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99" activeTab="0"/>
  </bookViews>
  <sheets>
    <sheet name="Plan Estratégico 2006 - 2010" sheetId="1" r:id="rId1"/>
    <sheet name="Objetivo1 - Estrategias - Metas" sheetId="2" r:id="rId2"/>
    <sheet name="Objetivo2 - Estrategias - Metas" sheetId="3" r:id="rId3"/>
    <sheet name="Objetivo3 - Estrategias - Metas" sheetId="4" r:id="rId4"/>
    <sheet name="Objetivo 4 - Estrategias" sheetId="5" r:id="rId5"/>
    <sheet name="Objetivo5 - Estrategias - Metas" sheetId="6" r:id="rId6"/>
    <sheet name="Estrategia 5.2" sheetId="7" state="hidden" r:id="rId7"/>
    <sheet name="Res estrat 5.2" sheetId="8" state="hidden" r:id="rId8"/>
    <sheet name="SIGOB 2006 - 2010" sheetId="9" r:id="rId9"/>
  </sheets>
  <externalReferences>
    <externalReference r:id="rId12"/>
    <externalReference r:id="rId13"/>
  </externalReferences>
  <definedNames>
    <definedName name="_xlnm.Print_Area" localSheetId="4">'Objetivo 4 - Estrategias'!$B$1:$M$11</definedName>
    <definedName name="_xlnm.Print_Area" localSheetId="1">'Objetivo1 - Estrategias - Metas'!$B$1:$M$55</definedName>
    <definedName name="_xlnm.Print_Area" localSheetId="3">'Objetivo3 - Estrategias - Metas'!$B$1:$M$10</definedName>
    <definedName name="_xlnm.Print_Area" localSheetId="5">'Objetivo5 - Estrategias - Metas'!$B$1:$M$10</definedName>
    <definedName name="Excel_BuiltIn_Print_Area_3_1">#REF!</definedName>
    <definedName name="Excel_BuiltIn_Print_Area_6">#REF!</definedName>
    <definedName name="Excel_BuiltIn_Print_Area_6_1">#REF!</definedName>
    <definedName name="Excel_BuiltIn_Print_Area_7_1">#REF!</definedName>
    <definedName name="g">#REF!</definedName>
    <definedName name="h">#REF!</definedName>
    <definedName name="j">#REF!</definedName>
    <definedName name="k">#REF!</definedName>
  </definedNames>
  <calcPr fullCalcOnLoad="1"/>
</workbook>
</file>

<file path=xl/sharedStrings.xml><?xml version="1.0" encoding="utf-8"?>
<sst xmlns="http://schemas.openxmlformats.org/spreadsheetml/2006/main" count="364" uniqueCount="261">
  <si>
    <t>No.</t>
  </si>
  <si>
    <t>Estrategias</t>
  </si>
  <si>
    <t>Porcentaje de avance programado</t>
  </si>
  <si>
    <t>Porcentaje de avance ejecutado</t>
  </si>
  <si>
    <t>Indicador de cumplimiento</t>
  </si>
  <si>
    <t>Estrategia 1</t>
  </si>
  <si>
    <t>Estrategia 2</t>
  </si>
  <si>
    <t>Porcentaje de avance de las metas programadas por proyecto Plan de Gestión Anual 2006</t>
  </si>
  <si>
    <t>Proyectos</t>
  </si>
  <si>
    <t>Responsable</t>
  </si>
  <si>
    <t>Meta programada</t>
  </si>
  <si>
    <t>Descripción del avance</t>
  </si>
  <si>
    <t>Peso</t>
  </si>
  <si>
    <r>
      <t xml:space="preserve">Peso </t>
    </r>
    <r>
      <rPr>
        <vertAlign val="superscript"/>
        <sz val="8"/>
        <color indexed="8"/>
        <rFont val="Arial"/>
        <family val="2"/>
      </rPr>
      <t>(1)</t>
    </r>
    <r>
      <rPr>
        <sz val="8"/>
        <color indexed="8"/>
        <rFont val="Arial"/>
        <family val="2"/>
      </rPr>
      <t xml:space="preserve"> </t>
    </r>
  </si>
  <si>
    <t>TOTAL</t>
  </si>
  <si>
    <r>
      <t>(1)</t>
    </r>
    <r>
      <rPr>
        <sz val="8"/>
        <rFont val="Arial"/>
        <family val="2"/>
      </rPr>
      <t xml:space="preserve">  El peso porcentual de cada proyecto fue asignado teniendo en cuenta el impacto que su ejecución tiene en términos de resultados de gestión institucional y del presupuesto asignado.</t>
    </r>
  </si>
  <si>
    <t>Fuente: IGAC, Secretaría General, Áreas Técnicas</t>
  </si>
  <si>
    <t>Objetivo 5: Posicionar al IGAC como la entidad rectora de la producción de la información geográfica básica del país</t>
  </si>
  <si>
    <t>Estrategia 2: Divulgar la importancia de la información geográfica para el desarrollo del país.</t>
  </si>
  <si>
    <t>Fuente:  DANE, Oficina Asesora de Planeación, SPGI</t>
  </si>
  <si>
    <t>PROGRAMAS</t>
  </si>
  <si>
    <t>NÙMERO DE PROYECTOS</t>
  </si>
  <si>
    <t>NOMBRE DEL PROYECTO</t>
  </si>
  <si>
    <t>Levantamiento, recopilación y actualización de la  información relacionada con el cumplimiento de los objetivos del milenio nacional
Levantamiento, recopilación y actualización de la información relacionada con producción comercio y servicios nacional</t>
  </si>
  <si>
    <t xml:space="preserve">Mejorar la cobertura, desagregación periodicidad y representatividad de investigaciones existentes, tales como el índice de precios al consumidor (IPC), las investigaciones de empleo, producción y servicios ingresos y gastos del hogar y calidad de vida. </t>
  </si>
  <si>
    <t xml:space="preserve">Uso intensivo de los registros a cargo de las entidades públicas o de las que cumplen funciones públicas, para generar información Básica sin necesidad de elaborar censos ni encuestas . </t>
  </si>
  <si>
    <t xml:space="preserve">Uso intensivo de las tecnologías de captura de datos ( CAPI; CATI; CAWI), y transmisión de datos (satelital, banda ancha, WEB), para mejorar la calidad y oportunidad de la información recolectada o difundida.     </t>
  </si>
  <si>
    <t xml:space="preserve">Incrementar la confiabilidad de la información a través de la revisión, rediseño y actualización de todas las bases de datos e investigaciones estadísticas generadoras de información básica.  </t>
  </si>
  <si>
    <t xml:space="preserve">Evaluar sistemáticamente las bases de datos en lo que respecta al cumplimiento de las normas y protocolos definidos por el DANE. Sólo la información certificada será incorporada a la Infraestructura Colombiana de Datos.  </t>
  </si>
  <si>
    <t>1. Espaciales</t>
  </si>
  <si>
    <t xml:space="preserve">Mejorar la oportunidad en la producción y difusión de la información básica mediante el uso intensivo de los avances tecnológicos y la integración de las operaciones de recolección de diferentes investigaciones. </t>
  </si>
  <si>
    <t>Facilitar el acceso a la información Básica generada a partir de las diversas bases de datos administradas por las entidades públicas o por particulares que desempeñan funciones públicas.</t>
  </si>
  <si>
    <t>PRESUPUESTO 2006 - 2010</t>
  </si>
  <si>
    <t>OBJETIVOS ESTRATÉGICOS</t>
  </si>
  <si>
    <t xml:space="preserve">Objetivo Estratégico 1: </t>
  </si>
  <si>
    <t>Fuente: DANE, Oficina Asesora de Planeación, SPGI</t>
  </si>
  <si>
    <t>Metas</t>
  </si>
  <si>
    <t>Cambio de año base 1994 al año 2006</t>
  </si>
  <si>
    <t>1. Cuentas Nacionales
2. Objetivos del Milenio
3. Producción, Comercio y Servicios</t>
  </si>
  <si>
    <t>Proyecto</t>
  </si>
  <si>
    <t>Programa</t>
  </si>
  <si>
    <t>Estructurar los mecanismos de medición de las metas de los Objetivos del milenio según lo designado en el documento CONPES No. 91.</t>
  </si>
  <si>
    <t>Desarrollo de nuevos indicadores sobre exclusión y desequilibrio social.</t>
  </si>
  <si>
    <t xml:space="preserve">Elaborar, en valores absolutos y para el nuevo año base, una matriz Insumo-Producto y una matriz de Contabilidad Social, instrumentos ambos de gran utilidad para los usuarios de la información macroeconómica. </t>
  </si>
  <si>
    <t>Aplicar la Muestra Maestra de Establecimientos en la medición de las actividades Industrial, comercial y de servicios, ampliando la temática actual y su cobertura geográfica y sectorial.</t>
  </si>
  <si>
    <t>Cuentas Nacionales y Macroeconomía</t>
  </si>
  <si>
    <t>Objetivos del Milenio</t>
  </si>
  <si>
    <t>Producción, Comercio y Servicios.</t>
  </si>
  <si>
    <t>Levantamiento, recopilación y actualización de la  información relacionada con el cumplimiento de los objetivos del milenio nacional</t>
  </si>
  <si>
    <t>Medición de Pobreza</t>
  </si>
  <si>
    <t>Levantamiento, recopilación y actualización de la información relacionada con producción comercio y servicios nacional</t>
  </si>
  <si>
    <t>DEPARTAMENTO ADMINISTRATIVO NACIONAL DE ESTADÍSTICAS</t>
  </si>
  <si>
    <t>Producción, Comercio y Servicios</t>
  </si>
  <si>
    <t>Servicios Públicos</t>
  </si>
  <si>
    <t>Apoyo al sistema de información del Ministerio de Educación, sobre establecimiento e instituciones publicas.</t>
  </si>
  <si>
    <t>Apoyo al IDEAM y al MMVDT en el fortalecimiento e integración de las estadísticas del medio ambiente.</t>
  </si>
  <si>
    <t>Ambientales</t>
  </si>
  <si>
    <t>Apoyo al Ministerio de cultura al desarrollo de registro sobre actividades y espectáculos culturales. Fortalecimiento de la cuenta satélite de cultura.</t>
  </si>
  <si>
    <t>Culturales y Políticos</t>
  </si>
  <si>
    <t>Sociodemográfico</t>
  </si>
  <si>
    <t>Estrategia 4</t>
  </si>
  <si>
    <t>Estrategia 5</t>
  </si>
  <si>
    <t xml:space="preserve">Objetivo Estratégico 3:  </t>
  </si>
  <si>
    <t>Esatrategia 1</t>
  </si>
  <si>
    <t xml:space="preserve">Estructuración de la Base de Datos sobre fenómenos naturales de riesgo.
</t>
  </si>
  <si>
    <t>Espaciales</t>
  </si>
  <si>
    <t xml:space="preserve">Objetivo Estratégico 4:  
</t>
  </si>
  <si>
    <t xml:space="preserve">Objetivo Estratégico 5:  </t>
  </si>
  <si>
    <t>No ESTRATEGIAS</t>
  </si>
  <si>
    <t>DESCRIPCIÓN DE ESTRATEGIA</t>
  </si>
  <si>
    <t>Indicador</t>
  </si>
  <si>
    <t>Renovar la matriz Insumo-Producto.</t>
  </si>
  <si>
    <t>Fortalecimiento de las estadísticas básicas que alimentan las macroeconómicas.</t>
  </si>
  <si>
    <t>Implementar las metodologías entregadas por la Misión de Pobreza para la medición del indicador.</t>
  </si>
  <si>
    <t>Desarrollo del Índice de Precios al Productor ampliando las muestras sectoriales y mejorando así su representatividad y desagregación incluyendo el componente importado.</t>
  </si>
  <si>
    <t xml:space="preserve">Renovación de la Canasta Familiar utilizada para el calculo del Índice de Precios al Consumidor (hoy base 1994). </t>
  </si>
  <si>
    <t>Precios</t>
  </si>
  <si>
    <t xml:space="preserve">Intensificar el uso de los registros públicos y los civiles  como fuente de información básica. Hacer los ajustes que recomiende la CEI (Comisión de Expertos Independientes) para utilizar tales datos en la actualización permanente de la información sobre personas naturales y jurídicas, sus propiedades inmuebles, y su actividad, hasta hacer innecesaria la práctica de censos exhaustivos y actualizaciones catastrales convencionales. </t>
  </si>
  <si>
    <t>1. Producción, Comercio y Servicios.
2. Servicios Públicos
3. Espaciales</t>
  </si>
  <si>
    <t xml:space="preserve">Valorar y apoyar técnicamente el mejoramiento de las principales bases de datos del país que sean generadoras de Información Básica, con el fin de mejorar las practicas seguidas en el procesamiento, almacenamiento, acopio difusión y uso  de la información, hasta obtener altos niveles de calidad, cobertura, y oportunidad. Como resultado de este proceso se establecerá una certificación de calidad expedida con base en las recomendaciones u observaciones entregadas por una comisión de tres expertos independientes (académico, internacional, y un representante de los usuarios) apoyados por la secretaria técnica proporcionada por CANDANE.  </t>
  </si>
  <si>
    <t xml:space="preserve">Valorar y apoyar técnicamente el mejoramiento de las principales bases de datos del país que sean generadoras de Información Básica, con el fin de mejorar las practicas seguidas en el procesamiento, almacenamiento, acopio difusión y uso  de la información, hasta obtener altos niveles de calidad, cobertura, y oportunidad. Como resultado de este proceso se establecerá una certificación de calidad expedida con base en las recomendaciones u observaciones entregadas por una comisión de tres expertos independientes (académico, internacional, y un representante de los usuarios) apoyados por la secretaria técnica proporcionada por CANDANE. </t>
  </si>
  <si>
    <t>Aplicación dentro de la Muestra maestra de la Encuesta Nacional de Ingresos y Gastos, con su continua actualización a través de módulos anuales.</t>
  </si>
  <si>
    <t>Generar un sistema de información de saneamiento ambiental (agua tratada, agua servida, control de vectores, epidemiología, contaminación ambiental).</t>
  </si>
  <si>
    <t>Crear un sistema de información Agropecuaria (pronóstico de cosechas, medición de precios al por mayor, validación del empleo rural, medición del patrimonio pecuario y piscícola, seguridad alimentaria) incluyendo la utilización del nuevo marco muestral generado por el CENSO GENERAL 2005.</t>
  </si>
  <si>
    <t>Armonización de las metodologías y clasificaciones con el Mercado Común Andino y demás exigencias de los acuerdos de comercio.</t>
  </si>
  <si>
    <t>Indicadores</t>
  </si>
  <si>
    <t>Comercio Exterior</t>
  </si>
  <si>
    <t>LEVANTAMIENTO, RECOPILACIÓN Y ACTUALIZACIÓN DE LA INFORMACIÓN RELACIONADA CON ASPECTOS SOCIO-DEMOGRÁFICOS NACIONAL</t>
  </si>
  <si>
    <t>LEVANTAMIENTO,  RECOPILACION Y ACTUALIZACION DE LA INFORMACIÓN RELACIONADA CON CUENTAS NACIONALES Y MACROECONOMIA A NIVEL NACIONAL</t>
  </si>
  <si>
    <t>Cuenta Satélites</t>
  </si>
  <si>
    <t>Cuenta Satélite de Cultura</t>
  </si>
  <si>
    <t>Apoyo al sistema de información del Ministerio de Protección Social.
Apoyo al sistema de estadísticas vitales del Ministerio de la Protección Social en cuanto a nacimientos y defunciones. Complementado con el apoyo al DAS en el desarrollo de estadísticas de migraciones y con la Superintendencia de Notariado y Registro para los demás hechos vitales.</t>
  </si>
  <si>
    <t>LEVANTAMIENTO, RECOPILACIÓN Y ACTUALIZACIÓN DE LA INFORMACIÓN RELACIONADA CON DATOS ESPACIALES NACIONAL</t>
  </si>
  <si>
    <t>Georeferenciación y sistema de metadatos</t>
  </si>
  <si>
    <t>Nueva Base Cuentas Nacionales</t>
  </si>
  <si>
    <t>Encuesta Nacional de Calidad de Vida</t>
  </si>
  <si>
    <t xml:space="preserve"> Muestra Mensual de Comercio al por menor  </t>
  </si>
  <si>
    <t xml:space="preserve"> Muestra Mensual Manufacturera  </t>
  </si>
  <si>
    <t>Muestra Trimestral de Servicios</t>
  </si>
  <si>
    <t>Microestablecimientos</t>
  </si>
  <si>
    <t>Muestra Trimestral de Comercio de Bogotá</t>
  </si>
  <si>
    <t>Muestra Trimestral Manufacturera de Bogotá</t>
  </si>
  <si>
    <t>Muestra Mensual de Servicios</t>
  </si>
  <si>
    <t>Sistema de Nueva Base</t>
  </si>
  <si>
    <t>Cuentas Macroeconómicas</t>
  </si>
  <si>
    <t>Modernización de la Infraestructura Administrativa y Tecnológica</t>
  </si>
  <si>
    <t>MEJORAMIENTO DE LA CAPACIDAD TÉCNICA Y ADMINISTRATIVA PARA LA PRODUCCIÓN Y DIFUSIÓN DE LA INFORMACIÓN BÁSICA NACIONAL</t>
  </si>
  <si>
    <t>Infraestructura Colombiana de Datos</t>
  </si>
  <si>
    <t>Colombiaestad</t>
  </si>
  <si>
    <t>Estratificación Socioeconómica</t>
  </si>
  <si>
    <t>Sistema de uso del Suelo</t>
  </si>
  <si>
    <t>Apoyo al desarrollo de Cuentas Regionales</t>
  </si>
  <si>
    <t>Cuentas Departamentales</t>
  </si>
  <si>
    <t xml:space="preserve">Cuentas Anuales  </t>
  </si>
  <si>
    <t>Sistema de Información Ambiental 
(Gasto Ambiental)</t>
  </si>
  <si>
    <t>LEVANTAMIENTO, RECOPILACIÓN Y ACTUALIZACIÓN DE LA INFORMACIÓN RELACIONADA CON TEMAS AMBIENTALES NACIONAL</t>
  </si>
  <si>
    <t>Disponer de una herramienta web en forma dinámica para la difusión de la información</t>
  </si>
  <si>
    <t>1, Modernización Administrativa y Tecnológica</t>
  </si>
  <si>
    <t xml:space="preserve"> Cuentas Salud y Seguridad Social </t>
  </si>
  <si>
    <t>Cuentas Nacionales y Trimestrales y (nueva base)</t>
  </si>
  <si>
    <t>Elaborar Informes Especiales</t>
  </si>
  <si>
    <t>Cuentas Satélite</t>
  </si>
  <si>
    <t>Investigaciones Especiales y Publicaciones</t>
  </si>
  <si>
    <t xml:space="preserve"> Encuesta Anual de Comercio  </t>
  </si>
  <si>
    <t xml:space="preserve">Encuesta Anual de Servicios  </t>
  </si>
  <si>
    <t xml:space="preserve"> Encuesta Anual Manufacturera </t>
  </si>
  <si>
    <t>Encuesta de Desarrollo e Innovación Tecnológica</t>
  </si>
  <si>
    <t>AGRO</t>
  </si>
  <si>
    <t>Automatización de oficinas</t>
  </si>
  <si>
    <t>Dotar al Departamento de herramientas que automaticen las operaciones relacionadas con la gestión de recursos: Financieros, jurídicos, de infraestructura Técnica y física, recursos humanos, compras y almacenamiento</t>
  </si>
  <si>
    <t xml:space="preserve">Generar un mayor desarrollo científico </t>
  </si>
  <si>
    <t xml:space="preserve"> Pobreza Equidad</t>
  </si>
  <si>
    <t>Explotación Sexual y Comercial de niños, niñas y adolescentes</t>
  </si>
  <si>
    <t>Elaboración de las Cuentas Trimestrales</t>
  </si>
  <si>
    <t xml:space="preserve">Cuentas Trimestrales  </t>
  </si>
  <si>
    <t>Dar acompañamiento a la producción  de los registros administrativos, para brindar reglas claras de gestión de la información.</t>
  </si>
  <si>
    <t xml:space="preserve"> Sacrificio de Ganado </t>
  </si>
  <si>
    <t>Estadísticas Licencias de la Construcción</t>
  </si>
  <si>
    <t>Cartera Hipotecaria de Vivienda</t>
  </si>
  <si>
    <t>Educación</t>
  </si>
  <si>
    <t>LEVANTAMIENTO, RECOPILACION Y ACTUALIZACION DE LA INFORMACIÓN RELACIONADA CON PRODUCCIÓN COMERCIO Y SERVICIOS NACIONAL</t>
  </si>
  <si>
    <t>LEVANTAMIENTO, RECOPILACIÓN Y ACTUALIZACIÓN DE LA INFORMACIÓN RELACIONADA CON SERVICIOS PUBLICOS NACIONAL</t>
  </si>
  <si>
    <t xml:space="preserve">Producción Comercio y Servicios
</t>
  </si>
  <si>
    <t>Saneamiento Ambiental</t>
  </si>
  <si>
    <t xml:space="preserve">Ampliación de la cobertura del IPC a todas las capitales de departamento y ciudades con factores económicos especiales (por ejemplo Barrancabermeja, Ipiales y Urabá).
</t>
  </si>
  <si>
    <t>LEVANTAMIENTO, RECOPILACIÓN Y ACTUALIZACIÓN DE LA INFORMACIÓN RELACIONADA CON PRECIOS NACIONAL</t>
  </si>
  <si>
    <t xml:space="preserve">Índice Precios al Consumidor
</t>
  </si>
  <si>
    <t xml:space="preserve">IPC Base </t>
  </si>
  <si>
    <t xml:space="preserve">Índice de Precios al Productor
</t>
  </si>
  <si>
    <t>Ampliar el sistema de índice de precios de vivienda y construcción.
Desarrollar niveles de medición sobre los costos de mano de obra directa e indirecta
Consolidación del sistema de información sobre vivienda y ampliación de su cobertura</t>
  </si>
  <si>
    <t>ECH RURAL</t>
  </si>
  <si>
    <t>ECH Urbano</t>
  </si>
  <si>
    <t>GEIH Urbano</t>
  </si>
  <si>
    <t>GEIH Rural</t>
  </si>
  <si>
    <t>Marco Urbano</t>
  </si>
  <si>
    <t>Marco Rural</t>
  </si>
  <si>
    <t xml:space="preserve">Ingresos y Gastos </t>
  </si>
  <si>
    <t>Ampliar las mediciones de empleo para hacerlas representativas en todas las capitales de departamento y ciudades intermedias. Perfeccionar instrumentos para medir nuevas formas de ocupación, empleo rural, calidad del empleo.
Desarrollo del módulo anual de variables demográficas dentro de la encuesta de hogares, utilizable en las estimaciones desagregadas de población.</t>
  </si>
  <si>
    <t>Encuesta EDI Nacional</t>
  </si>
  <si>
    <t>Encuesta  consumo  cultural</t>
  </si>
  <si>
    <t>Democracia y Participación Ciudadana</t>
  </si>
  <si>
    <t>Gobernabilidad y Derechos Humanos</t>
  </si>
  <si>
    <t>Encuesta Desarrollo Empresarial</t>
  </si>
  <si>
    <t>Encuesta EDI Departamental</t>
  </si>
  <si>
    <t>Porcentaje de Cumplimiento</t>
  </si>
  <si>
    <t xml:space="preserve">Objetivo Estratégico 2 </t>
  </si>
  <si>
    <t>Desarrollo de módulos en la Encuesta continua de hogares sobre Participación ciudadana, gobernabilidad y experiencias en las relaciones con el Estado.
Desarrollo de módulos en la Encuesta continua de hogares sobre uso del tiempo libre.
Medición de la participación y evolución de las preferencias a partir de los resultados de los comicios electorales.
Medir en un módulo en la Encuesta Continua de Hogares sobre procesos culturales</t>
  </si>
  <si>
    <t>LEVANTAMIENTO, RECOPILACIÓN Y ACTUALIZACIÓN DE LA INFORMACIÓN RELACIONADA CON ASPECTOS CULTURALES Y POLÍTICOS NACIONAL</t>
  </si>
  <si>
    <t>Mejoramiento de las estadísticas de comercio exterior en cuanto a la oportunidad, temática (incluyendo el intercambio de servicios al exterior y las remesas de emigrantes)  y cobertura (incluyendo las zonas francas) de la información de comercio exterior. 
Mejorar el sistema de cálculo de los índices de precio (valores unitarios) del comercio exterior de bienes.</t>
  </si>
  <si>
    <t>LEVANTAMIENTO, RECOPILACIÓN Y ACTUALIZACIÓN DE LA  INFORMACIÓN RELACIONADA CON EL CUMPLIMIENTO DE LOS OBJETIVOS DEL MILENIO NACIONAL</t>
  </si>
  <si>
    <t>Complementar el índice de precios educativos.
Desarrollar una muestra nacional de Instituciones Educativas que permitan conocer indicadores de calidad, cobertura y eficiencia del sistema educativo.
Desarrollar el sistema de información sobre establecimientos de educación no oficial, educación informal y no formal.</t>
  </si>
  <si>
    <t>LEVANTAMIENTO RECOPILACIÓN Y ACTUALIZACIÓN DE INFORMACIÓN RELACIONADA CON PLANIFICACIÓN Y ARMONIZACIÓN ESTADÍSTICA NACIONAL</t>
  </si>
  <si>
    <t>Estrategia Fortalecimiento Territorial</t>
  </si>
  <si>
    <t>Sistema de Información Estadística para el Apoyo Territorial</t>
  </si>
  <si>
    <t>Línea Base Indicadores</t>
  </si>
  <si>
    <t>Planificación Estadística Estratégica Institucional</t>
  </si>
  <si>
    <t>Estudios Estadísticos</t>
  </si>
  <si>
    <t>Mapas de Información</t>
  </si>
  <si>
    <t>Informes de Coyuntura Regional</t>
  </si>
  <si>
    <t>Registros Administrativos</t>
  </si>
  <si>
    <t>Conceptos</t>
  </si>
  <si>
    <t>Metodologías</t>
  </si>
  <si>
    <t>Manual de buenas Prácticas</t>
  </si>
  <si>
    <t>Plan Acelerado de Datos</t>
  </si>
  <si>
    <t>Nomenclaturas y Clasificaciones</t>
  </si>
  <si>
    <t>Aseguramiento de la Calidad de la Información Básica</t>
  </si>
  <si>
    <t>Repositorio de Información Censal</t>
  </si>
  <si>
    <t>Información Básica Interinstitucional</t>
  </si>
  <si>
    <t>SISEN</t>
  </si>
  <si>
    <t>Ende</t>
  </si>
  <si>
    <t>Obras Civiles</t>
  </si>
  <si>
    <t>Censo de Edificaciones</t>
  </si>
  <si>
    <t>Salarios de la Construcción</t>
  </si>
  <si>
    <t xml:space="preserve">Producto Interno Bruto Edificaciones   </t>
  </si>
  <si>
    <t>Estudios Población</t>
  </si>
  <si>
    <t>Estudios poscensales</t>
  </si>
  <si>
    <t>Proyecciones de población</t>
  </si>
  <si>
    <t>Adoptar el diagnóstico  de producción y demanda de información efectuada por el Plan Estratégico Nacional de Estadística - PENDES y el inventario de imágenes y datos geográficos elaborado por el Instituto Geográfico Agustín Codazzi.</t>
  </si>
  <si>
    <t>1. Objetivos del Milenio
2. Producción, Comercio y Servicios
3. Servicios Públicos
4. Espaciales
7. Ambientales
8. Culturales y Políticos
9. Socio demográfico</t>
  </si>
  <si>
    <t>Total Plan Estratégico 2006 - 2011</t>
  </si>
  <si>
    <t>Construir suficientes  series e indicadores estadísticos y georeferenciados para medir fenómenos sociales y económicos. En particular los necesarios para medir el avance en el cumplimiento de los Objetivos del Desarrollo del Milenio -ODM, y los pertinentes en sectores  donde hoy se registran vacios notorios de información como los de justicia, salud, educación, mercado laboral, ordenamiento territorial, intermediación financiera, medición de la pobreza, precios de bienes y servicios adicionales a los de la canasta familiar, y socioeconómica agropecuaria.</t>
  </si>
  <si>
    <t>Investigación</t>
  </si>
  <si>
    <t xml:space="preserve">Elaborar, en valores absolutos y para el nuevo año de la base una matriz Insumo-Producto y una matriz de Contabilidad  Social, instrumentos ambos de gran utilidad para los usuarios de la información macroeconómica </t>
  </si>
  <si>
    <t>Asumir la producción de las cuentas macroeconómicas ( Balanza de Pagos, Cuentas Financieras) con la auditoria técnica del Banco dela república y sin perjuicio de que éste haga desarrollos complementarios para atender sus propias necesidades</t>
  </si>
  <si>
    <t>Elaboración de cuentas satélites</t>
  </si>
  <si>
    <t xml:space="preserve">Cuentas Satélites de Turismo  </t>
  </si>
  <si>
    <t xml:space="preserve"> Encuesta de Grandes Almacenes e Hipermercados y Comercio de Vehículos  </t>
  </si>
  <si>
    <t>Actualización del marco muestral de establecimientos a través de los registros de Cámaras de Comercio e Impuestos Nacionales</t>
  </si>
  <si>
    <t>Directorio Estadístico</t>
  </si>
  <si>
    <t>Encuesta Cultura Política</t>
  </si>
  <si>
    <t>Encuesta de Calidad de la Gestión Estatal para el Desarrollo Departamental</t>
  </si>
  <si>
    <t>Encuesta Victimización</t>
  </si>
  <si>
    <t>Levantamiento de Información de Estadísticas Demográficas</t>
  </si>
  <si>
    <t>Levantamiento y generación de estadísticas sobre migración internacional</t>
  </si>
  <si>
    <t>Levantamiento y generación de estadísticas sobre grupos étnicos</t>
  </si>
  <si>
    <t xml:space="preserve">Cuentas Satélites del Medio Ambiente </t>
  </si>
  <si>
    <t xml:space="preserve">Índice de Costos de la Construcción Pesada </t>
  </si>
  <si>
    <t xml:space="preserve">Índice de Costos de Construcción de Vivienda </t>
  </si>
  <si>
    <t>Índice de Costos de la Construcción de Vivienda y Pesada</t>
  </si>
  <si>
    <t>Índice de Precios de Edificaciones Nuevas /vivienda nueva</t>
  </si>
  <si>
    <t xml:space="preserve">Índice de Precios de Edificaciones Nuevas </t>
  </si>
  <si>
    <t>Índice de Precios de Vivienda Nueva</t>
  </si>
  <si>
    <t>Índice de Valoración Predial</t>
  </si>
  <si>
    <t>Déficit de Vivienda</t>
  </si>
  <si>
    <t>Vivienda Interés Social</t>
  </si>
  <si>
    <t>Índice de Costos de la Educación Superior Privada</t>
  </si>
  <si>
    <t xml:space="preserve"> Plan Estratégico Nacional de Estadística Nacional</t>
  </si>
  <si>
    <t>Estadísticas Vitales</t>
  </si>
  <si>
    <t>Apropiar e incorporar la tecnología de captura en terreno a través de los dispositivos móviles de captura y disponer de un mecanismo que permita la recepción de la información mediante formularios electrónicos diligenciados por las fuentes y enviados vía web</t>
  </si>
  <si>
    <t>Contar con una solución llave en mano que incluya suministro, licenciamiento de software, instalación, configuración, transferencia de tecnología y consultoría para permitir a través de una herramienta la difusión de información estadística del DANE y del CENSO GENERAL 2005 en forma dinámica bajo ambiente web.</t>
  </si>
  <si>
    <t>Diseñar e implementar el sistema de monitoreo y control estadístico, apropiando el conocimiento y experiencia del Censo General 2005</t>
  </si>
  <si>
    <t xml:space="preserve">Implementar el Sistema de Monitoreo y control a diferentes investigaciones para realizar en tiempo real el control de la recolección y la transmisión de datos </t>
  </si>
  <si>
    <t>Recolección de Datos</t>
  </si>
  <si>
    <t>Modernización Administrativa</t>
  </si>
  <si>
    <t>Aumento de la capacidad en el campo de las investigaciones y de la operatividad de nuevas aplicaciones, no solo en Colombia, sino en todos los países miembros de la Comunidad Andina de Naciones</t>
  </si>
  <si>
    <t>CANDANE</t>
  </si>
  <si>
    <t>Planificación y Armonización Estadítica</t>
  </si>
  <si>
    <t>Desarrollar instrumentos que permitan mejorar y potencializar la gestión, utilidad y aprovechamiento de la información estadística, estructurándola a nivel institucional, territorial y sectorial en esquemas ordenados y definidos, que faciliten el acceso y consulta de la información en el Sistema Estadístico Nacional - SEN, para asegurar una oferta estadística con calidad, basada en estándares y comparable.</t>
  </si>
  <si>
    <t>LEVANTAMIENTO, RECOPILACIÓN Y ACTUALIZACIÓN DE LA INFORMACIÓN RELACIONADA CON PRECIOS NACIONALLEVANTAMIENTO, RECOPILACIÓN Y ACTUALIZACIÓN DE LA INFORMACIÓN RELACIONADA CON PRECIOS NACIONAL</t>
  </si>
  <si>
    <t>Levantamiento, recopilación y actualización de la información relacionada con datos espaciales nacional</t>
  </si>
  <si>
    <t>Levantamiento, recopilación y actualización de la información relacionada con servicios públicos nacional</t>
  </si>
  <si>
    <t>Mejoramiento de la capacidad técnica y administrativa para la producción y difusión de la información básica nacional</t>
  </si>
  <si>
    <t>Levantamiento, recopilación y actualización de la  información relacionada con el cumplimiento de los objetivos del milenio nacional.
Levantamiento, recopilación y actualización de la información relacionada con producción comercio y servicios nacional.
Levantamiento, recopilación y actualización de la información relacionada con servicios públicos nacional.
Levantamiento, recopilación y actualización de la información relacionada con datos espaciales nacional.
Levantamiento, recopilación y actualización de la información relacionada con temas ambientales nacional.
Levantamiento, recopilación y actualización de la información relacionada con aspectos culturales y políticos nacional.
Levantamiento, recopilación y actualización de la información relacionada con aspectos socio-demográficos nacional</t>
  </si>
  <si>
    <t>Plan Estratégico Institucional - PLANIB 2006-2010</t>
  </si>
  <si>
    <t>SIGOB</t>
  </si>
  <si>
    <t>Calidad en investigaciones estadísticas</t>
  </si>
  <si>
    <t>Cuentas satélites</t>
  </si>
  <si>
    <t>Estado de Fenecimiento de la cuenta con la Contraloría -CGR-</t>
  </si>
  <si>
    <t>Estratificación socioeconómica nacional</t>
  </si>
  <si>
    <t>Infraestructura Colombiana de Datos -ICD-</t>
  </si>
  <si>
    <t>Monitoreo a los Objetivos de Desarrollo del Milenio</t>
  </si>
  <si>
    <t>Proceso de Certificación de la Calidad</t>
  </si>
  <si>
    <t xml:space="preserve">Para formulación, evaluación y seguimiento ver:   www.sigob.gov.co </t>
  </si>
  <si>
    <t>Indicadores de gestión en el SPGI</t>
  </si>
  <si>
    <t>Indicadores de gestón SPGI</t>
  </si>
  <si>
    <t>Indicadores de gestión SPGI</t>
  </si>
  <si>
    <t>con corte a 30 de diciembre de 2010</t>
  </si>
  <si>
    <t>Con corte a 30 de diciembre de 2010</t>
  </si>
  <si>
    <t>corte a 30 de diciembre de 2010</t>
  </si>
  <si>
    <t>Corte a 30 de diciembre de 2010</t>
  </si>
  <si>
    <t>Corte a 30 dediciembre de 2010</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</si>
</sst>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_ ;_ * \-#,##0_ ;_ * &quot;-&quot;_ ;_ @_ "/>
    <numFmt numFmtId="165" formatCode="_ * #,##0.00_ ;_ * \-#,##0.00_ ;_ * &quot;-&quot;??_ ;_ @_ "/>
    <numFmt numFmtId="166" formatCode="0.0"/>
    <numFmt numFmtId="167" formatCode="[$-24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numFmts>
  <fonts count="61">
    <font>
      <sz val="10"/>
      <name val="Arial"/>
      <family val="0"/>
    </font>
    <font>
      <sz val="11"/>
      <color indexed="8"/>
      <name val="Calibri"/>
      <family val="2"/>
    </font>
    <font>
      <b/>
      <sz val="12"/>
      <name val="Arial"/>
      <family val="2"/>
    </font>
    <font>
      <b/>
      <sz val="10"/>
      <name val="Arial"/>
      <family val="2"/>
    </font>
    <font>
      <sz val="8"/>
      <name val="Arial"/>
      <family val="2"/>
    </font>
    <font>
      <b/>
      <sz val="8"/>
      <name val="Arial"/>
      <family val="2"/>
    </font>
    <font>
      <vertAlign val="superscript"/>
      <sz val="8"/>
      <name val="Arial"/>
      <family val="2"/>
    </font>
    <font>
      <vertAlign val="superscript"/>
      <sz val="8"/>
      <color indexed="8"/>
      <name val="Arial"/>
      <family val="2"/>
    </font>
    <font>
      <sz val="8"/>
      <color indexed="8"/>
      <name val="Arial"/>
      <family val="2"/>
    </font>
    <font>
      <sz val="8"/>
      <color indexed="12"/>
      <name val="Arial"/>
      <family val="2"/>
    </font>
    <font>
      <sz val="12"/>
      <name val="Arial"/>
      <family val="2"/>
    </font>
    <font>
      <sz val="11"/>
      <name val="Arial"/>
      <family val="2"/>
    </font>
    <font>
      <sz val="10"/>
      <color indexed="8"/>
      <name val="Arial"/>
      <family val="2"/>
    </font>
    <font>
      <sz val="9"/>
      <name val="Arial"/>
      <family val="2"/>
    </font>
    <font>
      <sz val="11"/>
      <name val="Calibri"/>
      <family val="2"/>
    </font>
    <font>
      <b/>
      <sz val="14"/>
      <name val="Arial"/>
      <family val="2"/>
    </font>
    <font>
      <b/>
      <sz val="16"/>
      <name val="Arial"/>
      <family val="2"/>
    </font>
    <font>
      <b/>
      <sz val="2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2"/>
      <color indexed="8"/>
      <name val="Calibri"/>
      <family val="2"/>
    </font>
    <font>
      <b/>
      <sz val="8"/>
      <color indexed="4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2"/>
      <color theme="1"/>
      <name val="Calibri"/>
      <family val="2"/>
    </font>
    <font>
      <b/>
      <sz val="8"/>
      <color rgb="FF4189AB"/>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theme="5" tint="-0.24997000396251678"/>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style="medium">
        <color indexed="8"/>
      </right>
      <top style="thin">
        <color indexed="8"/>
      </top>
      <bottom/>
    </border>
    <border>
      <left style="medium">
        <color indexed="8"/>
      </left>
      <right style="thin">
        <color indexed="8"/>
      </right>
      <top style="thin">
        <color indexed="8"/>
      </top>
      <bottom style="thin">
        <color indexed="8"/>
      </bottom>
    </border>
    <border>
      <left style="medium">
        <color indexed="8"/>
      </left>
      <right style="thin">
        <color indexed="8"/>
      </right>
      <top/>
      <bottom style="thin">
        <color indexed="8"/>
      </bottom>
    </border>
    <border>
      <left style="medium">
        <color indexed="8"/>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style="medium">
        <color indexed="8"/>
      </bottom>
    </border>
    <border>
      <left style="medium">
        <color indexed="8"/>
      </left>
      <right style="thin">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thin">
        <color indexed="8"/>
      </bottom>
    </border>
    <border>
      <left style="medium">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thin">
        <color indexed="8"/>
      </left>
      <right style="thin">
        <color indexed="8"/>
      </right>
      <top style="medium">
        <color indexed="8"/>
      </top>
      <bottom style="hair">
        <color indexed="8"/>
      </bottom>
    </border>
    <border>
      <left style="medium">
        <color indexed="8"/>
      </left>
      <right style="thin">
        <color indexed="8"/>
      </right>
      <top style="hair">
        <color indexed="8"/>
      </top>
      <bottom style="thin">
        <color indexed="8"/>
      </bottom>
    </border>
    <border>
      <left style="medium">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color indexed="63"/>
      </left>
      <right>
        <color indexed="63"/>
      </right>
      <top style="medium">
        <color indexed="8"/>
      </top>
      <bottom>
        <color indexed="63"/>
      </bottom>
    </border>
    <border>
      <left style="thin"/>
      <right style="thin"/>
      <top style="thin"/>
      <bottom style="thin"/>
    </border>
    <border>
      <left style="thin">
        <color indexed="8"/>
      </left>
      <right style="thin">
        <color indexed="8"/>
      </right>
      <top/>
      <bottom style="medium">
        <color indexed="8"/>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style="medium">
        <color indexed="8"/>
      </left>
      <right style="thin">
        <color indexed="8"/>
      </right>
      <top/>
      <bottom style="medium">
        <color indexed="8"/>
      </bottom>
    </border>
    <border>
      <left style="thin"/>
      <right style="thin"/>
      <top style="medium"/>
      <bottom style="thin"/>
    </border>
    <border>
      <left style="thin"/>
      <right style="medium"/>
      <top style="medium"/>
      <bottom style="thin"/>
    </border>
    <border>
      <left style="thin"/>
      <right style="thick"/>
      <top style="thin"/>
      <bottom style="thin"/>
    </border>
    <border>
      <left style="thin"/>
      <right style="thin"/>
      <top style="thin"/>
      <bottom style="thick"/>
    </border>
    <border>
      <left style="thin"/>
      <right style="thick"/>
      <top style="thin"/>
      <bottom style="thick"/>
    </border>
    <border>
      <left style="thin">
        <color indexed="8"/>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right style="medium"/>
      <top style="thin"/>
      <bottom style="thin"/>
    </border>
    <border>
      <left/>
      <right/>
      <top/>
      <bottom style="medium">
        <color indexed="8"/>
      </bottom>
    </border>
    <border>
      <left style="thin"/>
      <right style="thin"/>
      <top style="thick"/>
      <bottom style="thin"/>
    </border>
    <border>
      <left style="thin"/>
      <right style="thick"/>
      <top style="thick"/>
      <bottom style="thin"/>
    </border>
    <border>
      <left>
        <color indexed="63"/>
      </left>
      <right>
        <color indexed="63"/>
      </right>
      <top style="thick"/>
      <bottom>
        <color indexed="63"/>
      </bottom>
    </border>
    <border>
      <left style="thick"/>
      <right style="thin"/>
      <top style="thin"/>
      <bottom style="thin"/>
    </border>
    <border>
      <left style="thick"/>
      <right style="thin"/>
      <top style="thin"/>
      <bottom style="thick"/>
    </border>
    <border>
      <left style="thick"/>
      <right style="thin"/>
      <top style="thick"/>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ck"/>
    </border>
    <border>
      <left style="thin"/>
      <right style="thin"/>
      <top>
        <color indexed="63"/>
      </top>
      <bottom style="medium"/>
    </border>
    <border>
      <left style="thin"/>
      <right style="thin"/>
      <top>
        <color indexed="63"/>
      </top>
      <bottom style="thin"/>
    </border>
    <border>
      <left style="thick">
        <color indexed="8"/>
      </left>
      <right style="thin">
        <color indexed="8"/>
      </right>
      <top style="medium">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medium">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ck">
        <color indexed="8"/>
      </bottom>
    </border>
    <border>
      <left style="thick">
        <color indexed="8"/>
      </left>
      <right style="thin">
        <color indexed="8"/>
      </right>
      <top style="thin">
        <color indexed="8"/>
      </top>
      <bottom>
        <color indexed="63"/>
      </bottom>
    </border>
    <border>
      <left style="thick">
        <color indexed="8"/>
      </left>
      <right style="thin">
        <color indexed="8"/>
      </right>
      <top>
        <color indexed="63"/>
      </top>
      <bottom>
        <color indexed="63"/>
      </bottom>
    </border>
    <border>
      <left style="thick">
        <color indexed="8"/>
      </left>
      <right style="thin">
        <color indexed="8"/>
      </right>
      <top>
        <color indexed="63"/>
      </top>
      <bottom style="thick">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ck">
        <color indexed="8"/>
      </top>
      <bottom style="thin">
        <color indexed="8"/>
      </bottom>
    </border>
  </borders>
  <cellStyleXfs count="63">
    <xf numFmtId="165"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301">
    <xf numFmtId="0" fontId="0" fillId="0" borderId="0" xfId="0" applyNumberFormat="1" applyAlignment="1">
      <alignment/>
    </xf>
    <xf numFmtId="0" fontId="4" fillId="0" borderId="0" xfId="0" applyNumberFormat="1" applyFont="1" applyAlignment="1">
      <alignment/>
    </xf>
    <xf numFmtId="0" fontId="6" fillId="0" borderId="0" xfId="0" applyNumberFormat="1" applyFont="1" applyAlignment="1">
      <alignment vertical="center"/>
    </xf>
    <xf numFmtId="0" fontId="5" fillId="0" borderId="10" xfId="0" applyNumberFormat="1" applyFont="1" applyBorder="1" applyAlignment="1">
      <alignment horizontal="center" vertical="center" wrapText="1" shrinkToFit="1"/>
    </xf>
    <xf numFmtId="0" fontId="5" fillId="0" borderId="10" xfId="0" applyNumberFormat="1" applyFont="1" applyBorder="1" applyAlignment="1">
      <alignment horizontal="center" vertical="center" wrapText="1"/>
    </xf>
    <xf numFmtId="0" fontId="4" fillId="33" borderId="11" xfId="0" applyNumberFormat="1" applyFont="1" applyFill="1" applyBorder="1" applyAlignment="1">
      <alignment horizontal="justify" vertical="center"/>
    </xf>
    <xf numFmtId="0" fontId="4" fillId="0" borderId="0" xfId="0" applyNumberFormat="1" applyFont="1" applyAlignment="1">
      <alignment horizontal="center" vertical="center"/>
    </xf>
    <xf numFmtId="49" fontId="0" fillId="0" borderId="12" xfId="0" applyNumberFormat="1" applyBorder="1" applyAlignment="1">
      <alignment horizontal="justify" vertical="center" wrapText="1"/>
    </xf>
    <xf numFmtId="0" fontId="4" fillId="0" borderId="0" xfId="0" applyNumberFormat="1" applyFont="1" applyFill="1" applyBorder="1" applyAlignment="1">
      <alignment vertical="center"/>
    </xf>
    <xf numFmtId="0" fontId="0" fillId="0" borderId="12" xfId="0" applyNumberFormat="1" applyBorder="1" applyAlignment="1">
      <alignment horizontal="justify" vertical="center" wrapText="1"/>
    </xf>
    <xf numFmtId="0" fontId="4" fillId="33" borderId="13" xfId="0" applyNumberFormat="1" applyFont="1" applyFill="1" applyBorder="1" applyAlignment="1">
      <alignment horizontal="justify" vertical="center"/>
    </xf>
    <xf numFmtId="10" fontId="0" fillId="0" borderId="12" xfId="0" applyNumberFormat="1" applyBorder="1" applyAlignment="1">
      <alignment horizontal="center" vertical="center"/>
    </xf>
    <xf numFmtId="49" fontId="4" fillId="33" borderId="13" xfId="0" applyNumberFormat="1" applyFont="1" applyFill="1" applyBorder="1" applyAlignment="1" applyProtection="1">
      <alignment horizontal="justify" vertical="center" wrapText="1"/>
      <protection/>
    </xf>
    <xf numFmtId="10" fontId="4" fillId="33" borderId="11" xfId="54" applyNumberFormat="1" applyFont="1" applyFill="1" applyBorder="1" applyAlignment="1" applyProtection="1">
      <alignment horizontal="center" vertical="center"/>
      <protection/>
    </xf>
    <xf numFmtId="10" fontId="0" fillId="0" borderId="12" xfId="54" applyNumberFormat="1" applyFont="1" applyFill="1" applyBorder="1" applyAlignment="1" applyProtection="1">
      <alignment horizontal="center" vertical="center"/>
      <protection/>
    </xf>
    <xf numFmtId="10" fontId="4" fillId="33" borderId="13" xfId="0" applyNumberFormat="1" applyFont="1" applyFill="1" applyBorder="1" applyAlignment="1">
      <alignment horizontal="center" vertical="center"/>
    </xf>
    <xf numFmtId="10" fontId="4" fillId="33" borderId="14" xfId="0" applyNumberFormat="1" applyFont="1" applyFill="1" applyBorder="1" applyAlignment="1">
      <alignment horizontal="center" vertical="center"/>
    </xf>
    <xf numFmtId="10" fontId="0" fillId="0" borderId="15" xfId="0" applyNumberFormat="1" applyBorder="1" applyAlignment="1">
      <alignment horizontal="center" vertical="center"/>
    </xf>
    <xf numFmtId="0" fontId="3" fillId="0" borderId="16" xfId="0" applyNumberFormat="1" applyFont="1" applyBorder="1" applyAlignment="1">
      <alignment horizontal="center" vertical="center" wrapText="1" shrinkToFit="1"/>
    </xf>
    <xf numFmtId="0" fontId="3" fillId="0" borderId="17" xfId="0" applyNumberFormat="1" applyFont="1" applyBorder="1" applyAlignment="1">
      <alignment horizontal="center" vertical="center" wrapText="1" shrinkToFit="1"/>
    </xf>
    <xf numFmtId="0" fontId="3" fillId="0" borderId="17"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shrinkToFit="1"/>
    </xf>
    <xf numFmtId="49" fontId="4" fillId="33" borderId="19" xfId="0" applyNumberFormat="1" applyFont="1" applyFill="1" applyBorder="1" applyAlignment="1">
      <alignment horizontal="center" vertical="center"/>
    </xf>
    <xf numFmtId="10" fontId="0" fillId="0" borderId="20" xfId="0" applyNumberFormat="1" applyBorder="1" applyAlignment="1">
      <alignment horizontal="center" vertical="center"/>
    </xf>
    <xf numFmtId="10" fontId="0" fillId="0" borderId="11" xfId="0" applyNumberFormat="1" applyBorder="1" applyAlignment="1">
      <alignment horizontal="center" vertical="center"/>
    </xf>
    <xf numFmtId="10" fontId="0" fillId="0" borderId="21" xfId="0" applyNumberFormat="1" applyBorder="1" applyAlignment="1">
      <alignment horizontal="center" vertical="center"/>
    </xf>
    <xf numFmtId="10" fontId="0" fillId="0" borderId="22" xfId="0" applyNumberFormat="1" applyBorder="1" applyAlignment="1">
      <alignment horizontal="center" vertical="center"/>
    </xf>
    <xf numFmtId="10" fontId="3" fillId="0" borderId="17" xfId="0" applyNumberFormat="1" applyFont="1" applyBorder="1" applyAlignment="1">
      <alignment vertical="center"/>
    </xf>
    <xf numFmtId="10" fontId="3" fillId="0" borderId="17" xfId="0" applyNumberFormat="1" applyFont="1" applyBorder="1" applyAlignment="1">
      <alignment horizontal="center" vertical="center"/>
    </xf>
    <xf numFmtId="10" fontId="3" fillId="0" borderId="1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10" fontId="0" fillId="0" borderId="11" xfId="54" applyNumberFormat="1" applyFont="1" applyFill="1" applyBorder="1" applyAlignment="1" applyProtection="1">
      <alignment horizontal="center" vertical="center"/>
      <protection/>
    </xf>
    <xf numFmtId="49" fontId="0" fillId="0" borderId="25" xfId="0" applyNumberFormat="1" applyBorder="1" applyAlignment="1">
      <alignment horizontal="center" vertical="center"/>
    </xf>
    <xf numFmtId="10" fontId="0" fillId="0" borderId="15" xfId="54" applyNumberFormat="1" applyFont="1" applyFill="1" applyBorder="1" applyAlignment="1" applyProtection="1">
      <alignment horizontal="center" vertical="center"/>
      <protection/>
    </xf>
    <xf numFmtId="49" fontId="0" fillId="0" borderId="11" xfId="0" applyNumberFormat="1" applyBorder="1" applyAlignment="1">
      <alignment horizontal="justify" vertical="center" wrapText="1"/>
    </xf>
    <xf numFmtId="0" fontId="0" fillId="0" borderId="11" xfId="0" applyNumberFormat="1" applyBorder="1" applyAlignment="1">
      <alignment horizontal="justify" vertical="center" wrapText="1"/>
    </xf>
    <xf numFmtId="49" fontId="0" fillId="0" borderId="15" xfId="0" applyNumberFormat="1" applyBorder="1" applyAlignment="1">
      <alignment horizontal="justify" vertical="center" wrapText="1"/>
    </xf>
    <xf numFmtId="0" fontId="0" fillId="0" borderId="15" xfId="0" applyNumberFormat="1" applyBorder="1" applyAlignment="1">
      <alignment horizontal="justify" vertical="center" wrapText="1"/>
    </xf>
    <xf numFmtId="0" fontId="4" fillId="0" borderId="26" xfId="0" applyNumberFormat="1" applyFont="1" applyBorder="1" applyAlignment="1">
      <alignment horizontal="justify" vertical="center" wrapText="1"/>
    </xf>
    <xf numFmtId="0" fontId="4" fillId="0" borderId="27" xfId="0" applyNumberFormat="1" applyFont="1" applyBorder="1" applyAlignment="1">
      <alignment horizontal="justify" vertical="center" wrapText="1"/>
    </xf>
    <xf numFmtId="49" fontId="4" fillId="0" borderId="26" xfId="0" applyNumberFormat="1" applyFont="1" applyFill="1" applyBorder="1" applyAlignment="1" applyProtection="1">
      <alignment vertical="center" wrapText="1"/>
      <protection locked="0"/>
    </xf>
    <xf numFmtId="49" fontId="4" fillId="0" borderId="27" xfId="0" applyNumberFormat="1" applyFont="1" applyFill="1" applyBorder="1" applyAlignment="1" applyProtection="1">
      <alignment vertical="center" wrapText="1"/>
      <protection locked="0"/>
    </xf>
    <xf numFmtId="49" fontId="4" fillId="0" borderId="28" xfId="0" applyNumberFormat="1" applyFont="1" applyFill="1" applyBorder="1" applyAlignment="1" applyProtection="1">
      <alignment vertical="center" wrapText="1"/>
      <protection locked="0"/>
    </xf>
    <xf numFmtId="49" fontId="4" fillId="0" borderId="29" xfId="0" applyNumberFormat="1" applyFont="1" applyFill="1" applyBorder="1" applyAlignment="1" applyProtection="1">
      <alignment vertical="center" wrapText="1"/>
      <protection locked="0"/>
    </xf>
    <xf numFmtId="0" fontId="4" fillId="0" borderId="29" xfId="0" applyNumberFormat="1" applyFont="1" applyBorder="1" applyAlignment="1">
      <alignment horizontal="justify" vertical="center" wrapText="1"/>
    </xf>
    <xf numFmtId="49" fontId="4" fillId="0" borderId="30" xfId="0" applyNumberFormat="1" applyFont="1" applyBorder="1" applyAlignment="1">
      <alignment horizontal="center" vertical="center"/>
    </xf>
    <xf numFmtId="0" fontId="4" fillId="0" borderId="26" xfId="0" applyNumberFormat="1" applyFont="1" applyBorder="1" applyAlignment="1">
      <alignment/>
    </xf>
    <xf numFmtId="49" fontId="4" fillId="0" borderId="31" xfId="0" applyNumberFormat="1" applyFont="1" applyBorder="1" applyAlignment="1">
      <alignment horizontal="center" vertical="center"/>
    </xf>
    <xf numFmtId="0" fontId="4" fillId="0" borderId="27" xfId="0" applyNumberFormat="1" applyFont="1" applyBorder="1" applyAlignment="1">
      <alignment/>
    </xf>
    <xf numFmtId="0" fontId="4" fillId="0" borderId="28" xfId="0" applyNumberFormat="1" applyFont="1" applyBorder="1" applyAlignment="1">
      <alignment/>
    </xf>
    <xf numFmtId="10" fontId="4" fillId="0" borderId="26" xfId="54" applyNumberFormat="1" applyFont="1" applyFill="1" applyBorder="1" applyAlignment="1" applyProtection="1">
      <alignment horizontal="center" vertical="center"/>
      <protection/>
    </xf>
    <xf numFmtId="10" fontId="4" fillId="0" borderId="26" xfId="0" applyNumberFormat="1" applyFont="1" applyBorder="1" applyAlignment="1">
      <alignment horizontal="center" vertical="center"/>
    </xf>
    <xf numFmtId="10" fontId="4" fillId="0" borderId="32" xfId="0" applyNumberFormat="1" applyFont="1" applyBorder="1" applyAlignment="1">
      <alignment horizontal="center" vertical="center"/>
    </xf>
    <xf numFmtId="10" fontId="4" fillId="0" borderId="27" xfId="54" applyNumberFormat="1" applyFont="1" applyFill="1" applyBorder="1" applyAlignment="1" applyProtection="1">
      <alignment horizontal="center" vertical="center"/>
      <protection/>
    </xf>
    <xf numFmtId="10" fontId="4" fillId="0" borderId="27" xfId="0" applyNumberFormat="1" applyFont="1" applyBorder="1" applyAlignment="1">
      <alignment horizontal="center" vertical="center"/>
    </xf>
    <xf numFmtId="10" fontId="4" fillId="0" borderId="33" xfId="0" applyNumberFormat="1" applyFont="1" applyBorder="1" applyAlignment="1">
      <alignment horizontal="center" vertical="center"/>
    </xf>
    <xf numFmtId="10" fontId="4" fillId="0" borderId="28" xfId="54" applyNumberFormat="1" applyFont="1" applyFill="1" applyBorder="1" applyAlignment="1" applyProtection="1">
      <alignment horizontal="center" vertical="center"/>
      <protection/>
    </xf>
    <xf numFmtId="10" fontId="4" fillId="0" borderId="28" xfId="0" applyNumberFormat="1" applyFont="1" applyBorder="1" applyAlignment="1">
      <alignment horizontal="center" vertical="center"/>
    </xf>
    <xf numFmtId="10" fontId="4" fillId="0" borderId="34" xfId="0" applyNumberFormat="1" applyFont="1" applyBorder="1" applyAlignment="1">
      <alignment horizontal="center" vertical="center"/>
    </xf>
    <xf numFmtId="49" fontId="4" fillId="33" borderId="24" xfId="0" applyNumberFormat="1" applyFont="1" applyFill="1" applyBorder="1" applyAlignment="1">
      <alignment horizontal="center" vertical="center"/>
    </xf>
    <xf numFmtId="49" fontId="4" fillId="33" borderId="11" xfId="0" applyNumberFormat="1" applyFont="1" applyFill="1" applyBorder="1" applyAlignment="1" applyProtection="1">
      <alignment horizontal="justify" vertical="center" wrapText="1"/>
      <protection/>
    </xf>
    <xf numFmtId="0" fontId="4" fillId="33" borderId="11" xfId="0" applyNumberFormat="1" applyFont="1" applyFill="1" applyBorder="1" applyAlignment="1">
      <alignment horizontal="justify" vertical="center" wrapText="1"/>
    </xf>
    <xf numFmtId="10" fontId="4" fillId="33" borderId="11" xfId="0" applyNumberFormat="1" applyFont="1" applyFill="1" applyBorder="1" applyAlignment="1">
      <alignment horizontal="center" vertical="center"/>
    </xf>
    <xf numFmtId="10" fontId="4" fillId="33" borderId="21" xfId="0" applyNumberFormat="1" applyFont="1" applyFill="1" applyBorder="1" applyAlignment="1">
      <alignment horizontal="center" vertical="center"/>
    </xf>
    <xf numFmtId="0" fontId="4" fillId="34" borderId="11" xfId="0" applyNumberFormat="1" applyFont="1" applyFill="1" applyBorder="1" applyAlignment="1">
      <alignment horizontal="justify" vertical="center" wrapText="1"/>
    </xf>
    <xf numFmtId="49" fontId="4" fillId="0" borderId="35" xfId="0" applyNumberFormat="1" applyFont="1" applyBorder="1" applyAlignment="1">
      <alignment horizontal="center" vertical="center"/>
    </xf>
    <xf numFmtId="0" fontId="4" fillId="0" borderId="29" xfId="0" applyNumberFormat="1" applyFont="1" applyBorder="1" applyAlignment="1">
      <alignment/>
    </xf>
    <xf numFmtId="10" fontId="4" fillId="0" borderId="29" xfId="54" applyNumberFormat="1" applyFont="1" applyFill="1" applyBorder="1" applyAlignment="1" applyProtection="1">
      <alignment horizontal="center" vertical="center"/>
      <protection/>
    </xf>
    <xf numFmtId="10" fontId="4" fillId="0" borderId="29" xfId="0" applyNumberFormat="1" applyFont="1" applyBorder="1" applyAlignment="1">
      <alignment horizontal="center" vertical="center"/>
    </xf>
    <xf numFmtId="10" fontId="4" fillId="0" borderId="36" xfId="0" applyNumberFormat="1" applyFont="1" applyBorder="1" applyAlignment="1">
      <alignment horizontal="center" vertical="center"/>
    </xf>
    <xf numFmtId="0" fontId="4" fillId="34" borderId="13" xfId="0" applyNumberFormat="1" applyFont="1" applyFill="1" applyBorder="1" applyAlignment="1">
      <alignment horizontal="justify" vertical="center" wrapText="1"/>
    </xf>
    <xf numFmtId="0" fontId="4" fillId="33" borderId="13" xfId="0" applyNumberFormat="1" applyFont="1" applyFill="1" applyBorder="1" applyAlignment="1" quotePrefix="1">
      <alignment horizontal="justify" vertical="center" wrapText="1"/>
    </xf>
    <xf numFmtId="10" fontId="4" fillId="33" borderId="13" xfId="54" applyNumberFormat="1" applyFont="1" applyFill="1" applyBorder="1" applyAlignment="1" applyProtection="1">
      <alignment horizontal="center" vertical="center"/>
      <protection/>
    </xf>
    <xf numFmtId="49" fontId="4" fillId="33" borderId="37" xfId="0" applyNumberFormat="1" applyFont="1" applyFill="1" applyBorder="1" applyAlignment="1" applyProtection="1">
      <alignment horizontal="justify" vertical="center" wrapText="1"/>
      <protection/>
    </xf>
    <xf numFmtId="0" fontId="4" fillId="0" borderId="31" xfId="0" applyNumberFormat="1" applyFont="1" applyBorder="1" applyAlignment="1">
      <alignment horizontal="center" vertical="center"/>
    </xf>
    <xf numFmtId="0" fontId="4" fillId="0" borderId="38" xfId="0" applyNumberFormat="1" applyFont="1" applyBorder="1" applyAlignment="1">
      <alignment horizontal="center" vertical="center"/>
    </xf>
    <xf numFmtId="49" fontId="4" fillId="33" borderId="39" xfId="0" applyNumberFormat="1" applyFont="1" applyFill="1" applyBorder="1" applyAlignment="1">
      <alignment horizontal="center" vertical="center"/>
    </xf>
    <xf numFmtId="0" fontId="4" fillId="33" borderId="37" xfId="0" applyNumberFormat="1" applyFont="1" applyFill="1" applyBorder="1" applyAlignment="1">
      <alignment horizontal="justify" vertical="center"/>
    </xf>
    <xf numFmtId="0" fontId="4" fillId="33" borderId="37" xfId="0" applyNumberFormat="1" applyFont="1" applyFill="1" applyBorder="1" applyAlignment="1">
      <alignment horizontal="justify" vertical="center" wrapText="1"/>
    </xf>
    <xf numFmtId="0" fontId="4" fillId="34" borderId="37" xfId="0" applyNumberFormat="1" applyFont="1" applyFill="1" applyBorder="1" applyAlignment="1">
      <alignment horizontal="justify" vertical="center" wrapText="1"/>
    </xf>
    <xf numFmtId="10" fontId="4" fillId="33" borderId="37" xfId="54" applyNumberFormat="1" applyFont="1" applyFill="1" applyBorder="1" applyAlignment="1" applyProtection="1">
      <alignment horizontal="center" vertical="center"/>
      <protection/>
    </xf>
    <xf numFmtId="10" fontId="4" fillId="33" borderId="37" xfId="0" applyNumberFormat="1" applyFont="1" applyFill="1" applyBorder="1" applyAlignment="1">
      <alignment horizontal="center" vertical="center"/>
    </xf>
    <xf numFmtId="10" fontId="4" fillId="33" borderId="40" xfId="0" applyNumberFormat="1" applyFont="1" applyFill="1" applyBorder="1" applyAlignment="1">
      <alignment horizontal="center" vertical="center"/>
    </xf>
    <xf numFmtId="0" fontId="0" fillId="0" borderId="0" xfId="0" applyNumberFormat="1" applyAlignment="1">
      <alignment vertical="center"/>
    </xf>
    <xf numFmtId="0" fontId="0" fillId="0" borderId="0" xfId="0" applyNumberFormat="1" applyFill="1" applyAlignment="1">
      <alignment/>
    </xf>
    <xf numFmtId="10" fontId="0" fillId="0" borderId="0" xfId="0" applyNumberFormat="1" applyFill="1" applyAlignment="1">
      <alignment/>
    </xf>
    <xf numFmtId="0" fontId="4" fillId="0" borderId="0"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0" fillId="0" borderId="0" xfId="0" applyNumberFormat="1" applyFont="1" applyAlignment="1">
      <alignment horizontal="justify"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center" vertical="center"/>
    </xf>
    <xf numFmtId="0" fontId="0" fillId="0" borderId="0" xfId="0" applyNumberFormat="1" applyAlignment="1">
      <alignment horizontal="center" vertical="center"/>
    </xf>
    <xf numFmtId="10" fontId="0" fillId="0" borderId="0" xfId="0" applyNumberFormat="1" applyAlignment="1">
      <alignment horizontal="center" vertical="center"/>
    </xf>
    <xf numFmtId="0" fontId="4" fillId="0" borderId="41" xfId="0" applyNumberFormat="1" applyFont="1" applyFill="1" applyBorder="1" applyAlignment="1">
      <alignment vertical="center" wrapText="1"/>
    </xf>
    <xf numFmtId="0" fontId="4" fillId="0" borderId="41" xfId="0" applyNumberFormat="1" applyFont="1" applyFill="1" applyBorder="1" applyAlignment="1">
      <alignment vertical="center"/>
    </xf>
    <xf numFmtId="0" fontId="2" fillId="0" borderId="0" xfId="0" applyNumberFormat="1" applyFont="1" applyBorder="1" applyAlignment="1">
      <alignment horizontal="center" vertical="center"/>
    </xf>
    <xf numFmtId="0" fontId="2" fillId="0" borderId="0" xfId="0" applyNumberFormat="1" applyFont="1" applyFill="1" applyBorder="1" applyAlignment="1">
      <alignment horizontal="center" vertical="center"/>
    </xf>
    <xf numFmtId="0" fontId="0" fillId="3" borderId="12" xfId="0" applyNumberFormat="1" applyFont="1" applyFill="1" applyBorder="1" applyAlignment="1">
      <alignment horizontal="justify" vertical="center" wrapText="1"/>
    </xf>
    <xf numFmtId="0" fontId="0" fillId="3" borderId="42"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58" fillId="35" borderId="43" xfId="0" applyNumberFormat="1" applyFont="1" applyFill="1" applyBorder="1" applyAlignment="1">
      <alignment horizontal="center" vertical="center" wrapText="1"/>
    </xf>
    <xf numFmtId="0" fontId="0" fillId="3" borderId="42" xfId="0" applyNumberFormat="1" applyFont="1" applyFill="1" applyBorder="1" applyAlignment="1">
      <alignment horizontal="justify" vertical="center" wrapText="1"/>
    </xf>
    <xf numFmtId="0" fontId="0" fillId="3" borderId="42" xfId="0" applyNumberFormat="1" applyFont="1" applyFill="1" applyBorder="1" applyAlignment="1">
      <alignment horizontal="center" vertical="center" wrapText="1"/>
    </xf>
    <xf numFmtId="0" fontId="58" fillId="35" borderId="44" xfId="0" applyNumberFormat="1" applyFont="1" applyFill="1" applyBorder="1" applyAlignment="1">
      <alignment horizontal="center" vertical="center" wrapText="1" shrinkToFit="1"/>
    </xf>
    <xf numFmtId="0" fontId="58" fillId="35" borderId="45" xfId="0" applyNumberFormat="1" applyFont="1" applyFill="1" applyBorder="1" applyAlignment="1">
      <alignment horizontal="center" vertical="center" wrapText="1" shrinkToFit="1"/>
    </xf>
    <xf numFmtId="0" fontId="11" fillId="3" borderId="42" xfId="0" applyNumberFormat="1" applyFont="1" applyFill="1" applyBorder="1" applyAlignment="1">
      <alignment horizontal="justify" vertical="center" wrapText="1"/>
    </xf>
    <xf numFmtId="10" fontId="58" fillId="35" borderId="43" xfId="0" applyNumberFormat="1" applyFont="1" applyFill="1" applyBorder="1" applyAlignment="1">
      <alignment horizontal="center" vertical="center" wrapText="1"/>
    </xf>
    <xf numFmtId="10" fontId="0" fillId="3" borderId="42" xfId="0" applyNumberFormat="1" applyFont="1" applyFill="1" applyBorder="1" applyAlignment="1">
      <alignment horizontal="center" vertical="center" wrapText="1"/>
    </xf>
    <xf numFmtId="0" fontId="0" fillId="3" borderId="42" xfId="0" applyNumberFormat="1" applyFont="1" applyFill="1" applyBorder="1" applyAlignment="1">
      <alignment horizontal="left" vertical="center" wrapText="1"/>
    </xf>
    <xf numFmtId="0" fontId="10" fillId="36" borderId="0" xfId="0" applyNumberFormat="1" applyFont="1" applyFill="1" applyBorder="1" applyAlignment="1">
      <alignment horizontal="left" vertical="center" wrapText="1"/>
    </xf>
    <xf numFmtId="0" fontId="58" fillId="35" borderId="46" xfId="0" applyNumberFormat="1" applyFont="1" applyFill="1" applyBorder="1" applyAlignment="1">
      <alignment horizontal="center" vertical="center" wrapText="1" shrinkToFit="1"/>
    </xf>
    <xf numFmtId="0" fontId="58" fillId="35" borderId="47" xfId="0" applyNumberFormat="1" applyFont="1" applyFill="1" applyBorder="1" applyAlignment="1">
      <alignment horizontal="center" vertical="center" wrapText="1"/>
    </xf>
    <xf numFmtId="0" fontId="0" fillId="3" borderId="42" xfId="0" applyNumberFormat="1" applyFont="1" applyFill="1" applyBorder="1" applyAlignment="1">
      <alignment horizontal="left" vertical="center" wrapText="1"/>
    </xf>
    <xf numFmtId="0" fontId="11" fillId="3" borderId="42" xfId="0" applyNumberFormat="1" applyFont="1" applyFill="1" applyBorder="1" applyAlignment="1">
      <alignment vertical="center" wrapText="1"/>
    </xf>
    <xf numFmtId="0" fontId="0" fillId="3" borderId="42" xfId="0" applyNumberFormat="1" applyFont="1" applyFill="1" applyBorder="1" applyAlignment="1">
      <alignment horizontal="left" vertical="center" wrapText="1"/>
    </xf>
    <xf numFmtId="0" fontId="59" fillId="3" borderId="42" xfId="0" applyNumberFormat="1" applyFont="1" applyFill="1" applyBorder="1" applyAlignment="1">
      <alignment/>
    </xf>
    <xf numFmtId="0" fontId="11" fillId="3" borderId="42" xfId="0" applyNumberFormat="1" applyFont="1" applyFill="1" applyBorder="1" applyAlignment="1">
      <alignment horizontal="center" vertical="center" wrapText="1"/>
    </xf>
    <xf numFmtId="172" fontId="12" fillId="3" borderId="42" xfId="0" applyNumberFormat="1" applyFont="1" applyFill="1" applyBorder="1" applyAlignment="1" applyProtection="1">
      <alignment horizontal="center" vertical="center" wrapText="1"/>
      <protection locked="0"/>
    </xf>
    <xf numFmtId="0" fontId="0" fillId="3" borderId="42" xfId="0" applyNumberFormat="1" applyFill="1" applyBorder="1" applyAlignment="1" applyProtection="1">
      <alignment horizontal="left" vertical="center" wrapText="1" indent="2"/>
      <protection hidden="1"/>
    </xf>
    <xf numFmtId="0" fontId="13" fillId="3" borderId="42" xfId="0" applyNumberFormat="1" applyFont="1" applyFill="1" applyBorder="1" applyAlignment="1" applyProtection="1">
      <alignment horizontal="left" vertical="center" wrapText="1" indent="1"/>
      <protection hidden="1"/>
    </xf>
    <xf numFmtId="0" fontId="0" fillId="3" borderId="42" xfId="0" applyNumberFormat="1" applyFill="1" applyBorder="1" applyAlignment="1" applyProtection="1">
      <alignment horizontal="left" vertical="center" wrapText="1" indent="1"/>
      <protection hidden="1"/>
    </xf>
    <xf numFmtId="3" fontId="0" fillId="3" borderId="42" xfId="0" applyNumberFormat="1" applyFont="1" applyFill="1" applyBorder="1" applyAlignment="1" applyProtection="1">
      <alignment horizontal="left" vertical="center" wrapText="1" indent="1"/>
      <protection hidden="1"/>
    </xf>
    <xf numFmtId="172" fontId="0" fillId="3" borderId="42" xfId="0" applyNumberFormat="1" applyFill="1" applyBorder="1" applyAlignment="1">
      <alignment horizontal="center" vertical="center" wrapText="1"/>
    </xf>
    <xf numFmtId="172" fontId="12" fillId="3" borderId="42" xfId="0" applyNumberFormat="1" applyFont="1" applyFill="1" applyBorder="1" applyAlignment="1" applyProtection="1">
      <alignment vertical="center" wrapText="1"/>
      <protection locked="0"/>
    </xf>
    <xf numFmtId="172" fontId="0" fillId="3" borderId="42" xfId="0" applyNumberFormat="1" applyFont="1" applyFill="1" applyBorder="1" applyAlignment="1">
      <alignment horizontal="center" vertical="center" wrapText="1"/>
    </xf>
    <xf numFmtId="0" fontId="0" fillId="3" borderId="42" xfId="0" applyNumberFormat="1" applyFill="1" applyBorder="1" applyAlignment="1" applyProtection="1">
      <alignment vertical="center" wrapText="1"/>
      <protection hidden="1"/>
    </xf>
    <xf numFmtId="0" fontId="58" fillId="35" borderId="42" xfId="0" applyNumberFormat="1" applyFont="1" applyFill="1" applyBorder="1" applyAlignment="1">
      <alignment horizontal="center" vertical="center" wrapText="1"/>
    </xf>
    <xf numFmtId="172" fontId="12" fillId="3" borderId="48" xfId="0" applyNumberFormat="1" applyFont="1" applyFill="1" applyBorder="1" applyAlignment="1" applyProtection="1">
      <alignment horizontal="center" vertical="center" wrapText="1"/>
      <protection locked="0"/>
    </xf>
    <xf numFmtId="172" fontId="12" fillId="3" borderId="49" xfId="0" applyNumberFormat="1" applyFont="1" applyFill="1" applyBorder="1" applyAlignment="1" applyProtection="1">
      <alignment horizontal="center" vertical="center" wrapText="1"/>
      <protection locked="0"/>
    </xf>
    <xf numFmtId="0" fontId="58" fillId="36" borderId="0" xfId="0" applyNumberFormat="1" applyFont="1" applyFill="1" applyBorder="1" applyAlignment="1">
      <alignment horizontal="center" vertical="center" wrapText="1"/>
    </xf>
    <xf numFmtId="0" fontId="0" fillId="36" borderId="0" xfId="0" applyNumberFormat="1" applyFill="1" applyBorder="1" applyAlignment="1">
      <alignment/>
    </xf>
    <xf numFmtId="0" fontId="0" fillId="3" borderId="48" xfId="0" applyNumberFormat="1" applyFill="1" applyBorder="1" applyAlignment="1" applyProtection="1">
      <alignment horizontal="left" vertical="center" wrapText="1" indent="2"/>
      <protection hidden="1"/>
    </xf>
    <xf numFmtId="172" fontId="0" fillId="3" borderId="48" xfId="0" applyNumberFormat="1" applyFill="1" applyBorder="1" applyAlignment="1">
      <alignment horizontal="center" vertical="center" wrapText="1"/>
    </xf>
    <xf numFmtId="172" fontId="12" fillId="36" borderId="0" xfId="0" applyNumberFormat="1" applyFont="1" applyFill="1" applyBorder="1" applyAlignment="1" applyProtection="1">
      <alignment horizontal="center" vertical="center" wrapText="1"/>
      <protection locked="0"/>
    </xf>
    <xf numFmtId="0" fontId="13" fillId="3" borderId="42" xfId="0" applyNumberFormat="1" applyFont="1" applyFill="1" applyBorder="1" applyAlignment="1" applyProtection="1">
      <alignment vertical="center" wrapText="1"/>
      <protection hidden="1"/>
    </xf>
    <xf numFmtId="0" fontId="11" fillId="3" borderId="42" xfId="0" applyNumberFormat="1" applyFont="1" applyFill="1" applyBorder="1" applyAlignment="1">
      <alignment horizontal="left" vertical="center" wrapText="1"/>
    </xf>
    <xf numFmtId="0" fontId="58" fillId="35" borderId="50" xfId="0" applyNumberFormat="1" applyFont="1" applyFill="1" applyBorder="1" applyAlignment="1">
      <alignment horizontal="center" vertical="center" wrapText="1"/>
    </xf>
    <xf numFmtId="0" fontId="59" fillId="3" borderId="50" xfId="0" applyNumberFormat="1" applyFont="1" applyFill="1" applyBorder="1" applyAlignment="1">
      <alignment/>
    </xf>
    <xf numFmtId="0" fontId="14" fillId="3" borderId="42" xfId="0" applyNumberFormat="1" applyFont="1" applyFill="1" applyBorder="1" applyAlignment="1" applyProtection="1">
      <alignment horizontal="left" vertical="center" wrapText="1"/>
      <protection hidden="1"/>
    </xf>
    <xf numFmtId="172" fontId="12" fillId="3" borderId="50" xfId="0" applyNumberFormat="1" applyFont="1" applyFill="1" applyBorder="1" applyAlignment="1" applyProtection="1">
      <alignment horizontal="center" vertical="center" wrapText="1"/>
      <protection locked="0"/>
    </xf>
    <xf numFmtId="172" fontId="12" fillId="3" borderId="50" xfId="0" applyNumberFormat="1" applyFont="1" applyFill="1" applyBorder="1" applyAlignment="1" applyProtection="1">
      <alignment vertical="center" wrapText="1"/>
      <protection locked="0"/>
    </xf>
    <xf numFmtId="0" fontId="11" fillId="3" borderId="50" xfId="0" applyNumberFormat="1" applyFont="1" applyFill="1" applyBorder="1" applyAlignment="1">
      <alignment horizontal="justify" vertical="center" wrapText="1"/>
    </xf>
    <xf numFmtId="0" fontId="59" fillId="3" borderId="51" xfId="0" applyNumberFormat="1" applyFont="1" applyFill="1" applyBorder="1" applyAlignment="1">
      <alignment/>
    </xf>
    <xf numFmtId="172" fontId="12" fillId="3" borderId="51" xfId="0" applyNumberFormat="1" applyFont="1" applyFill="1" applyBorder="1" applyAlignment="1" applyProtection="1">
      <alignment horizontal="center" vertical="center" wrapText="1"/>
      <protection locked="0"/>
    </xf>
    <xf numFmtId="172" fontId="12" fillId="3" borderId="52" xfId="0" applyNumberFormat="1" applyFont="1" applyFill="1" applyBorder="1" applyAlignment="1" applyProtection="1">
      <alignment horizontal="center" vertical="center" wrapText="1"/>
      <protection locked="0"/>
    </xf>
    <xf numFmtId="0" fontId="2" fillId="36" borderId="0" xfId="0" applyNumberFormat="1" applyFont="1" applyFill="1" applyBorder="1" applyAlignment="1">
      <alignment horizontal="center" vertical="center"/>
    </xf>
    <xf numFmtId="0" fontId="0" fillId="36" borderId="0" xfId="0" applyNumberFormat="1" applyFill="1" applyAlignment="1">
      <alignment/>
    </xf>
    <xf numFmtId="0" fontId="2" fillId="36" borderId="0" xfId="0" applyNumberFormat="1" applyFont="1" applyFill="1" applyBorder="1" applyAlignment="1">
      <alignment vertical="center" wrapText="1"/>
    </xf>
    <xf numFmtId="3" fontId="0" fillId="7" borderId="42" xfId="0" applyNumberFormat="1" applyFont="1" applyFill="1" applyBorder="1" applyAlignment="1">
      <alignment horizontal="center" vertical="center" wrapText="1"/>
    </xf>
    <xf numFmtId="0" fontId="0" fillId="7" borderId="42" xfId="0" applyNumberFormat="1" applyFont="1" applyFill="1" applyBorder="1" applyAlignment="1">
      <alignment horizontal="justify" vertical="center" wrapText="1"/>
    </xf>
    <xf numFmtId="10" fontId="0" fillId="7" borderId="42" xfId="0" applyNumberFormat="1" applyFont="1" applyFill="1" applyBorder="1" applyAlignment="1">
      <alignment horizontal="center" vertical="center" wrapText="1"/>
    </xf>
    <xf numFmtId="0" fontId="0" fillId="7" borderId="42" xfId="0" applyNumberFormat="1" applyFont="1" applyFill="1" applyBorder="1" applyAlignment="1">
      <alignment horizontal="left" vertical="center" wrapText="1"/>
    </xf>
    <xf numFmtId="0" fontId="13" fillId="7" borderId="42" xfId="0" applyNumberFormat="1" applyFont="1" applyFill="1" applyBorder="1" applyAlignment="1" applyProtection="1">
      <alignment vertical="center" wrapText="1"/>
      <protection hidden="1"/>
    </xf>
    <xf numFmtId="172" fontId="0" fillId="7" borderId="42" xfId="0" applyNumberFormat="1" applyFont="1" applyFill="1" applyBorder="1" applyAlignment="1">
      <alignment horizontal="center" vertical="center" wrapText="1"/>
    </xf>
    <xf numFmtId="172" fontId="12" fillId="7" borderId="42" xfId="0" applyNumberFormat="1" applyFont="1" applyFill="1" applyBorder="1" applyAlignment="1" applyProtection="1">
      <alignment horizontal="center" vertical="center" wrapText="1"/>
      <protection locked="0"/>
    </xf>
    <xf numFmtId="172" fontId="12" fillId="7" borderId="42" xfId="0" applyNumberFormat="1" applyFont="1" applyFill="1" applyBorder="1" applyAlignment="1" applyProtection="1">
      <alignment vertical="center" wrapText="1"/>
      <protection locked="0"/>
    </xf>
    <xf numFmtId="172" fontId="0" fillId="7" borderId="42" xfId="0" applyNumberFormat="1" applyFill="1" applyBorder="1" applyAlignment="1">
      <alignment horizontal="center" vertical="center" wrapText="1"/>
    </xf>
    <xf numFmtId="0" fontId="59" fillId="7" borderId="42" xfId="0" applyNumberFormat="1" applyFont="1" applyFill="1" applyBorder="1" applyAlignment="1">
      <alignment wrapText="1"/>
    </xf>
    <xf numFmtId="3" fontId="0" fillId="7" borderId="42" xfId="0" applyNumberFormat="1" applyFont="1" applyFill="1" applyBorder="1" applyAlignment="1" applyProtection="1">
      <alignment horizontal="left" vertical="center" wrapText="1"/>
      <protection hidden="1"/>
    </xf>
    <xf numFmtId="0" fontId="0" fillId="7" borderId="42" xfId="0" applyNumberFormat="1" applyFill="1" applyBorder="1" applyAlignment="1" applyProtection="1">
      <alignment horizontal="left" vertical="center" wrapText="1"/>
      <protection hidden="1"/>
    </xf>
    <xf numFmtId="0" fontId="59" fillId="3" borderId="42" xfId="0" applyNumberFormat="1" applyFont="1" applyFill="1" applyBorder="1" applyAlignment="1">
      <alignment wrapText="1"/>
    </xf>
    <xf numFmtId="0" fontId="59" fillId="3" borderId="42" xfId="0" applyNumberFormat="1" applyFont="1" applyFill="1" applyBorder="1" applyAlignment="1">
      <alignment horizontal="left" vertical="center" wrapText="1"/>
    </xf>
    <xf numFmtId="10" fontId="0" fillId="7" borderId="50" xfId="0" applyNumberFormat="1" applyFont="1" applyFill="1" applyBorder="1" applyAlignment="1">
      <alignment horizontal="center" vertical="center" wrapText="1"/>
    </xf>
    <xf numFmtId="0" fontId="59" fillId="7" borderId="50" xfId="0" applyNumberFormat="1" applyFont="1" applyFill="1" applyBorder="1" applyAlignment="1">
      <alignment wrapText="1"/>
    </xf>
    <xf numFmtId="172" fontId="12" fillId="7" borderId="50" xfId="0" applyNumberFormat="1" applyFont="1" applyFill="1" applyBorder="1" applyAlignment="1" applyProtection="1">
      <alignment horizontal="center" vertical="center" wrapText="1"/>
      <protection locked="0"/>
    </xf>
    <xf numFmtId="0" fontId="59" fillId="3" borderId="51" xfId="0" applyNumberFormat="1" applyFont="1" applyFill="1" applyBorder="1" applyAlignment="1">
      <alignment horizontal="left" vertical="center" wrapText="1"/>
    </xf>
    <xf numFmtId="0" fontId="59" fillId="3" borderId="51" xfId="0" applyNumberFormat="1" applyFont="1" applyFill="1" applyBorder="1" applyAlignment="1">
      <alignment wrapText="1"/>
    </xf>
    <xf numFmtId="0" fontId="58" fillId="35" borderId="12" xfId="0" applyNumberFormat="1" applyFont="1" applyFill="1" applyBorder="1" applyAlignment="1">
      <alignment horizontal="center" vertical="center" wrapText="1"/>
    </xf>
    <xf numFmtId="0" fontId="58" fillId="35" borderId="53" xfId="0" applyNumberFormat="1" applyFont="1" applyFill="1" applyBorder="1" applyAlignment="1">
      <alignment horizontal="center" vertical="center" wrapText="1"/>
    </xf>
    <xf numFmtId="0" fontId="0" fillId="3" borderId="12" xfId="0" applyNumberFormat="1" applyFill="1" applyBorder="1" applyAlignment="1" applyProtection="1">
      <alignment vertical="center" wrapText="1"/>
      <protection hidden="1"/>
    </xf>
    <xf numFmtId="0" fontId="0" fillId="3" borderId="12" xfId="0" applyNumberFormat="1" applyFill="1" applyBorder="1" applyAlignment="1" applyProtection="1">
      <alignment horizontal="left" vertical="center" wrapText="1" indent="2"/>
      <protection hidden="1"/>
    </xf>
    <xf numFmtId="172" fontId="0" fillId="3" borderId="12" xfId="0" applyNumberFormat="1" applyFill="1" applyBorder="1" applyAlignment="1">
      <alignment horizontal="center" vertical="center" wrapText="1"/>
    </xf>
    <xf numFmtId="172" fontId="12" fillId="3" borderId="12" xfId="0" applyNumberFormat="1" applyFont="1" applyFill="1" applyBorder="1" applyAlignment="1" applyProtection="1">
      <alignment horizontal="center" vertical="center" wrapText="1"/>
      <protection locked="0"/>
    </xf>
    <xf numFmtId="172" fontId="12" fillId="3" borderId="53" xfId="0" applyNumberFormat="1" applyFont="1" applyFill="1" applyBorder="1" applyAlignment="1" applyProtection="1">
      <alignment horizontal="center" vertical="center" wrapText="1"/>
      <protection locked="0"/>
    </xf>
    <xf numFmtId="0" fontId="0" fillId="3" borderId="54" xfId="0" applyNumberFormat="1" applyFill="1" applyBorder="1" applyAlignment="1" applyProtection="1">
      <alignment vertical="center" wrapText="1"/>
      <protection hidden="1"/>
    </xf>
    <xf numFmtId="0" fontId="0" fillId="3" borderId="54" xfId="0" applyNumberFormat="1" applyFill="1" applyBorder="1" applyAlignment="1" applyProtection="1">
      <alignment horizontal="left" vertical="center" wrapText="1" indent="2"/>
      <protection hidden="1"/>
    </xf>
    <xf numFmtId="0" fontId="59" fillId="3" borderId="54" xfId="0" applyNumberFormat="1" applyFont="1" applyFill="1" applyBorder="1" applyAlignment="1">
      <alignment/>
    </xf>
    <xf numFmtId="172" fontId="12" fillId="3" borderId="54" xfId="0" applyNumberFormat="1" applyFont="1" applyFill="1" applyBorder="1" applyAlignment="1" applyProtection="1">
      <alignment horizontal="center" vertical="center" wrapText="1"/>
      <protection locked="0"/>
    </xf>
    <xf numFmtId="172" fontId="12" fillId="3" borderId="55" xfId="0" applyNumberFormat="1" applyFont="1" applyFill="1" applyBorder="1" applyAlignment="1" applyProtection="1">
      <alignment horizontal="center" vertical="center" wrapText="1"/>
      <protection locked="0"/>
    </xf>
    <xf numFmtId="0" fontId="0" fillId="3" borderId="12" xfId="0" applyNumberFormat="1" applyFont="1" applyFill="1" applyBorder="1" applyAlignment="1">
      <alignment horizontal="left" vertical="center" wrapText="1" shrinkToFit="1"/>
    </xf>
    <xf numFmtId="0" fontId="0" fillId="3" borderId="12" xfId="0" applyNumberFormat="1" applyFont="1" applyFill="1" applyBorder="1" applyAlignment="1">
      <alignment horizontal="center" vertical="center" wrapText="1" shrinkToFit="1"/>
    </xf>
    <xf numFmtId="0" fontId="59" fillId="3" borderId="12" xfId="0" applyNumberFormat="1" applyFont="1" applyFill="1" applyBorder="1" applyAlignment="1">
      <alignment/>
    </xf>
    <xf numFmtId="0" fontId="0" fillId="3" borderId="54" xfId="0" applyNumberFormat="1" applyFont="1" applyFill="1" applyBorder="1" applyAlignment="1">
      <alignment horizontal="center" vertical="center" wrapText="1" shrinkToFit="1"/>
    </xf>
    <xf numFmtId="0" fontId="0" fillId="3" borderId="12" xfId="0" applyNumberFormat="1" applyFill="1" applyBorder="1" applyAlignment="1" applyProtection="1">
      <alignment horizontal="left" vertical="center" wrapText="1" indent="1"/>
      <protection hidden="1"/>
    </xf>
    <xf numFmtId="172" fontId="0" fillId="3" borderId="53" xfId="0" applyNumberFormat="1" applyFill="1" applyBorder="1" applyAlignment="1">
      <alignment horizontal="center" vertical="center" wrapText="1"/>
    </xf>
    <xf numFmtId="172" fontId="0" fillId="3" borderId="54" xfId="0" applyNumberFormat="1" applyFill="1" applyBorder="1" applyAlignment="1">
      <alignment horizontal="center" vertical="center" wrapText="1"/>
    </xf>
    <xf numFmtId="0" fontId="0" fillId="3" borderId="42" xfId="0" applyNumberFormat="1" applyFont="1" applyFill="1" applyBorder="1" applyAlignment="1" applyProtection="1">
      <alignment horizontal="left" vertical="center" wrapText="1" indent="1"/>
      <protection hidden="1"/>
    </xf>
    <xf numFmtId="0" fontId="0" fillId="3" borderId="42" xfId="0" applyNumberFormat="1" applyFont="1" applyFill="1" applyBorder="1" applyAlignment="1" applyProtection="1">
      <alignment horizontal="left" vertical="center" wrapText="1" indent="2"/>
      <protection hidden="1"/>
    </xf>
    <xf numFmtId="0" fontId="0" fillId="3" borderId="51" xfId="0" applyNumberFormat="1" applyFont="1" applyFill="1" applyBorder="1" applyAlignment="1" applyProtection="1">
      <alignment horizontal="left" vertical="center" wrapText="1" indent="2"/>
      <protection hidden="1"/>
    </xf>
    <xf numFmtId="0" fontId="0" fillId="7" borderId="42" xfId="0" applyNumberFormat="1" applyFont="1" applyFill="1" applyBorder="1" applyAlignment="1" applyProtection="1">
      <alignment horizontal="left" vertical="center" wrapText="1"/>
      <protection hidden="1"/>
    </xf>
    <xf numFmtId="0" fontId="0" fillId="3" borderId="12" xfId="0" applyNumberFormat="1" applyFont="1" applyFill="1" applyBorder="1" applyAlignment="1" applyProtection="1">
      <alignment vertical="center" wrapText="1"/>
      <protection hidden="1"/>
    </xf>
    <xf numFmtId="10" fontId="0" fillId="7" borderId="42" xfId="0" applyNumberFormat="1" applyFont="1" applyFill="1" applyBorder="1" applyAlignment="1">
      <alignment horizontal="center" vertical="center" wrapText="1"/>
    </xf>
    <xf numFmtId="0" fontId="0" fillId="3" borderId="42" xfId="0" applyNumberFormat="1" applyFont="1" applyFill="1" applyBorder="1" applyAlignment="1">
      <alignment horizontal="center" vertical="center" wrapText="1"/>
    </xf>
    <xf numFmtId="0" fontId="16" fillId="0" borderId="0" xfId="0" applyNumberFormat="1" applyFont="1" applyBorder="1" applyAlignment="1">
      <alignment horizontal="center" vertical="center"/>
    </xf>
    <xf numFmtId="172" fontId="12" fillId="3" borderId="42" xfId="0" applyNumberFormat="1" applyFont="1" applyFill="1" applyBorder="1" applyAlignment="1" applyProtection="1">
      <alignment horizontal="center" vertical="center" wrapText="1"/>
      <protection locked="0"/>
    </xf>
    <xf numFmtId="3" fontId="0" fillId="7" borderId="42" xfId="0" applyNumberFormat="1" applyFont="1" applyFill="1" applyBorder="1" applyAlignment="1">
      <alignment horizontal="center" vertical="center" wrapText="1"/>
    </xf>
    <xf numFmtId="0" fontId="0" fillId="0" borderId="0" xfId="0" applyNumberFormat="1" applyFont="1" applyAlignment="1">
      <alignment/>
    </xf>
    <xf numFmtId="0" fontId="0" fillId="0" borderId="0" xfId="0" applyNumberFormat="1" applyBorder="1" applyAlignment="1">
      <alignment/>
    </xf>
    <xf numFmtId="0" fontId="60" fillId="0" borderId="0" xfId="0" applyNumberFormat="1" applyFont="1" applyBorder="1" applyAlignment="1">
      <alignment vertical="top" wrapText="1"/>
    </xf>
    <xf numFmtId="0" fontId="0" fillId="0" borderId="0" xfId="0" applyNumberFormat="1" applyBorder="1" applyAlignment="1">
      <alignment/>
    </xf>
    <xf numFmtId="0" fontId="47" fillId="0" borderId="0" xfId="45" applyNumberFormat="1" applyBorder="1" applyAlignment="1" applyProtection="1">
      <alignment horizontal="left" wrapText="1"/>
      <protection/>
    </xf>
    <xf numFmtId="172" fontId="12" fillId="3" borderId="56" xfId="0" applyNumberFormat="1" applyFont="1" applyFill="1" applyBorder="1" applyAlignment="1" applyProtection="1">
      <alignment horizontal="center" vertical="center" wrapText="1"/>
      <protection locked="0"/>
    </xf>
    <xf numFmtId="0" fontId="0" fillId="0" borderId="0" xfId="0" applyNumberFormat="1" applyFont="1" applyAlignment="1">
      <alignment vertical="center"/>
    </xf>
    <xf numFmtId="0" fontId="0" fillId="36" borderId="0" xfId="0" applyNumberFormat="1" applyFont="1" applyFill="1" applyAlignment="1">
      <alignment/>
    </xf>
    <xf numFmtId="0" fontId="0" fillId="0" borderId="0" xfId="0" applyNumberFormat="1" applyFont="1" applyFill="1" applyAlignment="1">
      <alignment/>
    </xf>
    <xf numFmtId="172" fontId="12" fillId="3" borderId="42" xfId="0" applyNumberFormat="1" applyFont="1" applyFill="1" applyBorder="1" applyAlignment="1" applyProtection="1">
      <alignment horizontal="center" vertical="center" wrapText="1"/>
      <protection locked="0"/>
    </xf>
    <xf numFmtId="172" fontId="0" fillId="3" borderId="42" xfId="0" applyNumberFormat="1" applyFont="1" applyFill="1" applyBorder="1" applyAlignment="1">
      <alignment horizontal="center" vertical="center" wrapText="1"/>
    </xf>
    <xf numFmtId="172" fontId="12" fillId="3" borderId="50" xfId="0" applyNumberFormat="1" applyFont="1" applyFill="1" applyBorder="1" applyAlignment="1" applyProtection="1">
      <alignment horizontal="center" vertical="center" wrapText="1"/>
      <protection locked="0"/>
    </xf>
    <xf numFmtId="172" fontId="12" fillId="3" borderId="42" xfId="0" applyNumberFormat="1" applyFont="1" applyFill="1" applyBorder="1" applyAlignment="1" applyProtection="1">
      <alignment horizontal="center" vertical="center" wrapText="1"/>
      <protection locked="0"/>
    </xf>
    <xf numFmtId="0" fontId="0" fillId="3" borderId="42" xfId="0" applyNumberFormat="1" applyFont="1" applyFill="1" applyBorder="1" applyAlignment="1">
      <alignment horizontal="left" vertical="center" wrapText="1"/>
    </xf>
    <xf numFmtId="0" fontId="0" fillId="3" borderId="42" xfId="0" applyNumberFormat="1" applyFont="1" applyFill="1" applyBorder="1" applyAlignment="1">
      <alignment horizontal="center" vertical="center" wrapText="1"/>
    </xf>
    <xf numFmtId="0" fontId="16" fillId="0" borderId="0" xfId="0" applyNumberFormat="1" applyFont="1" applyBorder="1" applyAlignment="1">
      <alignment horizontal="center" vertical="center"/>
    </xf>
    <xf numFmtId="0" fontId="16" fillId="0" borderId="57" xfId="0" applyNumberFormat="1" applyFont="1" applyFill="1" applyBorder="1" applyAlignment="1">
      <alignment horizontal="center" vertical="center"/>
    </xf>
    <xf numFmtId="0" fontId="59" fillId="3" borderId="42" xfId="0" applyNumberFormat="1" applyFont="1" applyFill="1" applyBorder="1" applyAlignment="1">
      <alignment horizontal="center"/>
    </xf>
    <xf numFmtId="172" fontId="12" fillId="3" borderId="50" xfId="0" applyNumberFormat="1" applyFont="1" applyFill="1" applyBorder="1" applyAlignment="1" applyProtection="1">
      <alignment horizontal="center" vertical="center" wrapText="1"/>
      <protection locked="0"/>
    </xf>
    <xf numFmtId="0" fontId="59" fillId="3" borderId="42" xfId="0" applyNumberFormat="1" applyFont="1" applyFill="1" applyBorder="1" applyAlignment="1">
      <alignment horizontal="center" vertical="top" wrapText="1"/>
    </xf>
    <xf numFmtId="172" fontId="12" fillId="3" borderId="42" xfId="0" applyNumberFormat="1" applyFont="1" applyFill="1" applyBorder="1" applyAlignment="1" applyProtection="1">
      <alignment horizontal="center" vertical="center" wrapText="1"/>
      <protection locked="0"/>
    </xf>
    <xf numFmtId="0" fontId="11" fillId="3" borderId="42" xfId="0" applyNumberFormat="1" applyFont="1" applyFill="1" applyBorder="1" applyAlignment="1">
      <alignment horizontal="center" vertical="center" wrapText="1"/>
    </xf>
    <xf numFmtId="1" fontId="11" fillId="3" borderId="42" xfId="0" applyNumberFormat="1" applyFont="1" applyFill="1" applyBorder="1" applyAlignment="1">
      <alignment horizontal="center" vertical="center" wrapText="1"/>
    </xf>
    <xf numFmtId="0" fontId="59" fillId="3" borderId="50" xfId="0" applyNumberFormat="1" applyFont="1" applyFill="1" applyBorder="1" applyAlignment="1">
      <alignment horizontal="center"/>
    </xf>
    <xf numFmtId="172" fontId="0" fillId="3" borderId="42" xfId="0" applyNumberFormat="1" applyFont="1" applyFill="1" applyBorder="1" applyAlignment="1">
      <alignment horizontal="center" vertical="center" wrapText="1"/>
    </xf>
    <xf numFmtId="0" fontId="11" fillId="3" borderId="42" xfId="0" applyNumberFormat="1" applyFont="1" applyFill="1" applyBorder="1" applyAlignment="1">
      <alignment horizontal="left" vertical="center" wrapText="1"/>
    </xf>
    <xf numFmtId="0" fontId="0" fillId="3" borderId="42" xfId="0" applyNumberFormat="1" applyFill="1" applyBorder="1" applyAlignment="1" applyProtection="1">
      <alignment horizontal="center" vertical="center" wrapText="1"/>
      <protection hidden="1"/>
    </xf>
    <xf numFmtId="0" fontId="58" fillId="35" borderId="58" xfId="0" applyNumberFormat="1" applyFont="1" applyFill="1" applyBorder="1" applyAlignment="1">
      <alignment horizontal="center" vertical="center" wrapText="1" shrinkToFit="1"/>
    </xf>
    <xf numFmtId="0" fontId="58" fillId="35" borderId="42" xfId="0" applyNumberFormat="1" applyFont="1" applyFill="1" applyBorder="1" applyAlignment="1">
      <alignment horizontal="center" vertical="center" wrapText="1" shrinkToFit="1"/>
    </xf>
    <xf numFmtId="0" fontId="15"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3" fontId="0" fillId="3" borderId="42" xfId="0" applyNumberFormat="1" applyFont="1" applyFill="1" applyBorder="1" applyAlignment="1">
      <alignment horizontal="center" vertical="center" wrapText="1"/>
    </xf>
    <xf numFmtId="0" fontId="58" fillId="3" borderId="42" xfId="0" applyNumberFormat="1" applyFont="1" applyFill="1" applyBorder="1" applyAlignment="1">
      <alignment horizontal="center" vertical="center" wrapText="1"/>
    </xf>
    <xf numFmtId="0" fontId="11" fillId="3" borderId="50" xfId="0" applyNumberFormat="1" applyFont="1" applyFill="1" applyBorder="1" applyAlignment="1">
      <alignment horizontal="center" vertical="center" wrapText="1"/>
    </xf>
    <xf numFmtId="0" fontId="58" fillId="35" borderId="58" xfId="0" applyNumberFormat="1" applyFont="1" applyFill="1" applyBorder="1" applyAlignment="1">
      <alignment horizontal="center" vertical="center" wrapText="1"/>
    </xf>
    <xf numFmtId="0" fontId="58" fillId="35" borderId="59" xfId="0" applyNumberFormat="1" applyFont="1" applyFill="1" applyBorder="1" applyAlignment="1">
      <alignment horizontal="center" vertical="center" wrapText="1"/>
    </xf>
    <xf numFmtId="0" fontId="4" fillId="0" borderId="60" xfId="0" applyNumberFormat="1" applyFont="1" applyFill="1" applyBorder="1" applyAlignment="1">
      <alignment horizontal="left" vertical="center" wrapText="1"/>
    </xf>
    <xf numFmtId="0" fontId="11" fillId="3" borderId="61" xfId="0" applyNumberFormat="1" applyFont="1" applyFill="1" applyBorder="1" applyAlignment="1">
      <alignment horizontal="center" vertical="center" wrapText="1"/>
    </xf>
    <xf numFmtId="0" fontId="11" fillId="3" borderId="62" xfId="0" applyNumberFormat="1" applyFont="1" applyFill="1" applyBorder="1" applyAlignment="1">
      <alignment horizontal="center" vertical="center" wrapText="1"/>
    </xf>
    <xf numFmtId="0" fontId="11" fillId="3" borderId="51" xfId="0" applyNumberFormat="1" applyFont="1" applyFill="1" applyBorder="1" applyAlignment="1">
      <alignment horizontal="center" vertical="center" wrapText="1"/>
    </xf>
    <xf numFmtId="3" fontId="0" fillId="3" borderId="51" xfId="0" applyNumberFormat="1" applyFont="1" applyFill="1" applyBorder="1" applyAlignment="1">
      <alignment horizontal="center" vertical="center" wrapText="1"/>
    </xf>
    <xf numFmtId="0" fontId="58" fillId="35" borderId="63" xfId="0" applyNumberFormat="1" applyFont="1" applyFill="1" applyBorder="1" applyAlignment="1">
      <alignment horizontal="center" vertical="center" wrapText="1" shrinkToFit="1"/>
    </xf>
    <xf numFmtId="0" fontId="58" fillId="35" borderId="61" xfId="0" applyNumberFormat="1" applyFont="1" applyFill="1" applyBorder="1" applyAlignment="1">
      <alignment horizontal="center" vertical="center" wrapText="1" shrinkToFit="1"/>
    </xf>
    <xf numFmtId="0" fontId="11" fillId="3" borderId="64" xfId="0" applyNumberFormat="1" applyFont="1" applyFill="1" applyBorder="1" applyAlignment="1">
      <alignment horizontal="center" vertical="center" wrapText="1"/>
    </xf>
    <xf numFmtId="0" fontId="11" fillId="3" borderId="65" xfId="0" applyNumberFormat="1" applyFont="1" applyFill="1" applyBorder="1" applyAlignment="1">
      <alignment horizontal="center" vertical="center" wrapText="1"/>
    </xf>
    <xf numFmtId="0" fontId="11" fillId="3" borderId="66" xfId="0" applyNumberFormat="1" applyFont="1" applyFill="1" applyBorder="1" applyAlignment="1">
      <alignment horizontal="center" vertical="center" wrapText="1"/>
    </xf>
    <xf numFmtId="0" fontId="0" fillId="3" borderId="51" xfId="0" applyNumberFormat="1" applyFont="1" applyFill="1" applyBorder="1" applyAlignment="1">
      <alignment horizontal="center" vertical="center" wrapText="1"/>
    </xf>
    <xf numFmtId="0" fontId="0" fillId="7" borderId="42" xfId="0" applyNumberFormat="1" applyFont="1" applyFill="1" applyBorder="1" applyAlignment="1">
      <alignment horizontal="center" vertical="center" wrapText="1"/>
    </xf>
    <xf numFmtId="0" fontId="16" fillId="36" borderId="0" xfId="0" applyNumberFormat="1" applyFont="1" applyFill="1" applyBorder="1" applyAlignment="1">
      <alignment horizontal="center" vertical="center"/>
    </xf>
    <xf numFmtId="0" fontId="17" fillId="36" borderId="0" xfId="0" applyNumberFormat="1" applyFont="1" applyFill="1" applyBorder="1" applyAlignment="1">
      <alignment horizontal="center" vertical="center"/>
    </xf>
    <xf numFmtId="0" fontId="10" fillId="36" borderId="0" xfId="0" applyNumberFormat="1" applyFont="1" applyFill="1" applyBorder="1" applyAlignment="1">
      <alignment horizontal="left" vertical="center" wrapText="1"/>
    </xf>
    <xf numFmtId="3" fontId="0" fillId="7" borderId="42" xfId="0" applyNumberFormat="1" applyFont="1" applyFill="1" applyBorder="1" applyAlignment="1">
      <alignment horizontal="center" vertical="center" wrapText="1"/>
    </xf>
    <xf numFmtId="0" fontId="0" fillId="7" borderId="64" xfId="0" applyNumberFormat="1" applyFont="1" applyFill="1" applyBorder="1" applyAlignment="1">
      <alignment horizontal="center" vertical="center" wrapText="1"/>
    </xf>
    <xf numFmtId="0" fontId="0" fillId="7" borderId="65" xfId="0" applyNumberFormat="1" applyFont="1" applyFill="1" applyBorder="1" applyAlignment="1">
      <alignment horizontal="center" vertical="center" wrapText="1"/>
    </xf>
    <xf numFmtId="0" fontId="0" fillId="7" borderId="67" xfId="0" applyNumberFormat="1" applyFont="1" applyFill="1" applyBorder="1" applyAlignment="1">
      <alignment horizontal="center" vertical="center" wrapText="1"/>
    </xf>
    <xf numFmtId="3" fontId="0" fillId="7" borderId="51" xfId="0" applyNumberFormat="1" applyFont="1" applyFill="1" applyBorder="1" applyAlignment="1">
      <alignment horizontal="center" vertical="center" wrapText="1"/>
    </xf>
    <xf numFmtId="0" fontId="4" fillId="36" borderId="60" xfId="0" applyNumberFormat="1" applyFont="1" applyFill="1" applyBorder="1" applyAlignment="1">
      <alignment horizontal="left" vertical="center"/>
    </xf>
    <xf numFmtId="10" fontId="0" fillId="7" borderId="42" xfId="0" applyNumberFormat="1" applyFont="1" applyFill="1" applyBorder="1" applyAlignment="1">
      <alignment horizontal="center" vertical="center" wrapText="1"/>
    </xf>
    <xf numFmtId="0" fontId="0" fillId="7" borderId="61" xfId="0" applyNumberFormat="1" applyFont="1" applyFill="1" applyBorder="1" applyAlignment="1">
      <alignment horizontal="center" vertical="center" wrapText="1"/>
    </xf>
    <xf numFmtId="3" fontId="0" fillId="7" borderId="61" xfId="0" applyNumberFormat="1" applyFont="1" applyFill="1" applyBorder="1" applyAlignment="1">
      <alignment horizontal="center" vertical="center" wrapText="1"/>
    </xf>
    <xf numFmtId="3" fontId="0" fillId="7" borderId="62" xfId="0" applyNumberFormat="1" applyFont="1" applyFill="1" applyBorder="1" applyAlignment="1">
      <alignment horizontal="center" vertical="center" wrapText="1"/>
    </xf>
    <xf numFmtId="10" fontId="0" fillId="7" borderId="64" xfId="0" applyNumberFormat="1" applyFont="1" applyFill="1" applyBorder="1" applyAlignment="1">
      <alignment horizontal="center" vertical="center" wrapText="1"/>
    </xf>
    <xf numFmtId="10" fontId="0" fillId="7" borderId="65" xfId="0" applyNumberFormat="1" applyFont="1" applyFill="1" applyBorder="1" applyAlignment="1">
      <alignment horizontal="center" vertical="center" wrapText="1"/>
    </xf>
    <xf numFmtId="10" fontId="0" fillId="7" borderId="68" xfId="0" applyNumberFormat="1" applyFont="1" applyFill="1" applyBorder="1" applyAlignment="1">
      <alignment horizontal="center" vertical="center" wrapText="1"/>
    </xf>
    <xf numFmtId="0" fontId="0" fillId="7" borderId="68" xfId="0" applyNumberFormat="1" applyFont="1" applyFill="1" applyBorder="1" applyAlignment="1">
      <alignment horizontal="center" vertical="center" wrapText="1"/>
    </xf>
    <xf numFmtId="3" fontId="0" fillId="7" borderId="64" xfId="0" applyNumberFormat="1" applyFont="1" applyFill="1" applyBorder="1" applyAlignment="1">
      <alignment horizontal="center" vertical="center" wrapText="1"/>
    </xf>
    <xf numFmtId="3" fontId="0" fillId="7" borderId="65" xfId="0" applyNumberFormat="1" applyFont="1" applyFill="1" applyBorder="1" applyAlignment="1">
      <alignment horizontal="center" vertical="center" wrapText="1"/>
    </xf>
    <xf numFmtId="3" fontId="0" fillId="7" borderId="68" xfId="0" applyNumberFormat="1" applyFont="1" applyFill="1" applyBorder="1" applyAlignment="1">
      <alignment horizontal="center" vertical="center" wrapText="1"/>
    </xf>
    <xf numFmtId="0" fontId="15" fillId="0" borderId="57" xfId="0" applyNumberFormat="1" applyFont="1" applyFill="1" applyBorder="1" applyAlignment="1">
      <alignment horizontal="center" vertical="center"/>
    </xf>
    <xf numFmtId="0" fontId="58" fillId="35" borderId="69" xfId="0" applyNumberFormat="1" applyFont="1" applyFill="1" applyBorder="1" applyAlignment="1">
      <alignment horizontal="center" vertical="center" wrapText="1" shrinkToFit="1"/>
    </xf>
    <xf numFmtId="0" fontId="58" fillId="35" borderId="70" xfId="0" applyNumberFormat="1" applyFont="1" applyFill="1" applyBorder="1" applyAlignment="1">
      <alignment horizontal="center" vertical="center" wrapText="1" shrinkToFit="1"/>
    </xf>
    <xf numFmtId="0" fontId="58" fillId="35" borderId="13" xfId="0" applyNumberFormat="1" applyFont="1" applyFill="1" applyBorder="1" applyAlignment="1">
      <alignment horizontal="center" vertical="center" wrapText="1" shrinkToFit="1"/>
    </xf>
    <xf numFmtId="0" fontId="58" fillId="35" borderId="12" xfId="0" applyNumberFormat="1" applyFont="1" applyFill="1" applyBorder="1" applyAlignment="1">
      <alignment horizontal="center" vertical="center" wrapText="1" shrinkToFit="1"/>
    </xf>
    <xf numFmtId="0" fontId="58" fillId="35" borderId="13" xfId="0" applyNumberFormat="1" applyFont="1" applyFill="1" applyBorder="1" applyAlignment="1">
      <alignment horizontal="center" vertical="center" wrapText="1"/>
    </xf>
    <xf numFmtId="0" fontId="58" fillId="35" borderId="71" xfId="0" applyNumberFormat="1" applyFont="1" applyFill="1" applyBorder="1" applyAlignment="1">
      <alignment horizontal="center" vertical="center" wrapText="1"/>
    </xf>
    <xf numFmtId="0" fontId="0" fillId="3" borderId="70" xfId="0" applyNumberFormat="1" applyFont="1" applyFill="1" applyBorder="1" applyAlignment="1">
      <alignment horizontal="center" vertical="center" wrapText="1" shrinkToFit="1"/>
    </xf>
    <xf numFmtId="0" fontId="0" fillId="3" borderId="72" xfId="0" applyNumberFormat="1" applyFont="1" applyFill="1" applyBorder="1" applyAlignment="1">
      <alignment horizontal="center" vertical="center" wrapText="1" shrinkToFit="1"/>
    </xf>
    <xf numFmtId="0" fontId="0" fillId="3" borderId="12" xfId="0" applyNumberFormat="1" applyFont="1" applyFill="1" applyBorder="1" applyAlignment="1">
      <alignment horizontal="center" vertical="center" wrapText="1"/>
    </xf>
    <xf numFmtId="0" fontId="0" fillId="3" borderId="54"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shrinkToFit="1"/>
    </xf>
    <xf numFmtId="0" fontId="0" fillId="3" borderId="54" xfId="0" applyNumberFormat="1" applyFont="1" applyFill="1" applyBorder="1" applyAlignment="1">
      <alignment horizontal="center" vertical="center" wrapText="1" shrinkToFit="1"/>
    </xf>
    <xf numFmtId="0" fontId="0" fillId="3" borderId="15" xfId="0" applyNumberFormat="1" applyFont="1" applyFill="1" applyBorder="1" applyAlignment="1" applyProtection="1">
      <alignment horizontal="center" vertical="center" wrapText="1"/>
      <protection hidden="1"/>
    </xf>
    <xf numFmtId="0" fontId="0" fillId="3" borderId="73" xfId="0" applyNumberFormat="1" applyFill="1" applyBorder="1" applyAlignment="1" applyProtection="1">
      <alignment horizontal="center" vertical="center" wrapText="1"/>
      <protection hidden="1"/>
    </xf>
    <xf numFmtId="0" fontId="0" fillId="3" borderId="74" xfId="0" applyNumberFormat="1" applyFill="1" applyBorder="1" applyAlignment="1" applyProtection="1">
      <alignment horizontal="center" vertical="center" wrapText="1"/>
      <protection hidden="1"/>
    </xf>
    <xf numFmtId="0" fontId="0" fillId="3" borderId="75" xfId="0" applyNumberFormat="1" applyFont="1" applyFill="1" applyBorder="1" applyAlignment="1">
      <alignment horizontal="center" vertical="center" wrapText="1" shrinkToFit="1"/>
    </xf>
    <xf numFmtId="0" fontId="0" fillId="3" borderId="76" xfId="0" applyNumberFormat="1" applyFont="1" applyFill="1" applyBorder="1" applyAlignment="1">
      <alignment horizontal="center" vertical="center" wrapText="1" shrinkToFit="1"/>
    </xf>
    <xf numFmtId="0" fontId="0" fillId="3" borderId="77" xfId="0" applyNumberFormat="1" applyFont="1" applyFill="1" applyBorder="1" applyAlignment="1">
      <alignment horizontal="center" vertical="center" wrapText="1" shrinkToFit="1"/>
    </xf>
    <xf numFmtId="0" fontId="58" fillId="35" borderId="78" xfId="0" applyNumberFormat="1" applyFont="1" applyFill="1" applyBorder="1" applyAlignment="1">
      <alignment horizontal="center" vertical="center" wrapText="1" shrinkToFit="1"/>
    </xf>
    <xf numFmtId="0" fontId="0" fillId="3" borderId="15" xfId="0" applyNumberFormat="1" applyFont="1" applyFill="1" applyBorder="1" applyAlignment="1">
      <alignment horizontal="center" vertical="center" wrapText="1" shrinkToFit="1"/>
    </xf>
    <xf numFmtId="0" fontId="0" fillId="3" borderId="73" xfId="0" applyNumberFormat="1" applyFont="1" applyFill="1" applyBorder="1" applyAlignment="1">
      <alignment horizontal="center" vertical="center" wrapText="1" shrinkToFit="1"/>
    </xf>
    <xf numFmtId="0" fontId="0" fillId="3" borderId="74" xfId="0" applyNumberFormat="1" applyFont="1" applyFill="1" applyBorder="1" applyAlignment="1">
      <alignment horizontal="center" vertical="center" wrapText="1" shrinkToFit="1"/>
    </xf>
    <xf numFmtId="0" fontId="58" fillId="35" borderId="78" xfId="0" applyNumberFormat="1" applyFont="1" applyFill="1" applyBorder="1" applyAlignment="1">
      <alignment horizontal="center" vertical="center" wrapText="1"/>
    </xf>
    <xf numFmtId="0" fontId="58" fillId="35" borderId="79"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58" fillId="35" borderId="80" xfId="0" applyNumberFormat="1" applyFont="1" applyFill="1" applyBorder="1" applyAlignment="1">
      <alignment horizontal="center" vertical="center" wrapText="1" shrinkToFit="1"/>
    </xf>
    <xf numFmtId="0" fontId="0" fillId="3" borderId="15" xfId="0" applyNumberFormat="1" applyFont="1" applyFill="1" applyBorder="1" applyAlignment="1">
      <alignment horizontal="center" vertical="center" wrapText="1"/>
    </xf>
    <xf numFmtId="0" fontId="0" fillId="3" borderId="73" xfId="0" applyNumberFormat="1" applyFont="1" applyFill="1" applyBorder="1" applyAlignment="1">
      <alignment horizontal="center" vertical="center" wrapText="1"/>
    </xf>
    <xf numFmtId="0" fontId="0" fillId="3" borderId="74"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95250</xdr:colOff>
      <xdr:row>6</xdr:row>
      <xdr:rowOff>47625</xdr:rowOff>
    </xdr:to>
    <xdr:pic>
      <xdr:nvPicPr>
        <xdr:cNvPr id="1" name="Picture 1" descr="spacer"/>
        <xdr:cNvPicPr preferRelativeResize="1">
          <a:picLocks noChangeAspect="1"/>
        </xdr:cNvPicPr>
      </xdr:nvPicPr>
      <xdr:blipFill>
        <a:blip r:embed="rId1"/>
        <a:stretch>
          <a:fillRect/>
        </a:stretch>
      </xdr:blipFill>
      <xdr:spPr>
        <a:xfrm>
          <a:off x="0" y="1257300"/>
          <a:ext cx="95250" cy="47625"/>
        </a:xfrm>
        <a:prstGeom prst="rect">
          <a:avLst/>
        </a:prstGeom>
        <a:noFill/>
        <a:ln w="9525" cmpd="sng">
          <a:noFill/>
        </a:ln>
      </xdr:spPr>
    </xdr:pic>
    <xdr:clientData/>
  </xdr:twoCellAnchor>
  <xdr:twoCellAnchor editAs="oneCell">
    <xdr:from>
      <xdr:col>0</xdr:col>
      <xdr:colOff>0</xdr:colOff>
      <xdr:row>8</xdr:row>
      <xdr:rowOff>0</xdr:rowOff>
    </xdr:from>
    <xdr:to>
      <xdr:col>0</xdr:col>
      <xdr:colOff>95250</xdr:colOff>
      <xdr:row>8</xdr:row>
      <xdr:rowOff>47625</xdr:rowOff>
    </xdr:to>
    <xdr:pic>
      <xdr:nvPicPr>
        <xdr:cNvPr id="2" name="Picture 2" descr="spacer"/>
        <xdr:cNvPicPr preferRelativeResize="1">
          <a:picLocks noChangeAspect="1"/>
        </xdr:cNvPicPr>
      </xdr:nvPicPr>
      <xdr:blipFill>
        <a:blip r:embed="rId1"/>
        <a:stretch>
          <a:fillRect/>
        </a:stretch>
      </xdr:blipFill>
      <xdr:spPr>
        <a:xfrm>
          <a:off x="0" y="1581150"/>
          <a:ext cx="95250" cy="47625"/>
        </a:xfrm>
        <a:prstGeom prst="rect">
          <a:avLst/>
        </a:prstGeom>
        <a:noFill/>
        <a:ln w="9525" cmpd="sng">
          <a:noFill/>
        </a:ln>
      </xdr:spPr>
    </xdr:pic>
    <xdr:clientData/>
  </xdr:twoCellAnchor>
  <xdr:twoCellAnchor editAs="oneCell">
    <xdr:from>
      <xdr:col>0</xdr:col>
      <xdr:colOff>0</xdr:colOff>
      <xdr:row>8</xdr:row>
      <xdr:rowOff>0</xdr:rowOff>
    </xdr:from>
    <xdr:to>
      <xdr:col>0</xdr:col>
      <xdr:colOff>95250</xdr:colOff>
      <xdr:row>8</xdr:row>
      <xdr:rowOff>47625</xdr:rowOff>
    </xdr:to>
    <xdr:pic>
      <xdr:nvPicPr>
        <xdr:cNvPr id="3" name="Picture 3" descr="spacer"/>
        <xdr:cNvPicPr preferRelativeResize="1">
          <a:picLocks noChangeAspect="1"/>
        </xdr:cNvPicPr>
      </xdr:nvPicPr>
      <xdr:blipFill>
        <a:blip r:embed="rId1"/>
        <a:stretch>
          <a:fillRect/>
        </a:stretch>
      </xdr:blipFill>
      <xdr:spPr>
        <a:xfrm>
          <a:off x="0" y="1581150"/>
          <a:ext cx="95250" cy="47625"/>
        </a:xfrm>
        <a:prstGeom prst="rect">
          <a:avLst/>
        </a:prstGeom>
        <a:noFill/>
        <a:ln w="9525" cmpd="sng">
          <a:noFill/>
        </a:ln>
      </xdr:spPr>
    </xdr:pic>
    <xdr:clientData/>
  </xdr:twoCellAnchor>
  <xdr:twoCellAnchor editAs="oneCell">
    <xdr:from>
      <xdr:col>0</xdr:col>
      <xdr:colOff>0</xdr:colOff>
      <xdr:row>8</xdr:row>
      <xdr:rowOff>0</xdr:rowOff>
    </xdr:from>
    <xdr:to>
      <xdr:col>0</xdr:col>
      <xdr:colOff>47625</xdr:colOff>
      <xdr:row>8</xdr:row>
      <xdr:rowOff>47625</xdr:rowOff>
    </xdr:to>
    <xdr:pic>
      <xdr:nvPicPr>
        <xdr:cNvPr id="4" name="Picture 4" descr="spacer"/>
        <xdr:cNvPicPr preferRelativeResize="1">
          <a:picLocks noChangeAspect="1"/>
        </xdr:cNvPicPr>
      </xdr:nvPicPr>
      <xdr:blipFill>
        <a:blip r:embed="rId1"/>
        <a:stretch>
          <a:fillRect/>
        </a:stretch>
      </xdr:blipFill>
      <xdr:spPr>
        <a:xfrm>
          <a:off x="0" y="1581150"/>
          <a:ext cx="47625" cy="47625"/>
        </a:xfrm>
        <a:prstGeom prst="rect">
          <a:avLst/>
        </a:prstGeom>
        <a:noFill/>
        <a:ln w="9525" cmpd="sng">
          <a:noFill/>
        </a:ln>
      </xdr:spPr>
    </xdr:pic>
    <xdr:clientData/>
  </xdr:twoCellAnchor>
  <xdr:twoCellAnchor editAs="oneCell">
    <xdr:from>
      <xdr:col>0</xdr:col>
      <xdr:colOff>0</xdr:colOff>
      <xdr:row>8</xdr:row>
      <xdr:rowOff>0</xdr:rowOff>
    </xdr:from>
    <xdr:to>
      <xdr:col>0</xdr:col>
      <xdr:colOff>95250</xdr:colOff>
      <xdr:row>8</xdr:row>
      <xdr:rowOff>47625</xdr:rowOff>
    </xdr:to>
    <xdr:pic>
      <xdr:nvPicPr>
        <xdr:cNvPr id="5" name="Picture 5" descr="spacer"/>
        <xdr:cNvPicPr preferRelativeResize="1">
          <a:picLocks noChangeAspect="1"/>
        </xdr:cNvPicPr>
      </xdr:nvPicPr>
      <xdr:blipFill>
        <a:blip r:embed="rId1"/>
        <a:stretch>
          <a:fillRect/>
        </a:stretch>
      </xdr:blipFill>
      <xdr:spPr>
        <a:xfrm>
          <a:off x="0" y="1581150"/>
          <a:ext cx="95250" cy="47625"/>
        </a:xfrm>
        <a:prstGeom prst="rect">
          <a:avLst/>
        </a:prstGeom>
        <a:noFill/>
        <a:ln w="9525" cmpd="sng">
          <a:noFill/>
        </a:ln>
      </xdr:spPr>
    </xdr:pic>
    <xdr:clientData/>
  </xdr:twoCellAnchor>
  <xdr:twoCellAnchor editAs="oneCell">
    <xdr:from>
      <xdr:col>0</xdr:col>
      <xdr:colOff>0</xdr:colOff>
      <xdr:row>9</xdr:row>
      <xdr:rowOff>0</xdr:rowOff>
    </xdr:from>
    <xdr:to>
      <xdr:col>0</xdr:col>
      <xdr:colOff>95250</xdr:colOff>
      <xdr:row>9</xdr:row>
      <xdr:rowOff>95250</xdr:rowOff>
    </xdr:to>
    <xdr:pic>
      <xdr:nvPicPr>
        <xdr:cNvPr id="6" name="Picture 6" descr="spacer"/>
        <xdr:cNvPicPr preferRelativeResize="1">
          <a:picLocks noChangeAspect="1"/>
        </xdr:cNvPicPr>
      </xdr:nvPicPr>
      <xdr:blipFill>
        <a:blip r:embed="rId1"/>
        <a:stretch>
          <a:fillRect/>
        </a:stretch>
      </xdr:blipFill>
      <xdr:spPr>
        <a:xfrm>
          <a:off x="0" y="1743075"/>
          <a:ext cx="95250" cy="95250"/>
        </a:xfrm>
        <a:prstGeom prst="rect">
          <a:avLst/>
        </a:prstGeom>
        <a:noFill/>
        <a:ln w="9525" cmpd="sng">
          <a:noFill/>
        </a:ln>
      </xdr:spPr>
    </xdr:pic>
    <xdr:clientData/>
  </xdr:twoCellAnchor>
  <xdr:twoCellAnchor editAs="oneCell">
    <xdr:from>
      <xdr:col>0</xdr:col>
      <xdr:colOff>0</xdr:colOff>
      <xdr:row>9</xdr:row>
      <xdr:rowOff>0</xdr:rowOff>
    </xdr:from>
    <xdr:to>
      <xdr:col>0</xdr:col>
      <xdr:colOff>95250</xdr:colOff>
      <xdr:row>9</xdr:row>
      <xdr:rowOff>95250</xdr:rowOff>
    </xdr:to>
    <xdr:pic>
      <xdr:nvPicPr>
        <xdr:cNvPr id="7" name="Picture 7" descr="spacer"/>
        <xdr:cNvPicPr preferRelativeResize="1">
          <a:picLocks noChangeAspect="1"/>
        </xdr:cNvPicPr>
      </xdr:nvPicPr>
      <xdr:blipFill>
        <a:blip r:embed="rId1"/>
        <a:stretch>
          <a:fillRect/>
        </a:stretch>
      </xdr:blipFill>
      <xdr:spPr>
        <a:xfrm>
          <a:off x="0" y="1743075"/>
          <a:ext cx="95250" cy="95250"/>
        </a:xfrm>
        <a:prstGeom prst="rect">
          <a:avLst/>
        </a:prstGeom>
        <a:noFill/>
        <a:ln w="9525" cmpd="sng">
          <a:noFill/>
        </a:ln>
      </xdr:spPr>
    </xdr:pic>
    <xdr:clientData/>
  </xdr:twoCellAnchor>
  <xdr:twoCellAnchor editAs="oneCell">
    <xdr:from>
      <xdr:col>0</xdr:col>
      <xdr:colOff>0</xdr:colOff>
      <xdr:row>9</xdr:row>
      <xdr:rowOff>0</xdr:rowOff>
    </xdr:from>
    <xdr:to>
      <xdr:col>0</xdr:col>
      <xdr:colOff>47625</xdr:colOff>
      <xdr:row>9</xdr:row>
      <xdr:rowOff>95250</xdr:rowOff>
    </xdr:to>
    <xdr:pic>
      <xdr:nvPicPr>
        <xdr:cNvPr id="8" name="Picture 8" descr="spacer"/>
        <xdr:cNvPicPr preferRelativeResize="1">
          <a:picLocks noChangeAspect="1"/>
        </xdr:cNvPicPr>
      </xdr:nvPicPr>
      <xdr:blipFill>
        <a:blip r:embed="rId1"/>
        <a:stretch>
          <a:fillRect/>
        </a:stretch>
      </xdr:blipFill>
      <xdr:spPr>
        <a:xfrm>
          <a:off x="0" y="1743075"/>
          <a:ext cx="47625" cy="95250"/>
        </a:xfrm>
        <a:prstGeom prst="rect">
          <a:avLst/>
        </a:prstGeom>
        <a:noFill/>
        <a:ln w="9525" cmpd="sng">
          <a:noFill/>
        </a:ln>
      </xdr:spPr>
    </xdr:pic>
    <xdr:clientData/>
  </xdr:twoCellAnchor>
  <xdr:twoCellAnchor editAs="oneCell">
    <xdr:from>
      <xdr:col>0</xdr:col>
      <xdr:colOff>0</xdr:colOff>
      <xdr:row>9</xdr:row>
      <xdr:rowOff>0</xdr:rowOff>
    </xdr:from>
    <xdr:to>
      <xdr:col>0</xdr:col>
      <xdr:colOff>95250</xdr:colOff>
      <xdr:row>9</xdr:row>
      <xdr:rowOff>95250</xdr:rowOff>
    </xdr:to>
    <xdr:pic>
      <xdr:nvPicPr>
        <xdr:cNvPr id="9" name="Picture 9" descr="spacer"/>
        <xdr:cNvPicPr preferRelativeResize="1">
          <a:picLocks noChangeAspect="1"/>
        </xdr:cNvPicPr>
      </xdr:nvPicPr>
      <xdr:blipFill>
        <a:blip r:embed="rId1"/>
        <a:stretch>
          <a:fillRect/>
        </a:stretch>
      </xdr:blipFill>
      <xdr:spPr>
        <a:xfrm>
          <a:off x="0" y="1743075"/>
          <a:ext cx="95250" cy="95250"/>
        </a:xfrm>
        <a:prstGeom prst="rect">
          <a:avLst/>
        </a:prstGeom>
        <a:noFill/>
        <a:ln w="9525" cmpd="sng">
          <a:noFill/>
        </a:ln>
      </xdr:spPr>
    </xdr:pic>
    <xdr:clientData/>
  </xdr:twoCellAnchor>
  <xdr:twoCellAnchor editAs="oneCell">
    <xdr:from>
      <xdr:col>0</xdr:col>
      <xdr:colOff>0</xdr:colOff>
      <xdr:row>10</xdr:row>
      <xdr:rowOff>0</xdr:rowOff>
    </xdr:from>
    <xdr:to>
      <xdr:col>0</xdr:col>
      <xdr:colOff>95250</xdr:colOff>
      <xdr:row>10</xdr:row>
      <xdr:rowOff>47625</xdr:rowOff>
    </xdr:to>
    <xdr:pic>
      <xdr:nvPicPr>
        <xdr:cNvPr id="10" name="Picture 10" descr="spacer"/>
        <xdr:cNvPicPr preferRelativeResize="1">
          <a:picLocks noChangeAspect="1"/>
        </xdr:cNvPicPr>
      </xdr:nvPicPr>
      <xdr:blipFill>
        <a:blip r:embed="rId1"/>
        <a:stretch>
          <a:fillRect/>
        </a:stretch>
      </xdr:blipFill>
      <xdr:spPr>
        <a:xfrm>
          <a:off x="0" y="2066925"/>
          <a:ext cx="95250" cy="47625"/>
        </a:xfrm>
        <a:prstGeom prst="rect">
          <a:avLst/>
        </a:prstGeom>
        <a:noFill/>
        <a:ln w="9525" cmpd="sng">
          <a:noFill/>
        </a:ln>
      </xdr:spPr>
    </xdr:pic>
    <xdr:clientData/>
  </xdr:twoCellAnchor>
  <xdr:twoCellAnchor editAs="oneCell">
    <xdr:from>
      <xdr:col>0</xdr:col>
      <xdr:colOff>0</xdr:colOff>
      <xdr:row>10</xdr:row>
      <xdr:rowOff>0</xdr:rowOff>
    </xdr:from>
    <xdr:to>
      <xdr:col>0</xdr:col>
      <xdr:colOff>95250</xdr:colOff>
      <xdr:row>10</xdr:row>
      <xdr:rowOff>47625</xdr:rowOff>
    </xdr:to>
    <xdr:pic>
      <xdr:nvPicPr>
        <xdr:cNvPr id="11" name="Picture 11" descr="spacer"/>
        <xdr:cNvPicPr preferRelativeResize="1">
          <a:picLocks noChangeAspect="1"/>
        </xdr:cNvPicPr>
      </xdr:nvPicPr>
      <xdr:blipFill>
        <a:blip r:embed="rId1"/>
        <a:stretch>
          <a:fillRect/>
        </a:stretch>
      </xdr:blipFill>
      <xdr:spPr>
        <a:xfrm>
          <a:off x="0" y="2066925"/>
          <a:ext cx="95250" cy="47625"/>
        </a:xfrm>
        <a:prstGeom prst="rect">
          <a:avLst/>
        </a:prstGeom>
        <a:noFill/>
        <a:ln w="9525" cmpd="sng">
          <a:noFill/>
        </a:ln>
      </xdr:spPr>
    </xdr:pic>
    <xdr:clientData/>
  </xdr:twoCellAnchor>
  <xdr:twoCellAnchor editAs="oneCell">
    <xdr:from>
      <xdr:col>0</xdr:col>
      <xdr:colOff>0</xdr:colOff>
      <xdr:row>10</xdr:row>
      <xdr:rowOff>0</xdr:rowOff>
    </xdr:from>
    <xdr:to>
      <xdr:col>0</xdr:col>
      <xdr:colOff>47625</xdr:colOff>
      <xdr:row>10</xdr:row>
      <xdr:rowOff>47625</xdr:rowOff>
    </xdr:to>
    <xdr:pic>
      <xdr:nvPicPr>
        <xdr:cNvPr id="12" name="Picture 12" descr="spacer"/>
        <xdr:cNvPicPr preferRelativeResize="1">
          <a:picLocks noChangeAspect="1"/>
        </xdr:cNvPicPr>
      </xdr:nvPicPr>
      <xdr:blipFill>
        <a:blip r:embed="rId1"/>
        <a:stretch>
          <a:fillRect/>
        </a:stretch>
      </xdr:blipFill>
      <xdr:spPr>
        <a:xfrm>
          <a:off x="0" y="2066925"/>
          <a:ext cx="47625" cy="47625"/>
        </a:xfrm>
        <a:prstGeom prst="rect">
          <a:avLst/>
        </a:prstGeom>
        <a:noFill/>
        <a:ln w="9525" cmpd="sng">
          <a:noFill/>
        </a:ln>
      </xdr:spPr>
    </xdr:pic>
    <xdr:clientData/>
  </xdr:twoCellAnchor>
  <xdr:twoCellAnchor editAs="oneCell">
    <xdr:from>
      <xdr:col>0</xdr:col>
      <xdr:colOff>0</xdr:colOff>
      <xdr:row>10</xdr:row>
      <xdr:rowOff>0</xdr:rowOff>
    </xdr:from>
    <xdr:to>
      <xdr:col>0</xdr:col>
      <xdr:colOff>95250</xdr:colOff>
      <xdr:row>10</xdr:row>
      <xdr:rowOff>47625</xdr:rowOff>
    </xdr:to>
    <xdr:pic>
      <xdr:nvPicPr>
        <xdr:cNvPr id="13" name="Picture 13" descr="spacer"/>
        <xdr:cNvPicPr preferRelativeResize="1">
          <a:picLocks noChangeAspect="1"/>
        </xdr:cNvPicPr>
      </xdr:nvPicPr>
      <xdr:blipFill>
        <a:blip r:embed="rId1"/>
        <a:stretch>
          <a:fillRect/>
        </a:stretch>
      </xdr:blipFill>
      <xdr:spPr>
        <a:xfrm>
          <a:off x="0" y="2066925"/>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14" name="Picture 14"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15" name="Picture 15"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47625</xdr:colOff>
      <xdr:row>11</xdr:row>
      <xdr:rowOff>47625</xdr:rowOff>
    </xdr:to>
    <xdr:pic>
      <xdr:nvPicPr>
        <xdr:cNvPr id="16" name="Picture 16" descr="spacer"/>
        <xdr:cNvPicPr preferRelativeResize="1">
          <a:picLocks noChangeAspect="1"/>
        </xdr:cNvPicPr>
      </xdr:nvPicPr>
      <xdr:blipFill>
        <a:blip r:embed="rId1"/>
        <a:stretch>
          <a:fillRect/>
        </a:stretch>
      </xdr:blipFill>
      <xdr:spPr>
        <a:xfrm>
          <a:off x="0" y="2228850"/>
          <a:ext cx="47625"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17" name="Picture 17"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18" name="Picture 18"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19" name="Picture 19"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47625</xdr:colOff>
      <xdr:row>11</xdr:row>
      <xdr:rowOff>47625</xdr:rowOff>
    </xdr:to>
    <xdr:pic>
      <xdr:nvPicPr>
        <xdr:cNvPr id="20" name="Picture 20" descr="spacer"/>
        <xdr:cNvPicPr preferRelativeResize="1">
          <a:picLocks noChangeAspect="1"/>
        </xdr:cNvPicPr>
      </xdr:nvPicPr>
      <xdr:blipFill>
        <a:blip r:embed="rId1"/>
        <a:stretch>
          <a:fillRect/>
        </a:stretch>
      </xdr:blipFill>
      <xdr:spPr>
        <a:xfrm>
          <a:off x="0" y="2228850"/>
          <a:ext cx="47625"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21" name="Picture 21"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22" name="Picture 22"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23" name="Picture 23"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47625</xdr:colOff>
      <xdr:row>11</xdr:row>
      <xdr:rowOff>47625</xdr:rowOff>
    </xdr:to>
    <xdr:pic>
      <xdr:nvPicPr>
        <xdr:cNvPr id="24" name="Picture 24" descr="spacer"/>
        <xdr:cNvPicPr preferRelativeResize="1">
          <a:picLocks noChangeAspect="1"/>
        </xdr:cNvPicPr>
      </xdr:nvPicPr>
      <xdr:blipFill>
        <a:blip r:embed="rId1"/>
        <a:stretch>
          <a:fillRect/>
        </a:stretch>
      </xdr:blipFill>
      <xdr:spPr>
        <a:xfrm>
          <a:off x="0" y="2228850"/>
          <a:ext cx="47625"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25" name="Picture 25"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26" name="Picture 26"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27" name="Picture 27"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47625</xdr:colOff>
      <xdr:row>11</xdr:row>
      <xdr:rowOff>47625</xdr:rowOff>
    </xdr:to>
    <xdr:pic>
      <xdr:nvPicPr>
        <xdr:cNvPr id="28" name="Picture 28" descr="spacer"/>
        <xdr:cNvPicPr preferRelativeResize="1">
          <a:picLocks noChangeAspect="1"/>
        </xdr:cNvPicPr>
      </xdr:nvPicPr>
      <xdr:blipFill>
        <a:blip r:embed="rId1"/>
        <a:stretch>
          <a:fillRect/>
        </a:stretch>
      </xdr:blipFill>
      <xdr:spPr>
        <a:xfrm>
          <a:off x="0" y="2228850"/>
          <a:ext cx="47625" cy="47625"/>
        </a:xfrm>
        <a:prstGeom prst="rect">
          <a:avLst/>
        </a:prstGeom>
        <a:noFill/>
        <a:ln w="9525" cmpd="sng">
          <a:noFill/>
        </a:ln>
      </xdr:spPr>
    </xdr:pic>
    <xdr:clientData/>
  </xdr:twoCellAnchor>
  <xdr:twoCellAnchor editAs="oneCell">
    <xdr:from>
      <xdr:col>0</xdr:col>
      <xdr:colOff>0</xdr:colOff>
      <xdr:row>11</xdr:row>
      <xdr:rowOff>0</xdr:rowOff>
    </xdr:from>
    <xdr:to>
      <xdr:col>0</xdr:col>
      <xdr:colOff>95250</xdr:colOff>
      <xdr:row>11</xdr:row>
      <xdr:rowOff>47625</xdr:rowOff>
    </xdr:to>
    <xdr:pic>
      <xdr:nvPicPr>
        <xdr:cNvPr id="29" name="Picture 29" descr="spacer"/>
        <xdr:cNvPicPr preferRelativeResize="1">
          <a:picLocks noChangeAspect="1"/>
        </xdr:cNvPicPr>
      </xdr:nvPicPr>
      <xdr:blipFill>
        <a:blip r:embed="rId1"/>
        <a:stretch>
          <a:fillRect/>
        </a:stretch>
      </xdr:blipFill>
      <xdr:spPr>
        <a:xfrm>
          <a:off x="0" y="2228850"/>
          <a:ext cx="95250" cy="47625"/>
        </a:xfrm>
        <a:prstGeom prst="rect">
          <a:avLst/>
        </a:prstGeom>
        <a:noFill/>
        <a:ln w="9525" cmpd="sng">
          <a:noFill/>
        </a:ln>
      </xdr:spPr>
    </xdr:pic>
    <xdr:clientData/>
  </xdr:twoCellAnchor>
  <xdr:twoCellAnchor editAs="oneCell">
    <xdr:from>
      <xdr:col>0</xdr:col>
      <xdr:colOff>0</xdr:colOff>
      <xdr:row>12</xdr:row>
      <xdr:rowOff>0</xdr:rowOff>
    </xdr:from>
    <xdr:to>
      <xdr:col>0</xdr:col>
      <xdr:colOff>95250</xdr:colOff>
      <xdr:row>12</xdr:row>
      <xdr:rowOff>47625</xdr:rowOff>
    </xdr:to>
    <xdr:pic>
      <xdr:nvPicPr>
        <xdr:cNvPr id="30" name="Picture 30" descr="spacer"/>
        <xdr:cNvPicPr preferRelativeResize="1">
          <a:picLocks noChangeAspect="1"/>
        </xdr:cNvPicPr>
      </xdr:nvPicPr>
      <xdr:blipFill>
        <a:blip r:embed="rId1"/>
        <a:stretch>
          <a:fillRect/>
        </a:stretch>
      </xdr:blipFill>
      <xdr:spPr>
        <a:xfrm>
          <a:off x="0" y="2390775"/>
          <a:ext cx="95250" cy="47625"/>
        </a:xfrm>
        <a:prstGeom prst="rect">
          <a:avLst/>
        </a:prstGeom>
        <a:noFill/>
        <a:ln w="9525" cmpd="sng">
          <a:noFill/>
        </a:ln>
      </xdr:spPr>
    </xdr:pic>
    <xdr:clientData/>
  </xdr:twoCellAnchor>
  <xdr:twoCellAnchor editAs="oneCell">
    <xdr:from>
      <xdr:col>0</xdr:col>
      <xdr:colOff>0</xdr:colOff>
      <xdr:row>12</xdr:row>
      <xdr:rowOff>0</xdr:rowOff>
    </xdr:from>
    <xdr:to>
      <xdr:col>0</xdr:col>
      <xdr:colOff>95250</xdr:colOff>
      <xdr:row>12</xdr:row>
      <xdr:rowOff>47625</xdr:rowOff>
    </xdr:to>
    <xdr:pic>
      <xdr:nvPicPr>
        <xdr:cNvPr id="31" name="Picture 31" descr="spacer"/>
        <xdr:cNvPicPr preferRelativeResize="1">
          <a:picLocks noChangeAspect="1"/>
        </xdr:cNvPicPr>
      </xdr:nvPicPr>
      <xdr:blipFill>
        <a:blip r:embed="rId1"/>
        <a:stretch>
          <a:fillRect/>
        </a:stretch>
      </xdr:blipFill>
      <xdr:spPr>
        <a:xfrm>
          <a:off x="0" y="2390775"/>
          <a:ext cx="95250" cy="47625"/>
        </a:xfrm>
        <a:prstGeom prst="rect">
          <a:avLst/>
        </a:prstGeom>
        <a:noFill/>
        <a:ln w="9525" cmpd="sng">
          <a:noFill/>
        </a:ln>
      </xdr:spPr>
    </xdr:pic>
    <xdr:clientData/>
  </xdr:twoCellAnchor>
  <xdr:twoCellAnchor editAs="oneCell">
    <xdr:from>
      <xdr:col>0</xdr:col>
      <xdr:colOff>0</xdr:colOff>
      <xdr:row>12</xdr:row>
      <xdr:rowOff>0</xdr:rowOff>
    </xdr:from>
    <xdr:to>
      <xdr:col>0</xdr:col>
      <xdr:colOff>47625</xdr:colOff>
      <xdr:row>12</xdr:row>
      <xdr:rowOff>47625</xdr:rowOff>
    </xdr:to>
    <xdr:pic>
      <xdr:nvPicPr>
        <xdr:cNvPr id="32" name="Picture 32" descr="spacer"/>
        <xdr:cNvPicPr preferRelativeResize="1">
          <a:picLocks noChangeAspect="1"/>
        </xdr:cNvPicPr>
      </xdr:nvPicPr>
      <xdr:blipFill>
        <a:blip r:embed="rId1"/>
        <a:stretch>
          <a:fillRect/>
        </a:stretch>
      </xdr:blipFill>
      <xdr:spPr>
        <a:xfrm>
          <a:off x="0" y="2390775"/>
          <a:ext cx="47625" cy="47625"/>
        </a:xfrm>
        <a:prstGeom prst="rect">
          <a:avLst/>
        </a:prstGeom>
        <a:noFill/>
        <a:ln w="9525" cmpd="sng">
          <a:noFill/>
        </a:ln>
      </xdr:spPr>
    </xdr:pic>
    <xdr:clientData/>
  </xdr:twoCellAnchor>
  <xdr:twoCellAnchor editAs="oneCell">
    <xdr:from>
      <xdr:col>0</xdr:col>
      <xdr:colOff>0</xdr:colOff>
      <xdr:row>12</xdr:row>
      <xdr:rowOff>0</xdr:rowOff>
    </xdr:from>
    <xdr:to>
      <xdr:col>0</xdr:col>
      <xdr:colOff>95250</xdr:colOff>
      <xdr:row>12</xdr:row>
      <xdr:rowOff>47625</xdr:rowOff>
    </xdr:to>
    <xdr:pic>
      <xdr:nvPicPr>
        <xdr:cNvPr id="33" name="Picture 33" descr="spacer"/>
        <xdr:cNvPicPr preferRelativeResize="1">
          <a:picLocks noChangeAspect="1"/>
        </xdr:cNvPicPr>
      </xdr:nvPicPr>
      <xdr:blipFill>
        <a:blip r:embed="rId1"/>
        <a:stretch>
          <a:fillRect/>
        </a:stretch>
      </xdr:blipFill>
      <xdr:spPr>
        <a:xfrm>
          <a:off x="0" y="2390775"/>
          <a:ext cx="95250" cy="47625"/>
        </a:xfrm>
        <a:prstGeom prst="rect">
          <a:avLst/>
        </a:prstGeom>
        <a:noFill/>
        <a:ln w="9525" cmpd="sng">
          <a:noFill/>
        </a:ln>
      </xdr:spPr>
    </xdr:pic>
    <xdr:clientData/>
  </xdr:twoCellAnchor>
  <xdr:twoCellAnchor editAs="oneCell">
    <xdr:from>
      <xdr:col>0</xdr:col>
      <xdr:colOff>0</xdr:colOff>
      <xdr:row>13</xdr:row>
      <xdr:rowOff>0</xdr:rowOff>
    </xdr:from>
    <xdr:to>
      <xdr:col>0</xdr:col>
      <xdr:colOff>95250</xdr:colOff>
      <xdr:row>13</xdr:row>
      <xdr:rowOff>47625</xdr:rowOff>
    </xdr:to>
    <xdr:pic>
      <xdr:nvPicPr>
        <xdr:cNvPr id="34" name="Picture 34" descr="spacer"/>
        <xdr:cNvPicPr preferRelativeResize="1">
          <a:picLocks noChangeAspect="1"/>
        </xdr:cNvPicPr>
      </xdr:nvPicPr>
      <xdr:blipFill>
        <a:blip r:embed="rId1"/>
        <a:stretch>
          <a:fillRect/>
        </a:stretch>
      </xdr:blipFill>
      <xdr:spPr>
        <a:xfrm>
          <a:off x="0" y="2552700"/>
          <a:ext cx="95250" cy="47625"/>
        </a:xfrm>
        <a:prstGeom prst="rect">
          <a:avLst/>
        </a:prstGeom>
        <a:noFill/>
        <a:ln w="9525" cmpd="sng">
          <a:noFill/>
        </a:ln>
      </xdr:spPr>
    </xdr:pic>
    <xdr:clientData/>
  </xdr:twoCellAnchor>
  <xdr:twoCellAnchor editAs="oneCell">
    <xdr:from>
      <xdr:col>0</xdr:col>
      <xdr:colOff>0</xdr:colOff>
      <xdr:row>13</xdr:row>
      <xdr:rowOff>0</xdr:rowOff>
    </xdr:from>
    <xdr:to>
      <xdr:col>0</xdr:col>
      <xdr:colOff>95250</xdr:colOff>
      <xdr:row>13</xdr:row>
      <xdr:rowOff>47625</xdr:rowOff>
    </xdr:to>
    <xdr:pic>
      <xdr:nvPicPr>
        <xdr:cNvPr id="35" name="Picture 35" descr="spacer"/>
        <xdr:cNvPicPr preferRelativeResize="1">
          <a:picLocks noChangeAspect="1"/>
        </xdr:cNvPicPr>
      </xdr:nvPicPr>
      <xdr:blipFill>
        <a:blip r:embed="rId1"/>
        <a:stretch>
          <a:fillRect/>
        </a:stretch>
      </xdr:blipFill>
      <xdr:spPr>
        <a:xfrm>
          <a:off x="0" y="2552700"/>
          <a:ext cx="95250" cy="47625"/>
        </a:xfrm>
        <a:prstGeom prst="rect">
          <a:avLst/>
        </a:prstGeom>
        <a:noFill/>
        <a:ln w="9525" cmpd="sng">
          <a:noFill/>
        </a:ln>
      </xdr:spPr>
    </xdr:pic>
    <xdr:clientData/>
  </xdr:twoCellAnchor>
  <xdr:twoCellAnchor editAs="oneCell">
    <xdr:from>
      <xdr:col>0</xdr:col>
      <xdr:colOff>0</xdr:colOff>
      <xdr:row>13</xdr:row>
      <xdr:rowOff>0</xdr:rowOff>
    </xdr:from>
    <xdr:to>
      <xdr:col>0</xdr:col>
      <xdr:colOff>47625</xdr:colOff>
      <xdr:row>13</xdr:row>
      <xdr:rowOff>47625</xdr:rowOff>
    </xdr:to>
    <xdr:pic>
      <xdr:nvPicPr>
        <xdr:cNvPr id="36" name="Picture 36" descr="spacer"/>
        <xdr:cNvPicPr preferRelativeResize="1">
          <a:picLocks noChangeAspect="1"/>
        </xdr:cNvPicPr>
      </xdr:nvPicPr>
      <xdr:blipFill>
        <a:blip r:embed="rId1"/>
        <a:stretch>
          <a:fillRect/>
        </a:stretch>
      </xdr:blipFill>
      <xdr:spPr>
        <a:xfrm>
          <a:off x="0" y="2552700"/>
          <a:ext cx="47625" cy="47625"/>
        </a:xfrm>
        <a:prstGeom prst="rect">
          <a:avLst/>
        </a:prstGeom>
        <a:noFill/>
        <a:ln w="9525" cmpd="sng">
          <a:noFill/>
        </a:ln>
      </xdr:spPr>
    </xdr:pic>
    <xdr:clientData/>
  </xdr:twoCellAnchor>
  <xdr:twoCellAnchor editAs="oneCell">
    <xdr:from>
      <xdr:col>0</xdr:col>
      <xdr:colOff>0</xdr:colOff>
      <xdr:row>13</xdr:row>
      <xdr:rowOff>0</xdr:rowOff>
    </xdr:from>
    <xdr:to>
      <xdr:col>0</xdr:col>
      <xdr:colOff>95250</xdr:colOff>
      <xdr:row>13</xdr:row>
      <xdr:rowOff>47625</xdr:rowOff>
    </xdr:to>
    <xdr:pic>
      <xdr:nvPicPr>
        <xdr:cNvPr id="37" name="Picture 37" descr="spacer"/>
        <xdr:cNvPicPr preferRelativeResize="1">
          <a:picLocks noChangeAspect="1"/>
        </xdr:cNvPicPr>
      </xdr:nvPicPr>
      <xdr:blipFill>
        <a:blip r:embed="rId1"/>
        <a:stretch>
          <a:fillRect/>
        </a:stretch>
      </xdr:blipFill>
      <xdr:spPr>
        <a:xfrm>
          <a:off x="0" y="2552700"/>
          <a:ext cx="95250" cy="47625"/>
        </a:xfrm>
        <a:prstGeom prst="rect">
          <a:avLst/>
        </a:prstGeom>
        <a:noFill/>
        <a:ln w="9525" cmpd="sng">
          <a:noFill/>
        </a:ln>
      </xdr:spPr>
    </xdr:pic>
    <xdr:clientData/>
  </xdr:twoCellAnchor>
  <xdr:twoCellAnchor editAs="oneCell">
    <xdr:from>
      <xdr:col>0</xdr:col>
      <xdr:colOff>0</xdr:colOff>
      <xdr:row>14</xdr:row>
      <xdr:rowOff>0</xdr:rowOff>
    </xdr:from>
    <xdr:to>
      <xdr:col>0</xdr:col>
      <xdr:colOff>95250</xdr:colOff>
      <xdr:row>14</xdr:row>
      <xdr:rowOff>47625</xdr:rowOff>
    </xdr:to>
    <xdr:pic>
      <xdr:nvPicPr>
        <xdr:cNvPr id="38" name="Picture 38" descr="spacer"/>
        <xdr:cNvPicPr preferRelativeResize="1">
          <a:picLocks noChangeAspect="1"/>
        </xdr:cNvPicPr>
      </xdr:nvPicPr>
      <xdr:blipFill>
        <a:blip r:embed="rId1"/>
        <a:stretch>
          <a:fillRect/>
        </a:stretch>
      </xdr:blipFill>
      <xdr:spPr>
        <a:xfrm>
          <a:off x="0" y="2714625"/>
          <a:ext cx="95250" cy="47625"/>
        </a:xfrm>
        <a:prstGeom prst="rect">
          <a:avLst/>
        </a:prstGeom>
        <a:noFill/>
        <a:ln w="9525" cmpd="sng">
          <a:noFill/>
        </a:ln>
      </xdr:spPr>
    </xdr:pic>
    <xdr:clientData/>
  </xdr:twoCellAnchor>
  <xdr:twoCellAnchor editAs="oneCell">
    <xdr:from>
      <xdr:col>0</xdr:col>
      <xdr:colOff>0</xdr:colOff>
      <xdr:row>14</xdr:row>
      <xdr:rowOff>0</xdr:rowOff>
    </xdr:from>
    <xdr:to>
      <xdr:col>0</xdr:col>
      <xdr:colOff>95250</xdr:colOff>
      <xdr:row>14</xdr:row>
      <xdr:rowOff>47625</xdr:rowOff>
    </xdr:to>
    <xdr:pic>
      <xdr:nvPicPr>
        <xdr:cNvPr id="39" name="Picture 39" descr="spacer"/>
        <xdr:cNvPicPr preferRelativeResize="1">
          <a:picLocks noChangeAspect="1"/>
        </xdr:cNvPicPr>
      </xdr:nvPicPr>
      <xdr:blipFill>
        <a:blip r:embed="rId1"/>
        <a:stretch>
          <a:fillRect/>
        </a:stretch>
      </xdr:blipFill>
      <xdr:spPr>
        <a:xfrm>
          <a:off x="0" y="2714625"/>
          <a:ext cx="95250" cy="47625"/>
        </a:xfrm>
        <a:prstGeom prst="rect">
          <a:avLst/>
        </a:prstGeom>
        <a:noFill/>
        <a:ln w="9525" cmpd="sng">
          <a:noFill/>
        </a:ln>
      </xdr:spPr>
    </xdr:pic>
    <xdr:clientData/>
  </xdr:twoCellAnchor>
  <xdr:twoCellAnchor editAs="oneCell">
    <xdr:from>
      <xdr:col>0</xdr:col>
      <xdr:colOff>0</xdr:colOff>
      <xdr:row>14</xdr:row>
      <xdr:rowOff>0</xdr:rowOff>
    </xdr:from>
    <xdr:to>
      <xdr:col>0</xdr:col>
      <xdr:colOff>190500</xdr:colOff>
      <xdr:row>14</xdr:row>
      <xdr:rowOff>142875</xdr:rowOff>
    </xdr:to>
    <xdr:pic>
      <xdr:nvPicPr>
        <xdr:cNvPr id="40" name="Picture 40" hidden="1"/>
        <xdr:cNvPicPr preferRelativeResize="1">
          <a:picLocks noChangeAspect="1"/>
        </xdr:cNvPicPr>
      </xdr:nvPicPr>
      <xdr:blipFill>
        <a:blip r:embed="rId2"/>
        <a:stretch>
          <a:fillRect/>
        </a:stretch>
      </xdr:blipFill>
      <xdr:spPr>
        <a:xfrm>
          <a:off x="0" y="2714625"/>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ystema20\Registros_PDE\MIS%20DOCUMENTOS%20EN%20C\PLANEACION\PLAN%20ESTRATEGICO\Plan%20Estrat&#233;gico%202006%20-%202010_%20Informe%20de%20Seguimiento%20claud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ELLA_XIMENA\AppData\Local\Microsoft\Windows\Temporary%20Internet%20Files\Content.IE5\RRY0QB89\Plan_Est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Estratégico 2006 - 2010"/>
      <sheetName val="Objetivo1 - Estrategias - Metas"/>
      <sheetName val="Objetivo2 - Estrategias - Metas"/>
      <sheetName val="Objetivo3 - Estrategias - Metas"/>
      <sheetName val="Objetivo 4 - Estrategias"/>
      <sheetName val="Estrategia 5.2"/>
      <sheetName val="Res estrat 5.2"/>
      <sheetName val="Objetivo5 - Estrategias - Metas"/>
      <sheetName val="Hoja1"/>
    </sheetNames>
    <sheetDataSet>
      <sheetData sheetId="0">
        <row r="3">
          <cell r="B3" t="str">
            <v>DEPARTAMENTO ADMINISTRATIVO NACIONAL DE ESTADÍSTICAS</v>
          </cell>
        </row>
        <row r="4">
          <cell r="B4" t="str">
            <v>Plan Estratégico Institucional 2006-2010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Plan Estratégico 2006 - 2010"/>
      <sheetName val=".xls].xls].xls].xls].xls]Objetivo1 - Estrategias - Metas"/>
      <sheetName val=".xls].xls].xls].xls].xls]Objetivo2 - Estrategias - Metas"/>
      <sheetName val=".xls].xls].xls].xls].xls]Objetivo3 - Estrategias - Metas"/>
      <sheetName val=".xls].xls].xls].xls].xls]Objetivo 4 - Estrategias"/>
      <sheetName val=".xls].xls].xls].xls].xls]Estrategia 5.2"/>
      <sheetName val=".xls].xls].xls].xls].xls]Res estrat 5.2"/>
      <sheetName val=".xls].xls].xls].xls].xls]Objetivo5 - Estrategias - Metas"/>
      <sheetName val=".xls].xls].xls].xls].xls].xls].xls].xls].xls].xls]Plan Estratégico 2006 - 2010"/>
      <sheetName val=".xls].xls].xls].xls].xls].xls].xls].xls].xls].xls]Objetivo1 - Estrategias - Metas"/>
      <sheetName val=".xls].xls].xls].xls].xls].xls].xls].xls].xls].xls]Objetivo2 - Estrategias - Metas"/>
      <sheetName val=".xls].xls].xls].xls].xls].xls].xls].xls].xls].xls]Objetivo3 - Estrategias - Metas"/>
      <sheetName val=".xls].xls].xls].xls].xls].xls].xls].xls].xls].xls]Objetivo 4 - Estrategias"/>
      <sheetName val=".xls].xls].xls].xls].xls].xls].xls].xls].xls].xls]Estrategia 5.2"/>
      <sheetName val=".xls].xls].xls].xls].xls].xls].xls].xls].xls].xls]Res estrat 5.2"/>
      <sheetName val=".xls].xls].xls].xls].xls].xls].xls].xls].xls].xls]Objetivo5 - Estrategias - Metas"/>
    </sheetNames>
    <sheetDataSet>
      <sheetData sheetId="8">
        <row r="3">
          <cell r="B3" t="str">
            <v>DEPARTAMENTO ADMINISTRATIVO NACIONAL DE ESTADÍSTICAS</v>
          </cell>
        </row>
        <row r="4">
          <cell r="B4" t="str">
            <v>Plan Estratégico Institucional 2006-2010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javascript:window.parent.go('../met/?m=751');" TargetMode="External" /><Relationship Id="rId2" Type="http://schemas.openxmlformats.org/officeDocument/2006/relationships/hyperlink" Target="javascript:window.parent.go('../met/?m=755');" TargetMode="External" /><Relationship Id="rId3" Type="http://schemas.openxmlformats.org/officeDocument/2006/relationships/hyperlink" Target="javascript:window.parent.go('../met/?m=756');" TargetMode="External" /><Relationship Id="rId4" Type="http://schemas.openxmlformats.org/officeDocument/2006/relationships/hyperlink" Target="javascript:window.parent.go('../met/?m=753');" TargetMode="External" /><Relationship Id="rId5" Type="http://schemas.openxmlformats.org/officeDocument/2006/relationships/hyperlink" Target="javascript:window.parent.go('../met/?m=752');" TargetMode="External" /><Relationship Id="rId6" Type="http://schemas.openxmlformats.org/officeDocument/2006/relationships/hyperlink" Target="javascript:window.parent.go('../met/?m=754');" TargetMode="External" /><Relationship Id="rId7" Type="http://schemas.openxmlformats.org/officeDocument/2006/relationships/hyperlink" Target="javascript:window.parent.go('../met/?m=757');" TargetMode="External" /><Relationship Id="rId8"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I16"/>
  <sheetViews>
    <sheetView showGridLines="0" showZeros="0" tabSelected="1" zoomScalePageLayoutView="0" workbookViewId="0" topLeftCell="A1">
      <pane ySplit="6" topLeftCell="A7" activePane="bottomLeft" state="frozen"/>
      <selection pane="topLeft" activeCell="A1" sqref="A1"/>
      <selection pane="bottomLeft" activeCell="C7" sqref="C7"/>
    </sheetView>
  </sheetViews>
  <sheetFormatPr defaultColWidth="11.421875" defaultRowHeight="12.75"/>
  <cols>
    <col min="1" max="1" width="2.7109375" style="84" customWidth="1"/>
    <col min="2" max="2" width="15.7109375" style="84" customWidth="1"/>
    <col min="3" max="3" width="46.7109375" style="84" customWidth="1"/>
    <col min="4" max="4" width="13.57421875" style="84" customWidth="1"/>
    <col min="5" max="5" width="43.8515625" style="84" customWidth="1"/>
    <col min="6" max="6" width="32.140625" style="84" customWidth="1"/>
    <col min="7" max="8" width="15.7109375" style="84" customWidth="1"/>
    <col min="9" max="9" width="16.28125" style="84" hidden="1" customWidth="1"/>
    <col min="10" max="16384" width="11.421875" style="84" customWidth="1"/>
  </cols>
  <sheetData>
    <row r="1" spans="3:8" ht="15.75">
      <c r="C1" s="96"/>
      <c r="D1" s="96"/>
      <c r="E1" s="96"/>
      <c r="F1" s="96"/>
      <c r="G1" s="96"/>
      <c r="H1" s="96"/>
    </row>
    <row r="2" spans="3:8" ht="15.75">
      <c r="C2" s="97"/>
      <c r="D2" s="97"/>
      <c r="E2" s="97"/>
      <c r="F2" s="97"/>
      <c r="G2" s="97"/>
      <c r="H2" s="97"/>
    </row>
    <row r="3" spans="2:8" ht="20.25">
      <c r="B3" s="213" t="s">
        <v>51</v>
      </c>
      <c r="C3" s="213"/>
      <c r="D3" s="213"/>
      <c r="E3" s="213"/>
      <c r="F3" s="213"/>
      <c r="G3" s="213"/>
      <c r="H3" s="213"/>
    </row>
    <row r="4" spans="2:8" ht="20.25">
      <c r="B4" s="195"/>
      <c r="C4" s="195"/>
      <c r="D4" s="195"/>
      <c r="E4" s="195"/>
      <c r="F4" s="195"/>
      <c r="G4" s="195"/>
      <c r="H4" s="195"/>
    </row>
    <row r="5" spans="2:8" ht="21" thickBot="1">
      <c r="B5" s="214" t="s">
        <v>243</v>
      </c>
      <c r="C5" s="214"/>
      <c r="D5" s="214"/>
      <c r="E5" s="214"/>
      <c r="F5" s="214"/>
      <c r="G5" s="214"/>
      <c r="H5" s="214"/>
    </row>
    <row r="6" spans="2:9" ht="38.25">
      <c r="B6" s="105" t="s">
        <v>0</v>
      </c>
      <c r="C6" s="106" t="s">
        <v>33</v>
      </c>
      <c r="D6" s="106" t="s">
        <v>68</v>
      </c>
      <c r="E6" s="106" t="s">
        <v>69</v>
      </c>
      <c r="F6" s="106" t="s">
        <v>20</v>
      </c>
      <c r="G6" s="106" t="s">
        <v>21</v>
      </c>
      <c r="H6" s="106" t="s">
        <v>22</v>
      </c>
      <c r="I6" s="112" t="s">
        <v>32</v>
      </c>
    </row>
    <row r="7" spans="2:9" ht="272.25" customHeight="1">
      <c r="B7" s="104">
        <v>1</v>
      </c>
      <c r="C7" s="103" t="s">
        <v>200</v>
      </c>
      <c r="D7" s="104">
        <v>1</v>
      </c>
      <c r="E7" s="103" t="s">
        <v>28</v>
      </c>
      <c r="F7" s="110" t="s">
        <v>38</v>
      </c>
      <c r="G7" s="104">
        <v>2</v>
      </c>
      <c r="H7" s="194" t="s">
        <v>23</v>
      </c>
      <c r="I7" s="104"/>
    </row>
    <row r="8" spans="2:9" ht="127.5">
      <c r="B8" s="212">
        <v>2</v>
      </c>
      <c r="C8" s="211" t="s">
        <v>24</v>
      </c>
      <c r="D8" s="104">
        <v>2</v>
      </c>
      <c r="E8" s="103" t="s">
        <v>77</v>
      </c>
      <c r="F8" s="211" t="s">
        <v>78</v>
      </c>
      <c r="G8" s="212">
        <v>4</v>
      </c>
      <c r="H8" s="194" t="s">
        <v>50</v>
      </c>
      <c r="I8" s="104"/>
    </row>
    <row r="9" spans="2:9" ht="71.25" customHeight="1">
      <c r="B9" s="212"/>
      <c r="C9" s="211"/>
      <c r="D9" s="104">
        <v>4</v>
      </c>
      <c r="E9" s="103" t="s">
        <v>197</v>
      </c>
      <c r="F9" s="211"/>
      <c r="G9" s="212"/>
      <c r="H9" s="194" t="s">
        <v>239</v>
      </c>
      <c r="I9" s="104"/>
    </row>
    <row r="10" spans="2:9" ht="89.25">
      <c r="B10" s="212"/>
      <c r="C10" s="211"/>
      <c r="D10" s="104">
        <v>5</v>
      </c>
      <c r="E10" s="103" t="s">
        <v>26</v>
      </c>
      <c r="F10" s="211"/>
      <c r="G10" s="212"/>
      <c r="H10" s="194" t="s">
        <v>240</v>
      </c>
      <c r="I10" s="104"/>
    </row>
    <row r="11" spans="2:9" ht="65.25" customHeight="1">
      <c r="B11" s="104">
        <v>3</v>
      </c>
      <c r="C11" s="99" t="s">
        <v>27</v>
      </c>
      <c r="D11" s="104">
        <v>1</v>
      </c>
      <c r="E11" s="110" t="s">
        <v>28</v>
      </c>
      <c r="F11" s="114" t="s">
        <v>29</v>
      </c>
      <c r="G11" s="104">
        <v>1</v>
      </c>
      <c r="H11" s="194" t="s">
        <v>239</v>
      </c>
      <c r="I11" s="104"/>
    </row>
    <row r="12" spans="2:9" ht="114.75">
      <c r="B12" s="104">
        <v>4</v>
      </c>
      <c r="C12" s="99" t="s">
        <v>30</v>
      </c>
      <c r="D12" s="104">
        <v>5</v>
      </c>
      <c r="E12" s="103" t="s">
        <v>26</v>
      </c>
      <c r="F12" s="114" t="s">
        <v>117</v>
      </c>
      <c r="G12" s="104">
        <v>1</v>
      </c>
      <c r="H12" s="109" t="s">
        <v>241</v>
      </c>
      <c r="I12" s="104"/>
    </row>
    <row r="13" spans="2:9" ht="409.5">
      <c r="B13" s="104">
        <v>5</v>
      </c>
      <c r="C13" s="99" t="s">
        <v>31</v>
      </c>
      <c r="D13" s="104">
        <v>2</v>
      </c>
      <c r="E13" s="103" t="s">
        <v>25</v>
      </c>
      <c r="F13" s="116" t="s">
        <v>198</v>
      </c>
      <c r="G13" s="104">
        <v>9</v>
      </c>
      <c r="H13" s="109" t="s">
        <v>242</v>
      </c>
      <c r="I13" s="104"/>
    </row>
    <row r="14" spans="2:9" ht="13.5" customHeight="1" thickBot="1">
      <c r="B14" s="113" t="s">
        <v>199</v>
      </c>
      <c r="C14" s="102"/>
      <c r="D14" s="102"/>
      <c r="E14" s="102"/>
      <c r="F14" s="102"/>
      <c r="G14" s="102"/>
      <c r="H14" s="108"/>
      <c r="I14" s="108"/>
    </row>
    <row r="15" spans="2:9" ht="12.75" customHeight="1">
      <c r="B15" s="8" t="s">
        <v>19</v>
      </c>
      <c r="C15" s="100"/>
      <c r="D15" s="100"/>
      <c r="E15" s="100"/>
      <c r="F15" s="100"/>
      <c r="G15" s="88"/>
      <c r="H15" s="88"/>
      <c r="I15" s="88"/>
    </row>
    <row r="16" spans="2:9" ht="12.75">
      <c r="B16" s="88"/>
      <c r="C16" s="88"/>
      <c r="D16" s="88"/>
      <c r="E16" s="88"/>
      <c r="F16" s="88"/>
      <c r="G16" s="88"/>
      <c r="H16" s="88"/>
      <c r="I16" s="88"/>
    </row>
  </sheetData>
  <sheetProtection/>
  <mergeCells count="6">
    <mergeCell ref="F8:F10"/>
    <mergeCell ref="C8:C10"/>
    <mergeCell ref="G8:G10"/>
    <mergeCell ref="B8:B10"/>
    <mergeCell ref="B3:H3"/>
    <mergeCell ref="B5:H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62"/>
  <sheetViews>
    <sheetView showGridLines="0" showZeros="0" zoomScalePageLayoutView="0" workbookViewId="0" topLeftCell="G1">
      <selection activeCell="L34" sqref="L34"/>
    </sheetView>
  </sheetViews>
  <sheetFormatPr defaultColWidth="11.421875" defaultRowHeight="12.75"/>
  <cols>
    <col min="1" max="1" width="2.7109375" style="84" customWidth="1"/>
    <col min="2" max="2" width="20.57421875" style="84" hidden="1" customWidth="1"/>
    <col min="3" max="3" width="21.8515625" style="84" customWidth="1"/>
    <col min="4" max="5" width="30.7109375" style="84" customWidth="1"/>
    <col min="6" max="6" width="33.140625" style="84" customWidth="1"/>
    <col min="7" max="7" width="19.140625" style="84" customWidth="1"/>
    <col min="8" max="8" width="40.7109375" style="84" customWidth="1"/>
    <col min="9" max="10" width="15.7109375" style="84" customWidth="1"/>
    <col min="11" max="11" width="19.421875" style="84" customWidth="1"/>
    <col min="12" max="16384" width="11.421875" style="84" customWidth="1"/>
  </cols>
  <sheetData>
    <row r="1" spans="2:13" ht="16.5" customHeight="1">
      <c r="B1" s="227" t="str">
        <f>'Plan Estratégico 2006 - 2010'!B3:H3</f>
        <v>DEPARTAMENTO ADMINISTRATIVO NACIONAL DE ESTADÍSTICAS</v>
      </c>
      <c r="C1" s="227"/>
      <c r="D1" s="227"/>
      <c r="E1" s="227"/>
      <c r="F1" s="227"/>
      <c r="G1" s="227"/>
      <c r="H1" s="227"/>
      <c r="I1" s="227"/>
      <c r="J1" s="227"/>
      <c r="K1" s="227"/>
      <c r="L1" s="227"/>
      <c r="M1" s="227"/>
    </row>
    <row r="2" spans="2:13" ht="78.75" customHeight="1">
      <c r="B2" s="101" t="s">
        <v>34</v>
      </c>
      <c r="C2" s="228" t="s">
        <v>200</v>
      </c>
      <c r="D2" s="228"/>
      <c r="E2" s="228"/>
      <c r="F2" s="228"/>
      <c r="G2" s="228"/>
      <c r="H2" s="228"/>
      <c r="I2" s="228"/>
      <c r="J2" s="228"/>
      <c r="K2" s="228"/>
      <c r="L2" s="228"/>
      <c r="M2" s="228"/>
    </row>
    <row r="3" spans="2:13" ht="21" thickBot="1">
      <c r="B3" s="213" t="str">
        <f>'Plan Estratégico 2006 - 2010'!B5:H5</f>
        <v>Plan Estratégico Institucional - PLANIB 2006-2010</v>
      </c>
      <c r="C3" s="213"/>
      <c r="D3" s="213"/>
      <c r="E3" s="213"/>
      <c r="F3" s="213"/>
      <c r="G3" s="213"/>
      <c r="H3" s="213"/>
      <c r="I3" s="213"/>
      <c r="J3" s="213"/>
      <c r="K3" s="213"/>
      <c r="L3" s="213"/>
      <c r="M3" s="213"/>
    </row>
    <row r="4" spans="2:13" ht="39" customHeight="1" thickTop="1">
      <c r="B4" s="239" t="s">
        <v>0</v>
      </c>
      <c r="C4" s="225" t="s">
        <v>1</v>
      </c>
      <c r="D4" s="225" t="s">
        <v>40</v>
      </c>
      <c r="E4" s="225" t="s">
        <v>36</v>
      </c>
      <c r="F4" s="225" t="s">
        <v>39</v>
      </c>
      <c r="G4" s="225" t="s">
        <v>201</v>
      </c>
      <c r="H4" s="225" t="s">
        <v>70</v>
      </c>
      <c r="I4" s="232" t="s">
        <v>2</v>
      </c>
      <c r="J4" s="232"/>
      <c r="K4" s="232"/>
      <c r="L4" s="232"/>
      <c r="M4" s="233"/>
    </row>
    <row r="5" spans="2:13" ht="12.75">
      <c r="B5" s="240"/>
      <c r="C5" s="226"/>
      <c r="D5" s="226"/>
      <c r="E5" s="226"/>
      <c r="F5" s="226"/>
      <c r="G5" s="226"/>
      <c r="H5" s="226"/>
      <c r="I5" s="128">
        <v>2006</v>
      </c>
      <c r="J5" s="128">
        <v>2007</v>
      </c>
      <c r="K5" s="128">
        <v>2008</v>
      </c>
      <c r="L5" s="128">
        <v>2009</v>
      </c>
      <c r="M5" s="138">
        <v>2010</v>
      </c>
    </row>
    <row r="6" spans="2:13" ht="59.25" customHeight="1">
      <c r="B6" s="235" t="s">
        <v>5</v>
      </c>
      <c r="C6" s="219" t="s">
        <v>79</v>
      </c>
      <c r="D6" s="219" t="s">
        <v>45</v>
      </c>
      <c r="E6" s="107" t="s">
        <v>37</v>
      </c>
      <c r="F6" s="223" t="s">
        <v>88</v>
      </c>
      <c r="G6" s="219" t="s">
        <v>94</v>
      </c>
      <c r="H6" s="241" t="s">
        <v>255</v>
      </c>
      <c r="I6" s="222">
        <v>0.994</v>
      </c>
      <c r="J6" s="219"/>
      <c r="K6" s="219"/>
      <c r="L6" s="219"/>
      <c r="M6" s="231"/>
    </row>
    <row r="7" spans="2:13" ht="39.75" customHeight="1">
      <c r="B7" s="235"/>
      <c r="C7" s="219"/>
      <c r="D7" s="219"/>
      <c r="E7" s="137" t="s">
        <v>71</v>
      </c>
      <c r="F7" s="223"/>
      <c r="G7" s="219"/>
      <c r="H7" s="242"/>
      <c r="I7" s="222"/>
      <c r="J7" s="219"/>
      <c r="K7" s="219"/>
      <c r="L7" s="219"/>
      <c r="M7" s="231"/>
    </row>
    <row r="8" spans="2:13" ht="114" customHeight="1">
      <c r="B8" s="235"/>
      <c r="C8" s="219"/>
      <c r="D8" s="219"/>
      <c r="E8" s="219" t="s">
        <v>202</v>
      </c>
      <c r="F8" s="223" t="s">
        <v>88</v>
      </c>
      <c r="G8" s="127" t="s">
        <v>103</v>
      </c>
      <c r="H8" s="242"/>
      <c r="I8" s="117"/>
      <c r="J8" s="119">
        <v>0.925</v>
      </c>
      <c r="K8" s="119">
        <v>0.983</v>
      </c>
      <c r="L8" s="119"/>
      <c r="M8" s="139"/>
    </row>
    <row r="9" spans="2:13" ht="15.75">
      <c r="B9" s="235"/>
      <c r="C9" s="219"/>
      <c r="D9" s="219"/>
      <c r="E9" s="219"/>
      <c r="F9" s="223"/>
      <c r="G9" s="136" t="s">
        <v>113</v>
      </c>
      <c r="H9" s="242"/>
      <c r="I9" s="126">
        <v>1</v>
      </c>
      <c r="J9" s="126"/>
      <c r="K9" s="117"/>
      <c r="L9" s="117"/>
      <c r="M9" s="208">
        <v>1</v>
      </c>
    </row>
    <row r="10" spans="2:13" ht="38.25" customHeight="1">
      <c r="B10" s="235"/>
      <c r="C10" s="219"/>
      <c r="D10" s="219"/>
      <c r="E10" s="219"/>
      <c r="F10" s="223"/>
      <c r="G10" s="127" t="s">
        <v>119</v>
      </c>
      <c r="H10" s="242"/>
      <c r="I10" s="117"/>
      <c r="J10" s="119">
        <v>0.992</v>
      </c>
      <c r="K10" s="119">
        <v>0.999</v>
      </c>
      <c r="L10" s="119">
        <f>10000%/100</f>
        <v>1</v>
      </c>
      <c r="M10" s="207">
        <f>10000%/100</f>
        <v>1</v>
      </c>
    </row>
    <row r="11" spans="2:13" ht="99.75">
      <c r="B11" s="235"/>
      <c r="C11" s="219"/>
      <c r="D11" s="219"/>
      <c r="E11" s="115" t="s">
        <v>120</v>
      </c>
      <c r="F11" s="115" t="s">
        <v>88</v>
      </c>
      <c r="G11" s="140" t="s">
        <v>122</v>
      </c>
      <c r="H11" s="242"/>
      <c r="I11" s="126"/>
      <c r="J11" s="126"/>
      <c r="K11" s="117"/>
      <c r="L11" s="117"/>
      <c r="M11" s="207">
        <f>10000%/100</f>
        <v>1</v>
      </c>
    </row>
    <row r="12" spans="2:13" ht="99.75">
      <c r="B12" s="235"/>
      <c r="C12" s="219"/>
      <c r="D12" s="219"/>
      <c r="E12" s="107" t="s">
        <v>43</v>
      </c>
      <c r="F12" s="223" t="s">
        <v>88</v>
      </c>
      <c r="G12" s="224" t="s">
        <v>104</v>
      </c>
      <c r="H12" s="242"/>
      <c r="I12" s="217"/>
      <c r="J12" s="218">
        <v>1</v>
      </c>
      <c r="K12" s="218">
        <v>1</v>
      </c>
      <c r="L12" s="218"/>
      <c r="M12" s="221"/>
    </row>
    <row r="13" spans="2:13" ht="57">
      <c r="B13" s="235"/>
      <c r="C13" s="219"/>
      <c r="D13" s="219"/>
      <c r="E13" s="107" t="s">
        <v>72</v>
      </c>
      <c r="F13" s="223"/>
      <c r="G13" s="224"/>
      <c r="H13" s="242"/>
      <c r="I13" s="217"/>
      <c r="J13" s="218"/>
      <c r="K13" s="218"/>
      <c r="L13" s="218"/>
      <c r="M13" s="221"/>
    </row>
    <row r="14" spans="2:13" ht="128.25">
      <c r="B14" s="235"/>
      <c r="C14" s="219"/>
      <c r="D14" s="219"/>
      <c r="E14" s="107" t="s">
        <v>203</v>
      </c>
      <c r="F14" s="223"/>
      <c r="G14" s="224"/>
      <c r="H14" s="242"/>
      <c r="I14" s="217"/>
      <c r="J14" s="218"/>
      <c r="K14" s="218"/>
      <c r="L14" s="218"/>
      <c r="M14" s="221"/>
    </row>
    <row r="15" spans="2:13" ht="99.75">
      <c r="B15" s="235"/>
      <c r="C15" s="219"/>
      <c r="D15" s="219"/>
      <c r="E15" s="107" t="s">
        <v>111</v>
      </c>
      <c r="F15" s="137" t="s">
        <v>88</v>
      </c>
      <c r="G15" s="127" t="s">
        <v>112</v>
      </c>
      <c r="H15" s="242"/>
      <c r="I15" s="126">
        <v>1</v>
      </c>
      <c r="J15" s="119">
        <v>0.995</v>
      </c>
      <c r="K15" s="119">
        <v>1</v>
      </c>
      <c r="L15" s="119">
        <f>10000%/100</f>
        <v>1</v>
      </c>
      <c r="M15" s="207">
        <f>10000%/100</f>
        <v>1</v>
      </c>
    </row>
    <row r="16" spans="2:13" ht="99.75" customHeight="1">
      <c r="B16" s="235"/>
      <c r="C16" s="219"/>
      <c r="D16" s="219"/>
      <c r="E16" s="219" t="s">
        <v>204</v>
      </c>
      <c r="F16" s="219" t="s">
        <v>88</v>
      </c>
      <c r="G16" s="136" t="s">
        <v>118</v>
      </c>
      <c r="H16" s="242"/>
      <c r="I16" s="126">
        <v>1</v>
      </c>
      <c r="J16" s="119"/>
      <c r="K16" s="119"/>
      <c r="L16" s="119"/>
      <c r="M16" s="141"/>
    </row>
    <row r="17" spans="2:13" ht="99.75" customHeight="1">
      <c r="B17" s="235"/>
      <c r="C17" s="219"/>
      <c r="D17" s="219"/>
      <c r="E17" s="219"/>
      <c r="F17" s="219"/>
      <c r="G17" s="136" t="s">
        <v>205</v>
      </c>
      <c r="H17" s="242"/>
      <c r="I17" s="126">
        <v>0.975</v>
      </c>
      <c r="J17" s="119"/>
      <c r="K17" s="119"/>
      <c r="L17" s="119"/>
      <c r="M17" s="141"/>
    </row>
    <row r="18" spans="2:13" ht="12.75">
      <c r="B18" s="235"/>
      <c r="C18" s="219"/>
      <c r="D18" s="219"/>
      <c r="E18" s="219"/>
      <c r="F18" s="219"/>
      <c r="G18" s="127" t="s">
        <v>121</v>
      </c>
      <c r="H18" s="242"/>
      <c r="I18" s="126"/>
      <c r="J18" s="119">
        <v>0.976</v>
      </c>
      <c r="K18" s="119">
        <v>0.995</v>
      </c>
      <c r="L18" s="125">
        <v>0.84</v>
      </c>
      <c r="M18" s="141">
        <v>1</v>
      </c>
    </row>
    <row r="19" spans="2:13" ht="28.5">
      <c r="B19" s="235"/>
      <c r="C19" s="219"/>
      <c r="D19" s="219"/>
      <c r="E19" s="118" t="s">
        <v>133</v>
      </c>
      <c r="F19" s="219"/>
      <c r="G19" s="136" t="s">
        <v>134</v>
      </c>
      <c r="H19" s="242"/>
      <c r="I19" s="126">
        <v>1</v>
      </c>
      <c r="J19" s="126"/>
      <c r="K19" s="117"/>
      <c r="L19" s="117"/>
      <c r="M19" s="142">
        <v>1</v>
      </c>
    </row>
    <row r="20" spans="2:13" ht="143.25" customHeight="1">
      <c r="B20" s="235"/>
      <c r="C20" s="219"/>
      <c r="D20" s="107" t="s">
        <v>46</v>
      </c>
      <c r="E20" s="107" t="s">
        <v>41</v>
      </c>
      <c r="F20" s="220" t="s">
        <v>48</v>
      </c>
      <c r="G20" s="219" t="s">
        <v>49</v>
      </c>
      <c r="H20" s="242"/>
      <c r="I20" s="215"/>
      <c r="J20" s="215"/>
      <c r="K20" s="218">
        <v>0.713</v>
      </c>
      <c r="L20" s="218">
        <f>9615.38461538462%/100</f>
        <v>0.961538461538462</v>
      </c>
      <c r="M20" s="216">
        <v>1</v>
      </c>
    </row>
    <row r="21" spans="2:13" ht="57">
      <c r="B21" s="235"/>
      <c r="C21" s="219"/>
      <c r="D21" s="107" t="s">
        <v>46</v>
      </c>
      <c r="E21" s="137" t="s">
        <v>73</v>
      </c>
      <c r="F21" s="220"/>
      <c r="G21" s="219"/>
      <c r="H21" s="242"/>
      <c r="I21" s="215"/>
      <c r="J21" s="215"/>
      <c r="K21" s="218"/>
      <c r="L21" s="218"/>
      <c r="M21" s="216"/>
    </row>
    <row r="22" spans="2:13" ht="74.25" customHeight="1">
      <c r="B22" s="235"/>
      <c r="C22" s="219"/>
      <c r="D22" s="219" t="s">
        <v>46</v>
      </c>
      <c r="E22" s="219" t="s">
        <v>42</v>
      </c>
      <c r="F22" s="220" t="s">
        <v>48</v>
      </c>
      <c r="G22" s="120" t="s">
        <v>95</v>
      </c>
      <c r="H22" s="242"/>
      <c r="I22" s="117"/>
      <c r="J22" s="117"/>
      <c r="K22" s="119">
        <v>1</v>
      </c>
      <c r="L22" s="119">
        <f>10000%/100</f>
        <v>1</v>
      </c>
      <c r="M22" s="141">
        <v>0.992</v>
      </c>
    </row>
    <row r="23" spans="2:13" ht="74.25" customHeight="1">
      <c r="B23" s="235"/>
      <c r="C23" s="219"/>
      <c r="D23" s="219"/>
      <c r="E23" s="219"/>
      <c r="F23" s="220"/>
      <c r="G23" s="122" t="s">
        <v>131</v>
      </c>
      <c r="H23" s="242"/>
      <c r="I23" s="124">
        <v>0.664</v>
      </c>
      <c r="J23" s="117"/>
      <c r="K23" s="119"/>
      <c r="L23" s="119"/>
      <c r="M23" s="141"/>
    </row>
    <row r="24" spans="2:13" ht="74.25" customHeight="1">
      <c r="B24" s="235"/>
      <c r="C24" s="219"/>
      <c r="D24" s="219"/>
      <c r="E24" s="219"/>
      <c r="F24" s="220"/>
      <c r="G24" s="188" t="s">
        <v>156</v>
      </c>
      <c r="H24" s="242"/>
      <c r="I24" s="124">
        <v>0.652</v>
      </c>
      <c r="J24" s="117"/>
      <c r="K24" s="119"/>
      <c r="L24" s="119"/>
      <c r="M24" s="141"/>
    </row>
    <row r="25" spans="2:13" ht="74.25" customHeight="1">
      <c r="B25" s="235"/>
      <c r="C25" s="219"/>
      <c r="D25" s="219"/>
      <c r="E25" s="219"/>
      <c r="F25" s="220"/>
      <c r="G25" s="120" t="s">
        <v>132</v>
      </c>
      <c r="H25" s="242"/>
      <c r="I25" s="124">
        <v>0.773</v>
      </c>
      <c r="J25" s="124">
        <v>0.969</v>
      </c>
      <c r="K25" s="119">
        <v>1</v>
      </c>
      <c r="L25" s="119">
        <f>10000%/100</f>
        <v>1</v>
      </c>
      <c r="M25" s="141">
        <v>0.394</v>
      </c>
    </row>
    <row r="26" spans="2:13" ht="103.5" customHeight="1">
      <c r="B26" s="235"/>
      <c r="C26" s="219"/>
      <c r="D26" s="219" t="s">
        <v>47</v>
      </c>
      <c r="E26" s="219" t="s">
        <v>44</v>
      </c>
      <c r="F26" s="220" t="s">
        <v>50</v>
      </c>
      <c r="G26" s="121" t="s">
        <v>96</v>
      </c>
      <c r="H26" s="242"/>
      <c r="I26" s="124">
        <v>1</v>
      </c>
      <c r="J26" s="124">
        <v>0.999</v>
      </c>
      <c r="K26" s="125">
        <v>1</v>
      </c>
      <c r="L26" s="125">
        <v>1</v>
      </c>
      <c r="M26" s="141">
        <v>1</v>
      </c>
    </row>
    <row r="27" spans="2:13" ht="103.5" customHeight="1">
      <c r="B27" s="235"/>
      <c r="C27" s="219"/>
      <c r="D27" s="219"/>
      <c r="E27" s="219"/>
      <c r="F27" s="220"/>
      <c r="G27" s="122" t="s">
        <v>97</v>
      </c>
      <c r="H27" s="242"/>
      <c r="I27" s="124">
        <v>1</v>
      </c>
      <c r="J27" s="124">
        <v>1</v>
      </c>
      <c r="K27" s="125">
        <v>1</v>
      </c>
      <c r="L27" s="125">
        <v>1</v>
      </c>
      <c r="M27" s="209">
        <v>1</v>
      </c>
    </row>
    <row r="28" spans="2:13" ht="103.5" customHeight="1">
      <c r="B28" s="235"/>
      <c r="C28" s="219"/>
      <c r="D28" s="219"/>
      <c r="E28" s="219"/>
      <c r="F28" s="220"/>
      <c r="G28" s="123" t="s">
        <v>98</v>
      </c>
      <c r="H28" s="242"/>
      <c r="I28" s="124">
        <v>0.785</v>
      </c>
      <c r="J28" s="124">
        <v>0.99</v>
      </c>
      <c r="K28" s="119">
        <v>0.885</v>
      </c>
      <c r="L28" s="119">
        <f>9608.33470394737%/100</f>
        <v>0.9608334703947371</v>
      </c>
      <c r="M28" s="141">
        <v>1</v>
      </c>
    </row>
    <row r="29" spans="2:13" ht="103.5" customHeight="1">
      <c r="B29" s="235"/>
      <c r="C29" s="219"/>
      <c r="D29" s="219"/>
      <c r="E29" s="219"/>
      <c r="F29" s="220"/>
      <c r="G29" s="120" t="s">
        <v>99</v>
      </c>
      <c r="H29" s="242"/>
      <c r="I29" s="124">
        <v>1</v>
      </c>
      <c r="J29" s="124">
        <v>1</v>
      </c>
      <c r="K29" s="119">
        <v>0.913</v>
      </c>
      <c r="L29" s="119">
        <f>9804.56349206349%/100</f>
        <v>0.9804563492063489</v>
      </c>
      <c r="M29" s="141">
        <v>0.674</v>
      </c>
    </row>
    <row r="30" spans="2:13" ht="103.5" customHeight="1">
      <c r="B30" s="235"/>
      <c r="C30" s="219"/>
      <c r="D30" s="219"/>
      <c r="E30" s="219"/>
      <c r="F30" s="220"/>
      <c r="G30" s="120" t="s">
        <v>100</v>
      </c>
      <c r="H30" s="242"/>
      <c r="I30" s="117"/>
      <c r="J30" s="119">
        <v>0.734</v>
      </c>
      <c r="K30" s="119">
        <f>10000%/100</f>
        <v>1</v>
      </c>
      <c r="L30" s="119">
        <f>10000%/100</f>
        <v>1</v>
      </c>
      <c r="M30" s="141">
        <v>1</v>
      </c>
    </row>
    <row r="31" spans="2:13" ht="103.5" customHeight="1">
      <c r="B31" s="235"/>
      <c r="C31" s="219"/>
      <c r="D31" s="219"/>
      <c r="E31" s="219"/>
      <c r="F31" s="220"/>
      <c r="G31" s="120" t="s">
        <v>101</v>
      </c>
      <c r="H31" s="242"/>
      <c r="I31" s="117"/>
      <c r="J31" s="119">
        <v>0.993</v>
      </c>
      <c r="K31" s="119">
        <v>0.772</v>
      </c>
      <c r="L31" s="119">
        <f>10000%/100</f>
        <v>1</v>
      </c>
      <c r="M31" s="141">
        <v>1</v>
      </c>
    </row>
    <row r="32" spans="2:13" ht="103.5" customHeight="1">
      <c r="B32" s="235"/>
      <c r="C32" s="219"/>
      <c r="D32" s="219"/>
      <c r="E32" s="219"/>
      <c r="F32" s="220"/>
      <c r="G32" s="120" t="s">
        <v>102</v>
      </c>
      <c r="H32" s="242"/>
      <c r="I32" s="117"/>
      <c r="J32" s="119">
        <v>0.989</v>
      </c>
      <c r="K32" s="119">
        <v>1</v>
      </c>
      <c r="L32" s="119">
        <f>10000%/100</f>
        <v>1</v>
      </c>
      <c r="M32" s="141">
        <v>1</v>
      </c>
    </row>
    <row r="33" spans="2:13" ht="103.5" customHeight="1">
      <c r="B33" s="235"/>
      <c r="C33" s="219"/>
      <c r="D33" s="219"/>
      <c r="E33" s="219"/>
      <c r="F33" s="220"/>
      <c r="G33" s="121" t="s">
        <v>206</v>
      </c>
      <c r="H33" s="242"/>
      <c r="I33" s="124">
        <v>0.966</v>
      </c>
      <c r="J33" s="124">
        <v>1</v>
      </c>
      <c r="K33" s="125">
        <v>1</v>
      </c>
      <c r="L33" s="125">
        <v>1</v>
      </c>
      <c r="M33" s="141">
        <v>1</v>
      </c>
    </row>
    <row r="34" spans="2:13" ht="103.5" customHeight="1">
      <c r="B34" s="235"/>
      <c r="C34" s="219"/>
      <c r="D34" s="219"/>
      <c r="E34" s="115" t="s">
        <v>207</v>
      </c>
      <c r="F34" s="220" t="s">
        <v>50</v>
      </c>
      <c r="G34" s="189" t="s">
        <v>208</v>
      </c>
      <c r="H34" s="242"/>
      <c r="I34" s="117"/>
      <c r="J34" s="117"/>
      <c r="K34" s="119"/>
      <c r="L34" s="119">
        <v>1</v>
      </c>
      <c r="M34" s="210">
        <v>0.754</v>
      </c>
    </row>
    <row r="35" spans="2:13" ht="57" customHeight="1">
      <c r="B35" s="235"/>
      <c r="C35" s="219"/>
      <c r="D35" s="219" t="s">
        <v>47</v>
      </c>
      <c r="E35" s="223" t="s">
        <v>72</v>
      </c>
      <c r="F35" s="220"/>
      <c r="G35" s="121" t="s">
        <v>123</v>
      </c>
      <c r="H35" s="242"/>
      <c r="I35" s="124">
        <v>0.991</v>
      </c>
      <c r="J35" s="124">
        <v>1</v>
      </c>
      <c r="K35" s="125">
        <v>1</v>
      </c>
      <c r="L35" s="125">
        <v>1</v>
      </c>
      <c r="M35" s="141">
        <v>1</v>
      </c>
    </row>
    <row r="36" spans="2:13" ht="24">
      <c r="B36" s="235"/>
      <c r="C36" s="219"/>
      <c r="D36" s="219"/>
      <c r="E36" s="223"/>
      <c r="F36" s="220"/>
      <c r="G36" s="121" t="s">
        <v>124</v>
      </c>
      <c r="H36" s="242"/>
      <c r="I36" s="124">
        <v>0.998</v>
      </c>
      <c r="J36" s="124">
        <v>0.975</v>
      </c>
      <c r="K36" s="119">
        <v>0.88</v>
      </c>
      <c r="L36" s="125">
        <v>1</v>
      </c>
      <c r="M36" s="141">
        <v>1</v>
      </c>
    </row>
    <row r="37" spans="2:13" ht="25.5">
      <c r="B37" s="235"/>
      <c r="C37" s="219"/>
      <c r="D37" s="219"/>
      <c r="E37" s="223"/>
      <c r="F37" s="220"/>
      <c r="G37" s="122" t="s">
        <v>125</v>
      </c>
      <c r="H37" s="242"/>
      <c r="I37" s="124">
        <v>1</v>
      </c>
      <c r="J37" s="124">
        <v>0.915</v>
      </c>
      <c r="K37" s="119">
        <v>0.934</v>
      </c>
      <c r="L37" s="119">
        <f>10000%/100</f>
        <v>1</v>
      </c>
      <c r="M37" s="141">
        <v>0.448</v>
      </c>
    </row>
    <row r="38" spans="2:13" ht="51">
      <c r="B38" s="235"/>
      <c r="C38" s="219"/>
      <c r="D38" s="219"/>
      <c r="E38" s="223"/>
      <c r="F38" s="220"/>
      <c r="G38" s="122" t="s">
        <v>126</v>
      </c>
      <c r="H38" s="242"/>
      <c r="I38" s="117"/>
      <c r="J38" s="117"/>
      <c r="K38" s="119">
        <v>1</v>
      </c>
      <c r="L38" s="119">
        <f>5864.6066468254%/100</f>
        <v>0.5864606646825401</v>
      </c>
      <c r="M38" s="141">
        <v>0.87</v>
      </c>
    </row>
    <row r="39" spans="2:13" ht="156.75">
      <c r="B39" s="235"/>
      <c r="C39" s="219"/>
      <c r="D39" s="107" t="s">
        <v>47</v>
      </c>
      <c r="E39" s="107" t="s">
        <v>83</v>
      </c>
      <c r="F39" s="107" t="s">
        <v>50</v>
      </c>
      <c r="G39" s="120" t="s">
        <v>127</v>
      </c>
      <c r="H39" s="242"/>
      <c r="I39" s="117"/>
      <c r="J39" s="119">
        <v>0.979</v>
      </c>
      <c r="K39" s="119">
        <v>0.917</v>
      </c>
      <c r="L39" s="119">
        <f>8260.72839506173%/100</f>
        <v>0.8260728395061728</v>
      </c>
      <c r="M39" s="141"/>
    </row>
    <row r="40" spans="2:13" ht="25.5">
      <c r="B40" s="235"/>
      <c r="C40" s="219"/>
      <c r="D40" s="229" t="s">
        <v>58</v>
      </c>
      <c r="E40" s="211" t="s">
        <v>166</v>
      </c>
      <c r="F40" s="212" t="s">
        <v>167</v>
      </c>
      <c r="G40" s="120" t="s">
        <v>158</v>
      </c>
      <c r="H40" s="242"/>
      <c r="I40" s="119">
        <v>1</v>
      </c>
      <c r="J40" s="119">
        <v>1</v>
      </c>
      <c r="K40" s="119">
        <v>0.994</v>
      </c>
      <c r="L40" s="119">
        <v>0.971</v>
      </c>
      <c r="M40" s="141">
        <v>1</v>
      </c>
    </row>
    <row r="41" spans="2:13" ht="25.5">
      <c r="B41" s="235"/>
      <c r="C41" s="219"/>
      <c r="D41" s="229"/>
      <c r="E41" s="211"/>
      <c r="F41" s="230"/>
      <c r="G41" s="120" t="s">
        <v>159</v>
      </c>
      <c r="H41" s="242"/>
      <c r="I41" s="117"/>
      <c r="J41" s="119">
        <v>0.66</v>
      </c>
      <c r="K41" s="119">
        <v>0.998</v>
      </c>
      <c r="L41" s="119">
        <v>0.552</v>
      </c>
      <c r="M41" s="141">
        <v>0.722</v>
      </c>
    </row>
    <row r="42" spans="2:13" ht="38.25">
      <c r="B42" s="235"/>
      <c r="C42" s="219"/>
      <c r="D42" s="229"/>
      <c r="E42" s="211"/>
      <c r="F42" s="230"/>
      <c r="G42" s="120" t="s">
        <v>160</v>
      </c>
      <c r="H42" s="242"/>
      <c r="I42" s="117"/>
      <c r="J42" s="119">
        <v>0.881</v>
      </c>
      <c r="K42" s="107"/>
      <c r="L42" s="107"/>
      <c r="M42" s="143"/>
    </row>
    <row r="43" spans="2:13" ht="38.25">
      <c r="B43" s="235"/>
      <c r="C43" s="219"/>
      <c r="D43" s="229"/>
      <c r="E43" s="211"/>
      <c r="F43" s="230"/>
      <c r="G43" s="120" t="s">
        <v>161</v>
      </c>
      <c r="H43" s="242"/>
      <c r="I43" s="117"/>
      <c r="J43" s="119">
        <v>0.957</v>
      </c>
      <c r="K43" s="107"/>
      <c r="L43" s="107"/>
      <c r="M43" s="143"/>
    </row>
    <row r="44" spans="2:13" ht="38.25">
      <c r="B44" s="235"/>
      <c r="C44" s="219"/>
      <c r="D44" s="229"/>
      <c r="E44" s="211"/>
      <c r="F44" s="230"/>
      <c r="G44" s="120" t="s">
        <v>162</v>
      </c>
      <c r="H44" s="242"/>
      <c r="I44" s="117"/>
      <c r="J44" s="117"/>
      <c r="K44" s="119">
        <v>0.994</v>
      </c>
      <c r="L44" s="119"/>
      <c r="M44" s="141"/>
    </row>
    <row r="45" spans="2:13" ht="25.5">
      <c r="B45" s="235"/>
      <c r="C45" s="219"/>
      <c r="D45" s="229"/>
      <c r="E45" s="211"/>
      <c r="F45" s="230"/>
      <c r="G45" s="189" t="s">
        <v>209</v>
      </c>
      <c r="H45" s="242"/>
      <c r="I45" s="117"/>
      <c r="J45" s="117"/>
      <c r="K45" s="119">
        <v>0.993</v>
      </c>
      <c r="L45" s="119"/>
      <c r="M45" s="141"/>
    </row>
    <row r="46" spans="2:13" ht="25.5">
      <c r="B46" s="235"/>
      <c r="C46" s="219"/>
      <c r="D46" s="229"/>
      <c r="E46" s="211"/>
      <c r="F46" s="230"/>
      <c r="G46" s="120" t="s">
        <v>163</v>
      </c>
      <c r="H46" s="242"/>
      <c r="I46" s="117"/>
      <c r="J46" s="117"/>
      <c r="K46" s="119">
        <v>1</v>
      </c>
      <c r="L46" s="119">
        <v>0.986</v>
      </c>
      <c r="M46" s="141"/>
    </row>
    <row r="47" spans="2:13" ht="76.5" customHeight="1">
      <c r="B47" s="235"/>
      <c r="C47" s="219"/>
      <c r="D47" s="229"/>
      <c r="E47" s="211"/>
      <c r="F47" s="230"/>
      <c r="G47" s="189" t="s">
        <v>210</v>
      </c>
      <c r="H47" s="242"/>
      <c r="I47" s="117"/>
      <c r="J47" s="117"/>
      <c r="K47" s="119"/>
      <c r="L47" s="119">
        <v>0.994</v>
      </c>
      <c r="M47" s="141"/>
    </row>
    <row r="48" spans="2:13" ht="25.5">
      <c r="B48" s="235"/>
      <c r="C48" s="219"/>
      <c r="D48" s="229"/>
      <c r="E48" s="211"/>
      <c r="F48" s="230"/>
      <c r="G48" s="189" t="s">
        <v>211</v>
      </c>
      <c r="H48" s="242"/>
      <c r="I48" s="117"/>
      <c r="J48" s="117"/>
      <c r="K48" s="119"/>
      <c r="L48" s="119">
        <f>5633.33333333333%/100</f>
        <v>0.563333333333333</v>
      </c>
      <c r="M48" s="141"/>
    </row>
    <row r="49" spans="2:13" ht="25.5" customHeight="1">
      <c r="B49" s="235"/>
      <c r="C49" s="219"/>
      <c r="D49" s="229" t="s">
        <v>59</v>
      </c>
      <c r="E49" s="212"/>
      <c r="F49" s="212" t="s">
        <v>87</v>
      </c>
      <c r="G49" s="120" t="s">
        <v>194</v>
      </c>
      <c r="H49" s="242"/>
      <c r="I49" s="117"/>
      <c r="J49" s="117"/>
      <c r="K49" s="119">
        <v>1</v>
      </c>
      <c r="L49" s="119">
        <f>9999.64285714286%/100</f>
        <v>0.9999642857142861</v>
      </c>
      <c r="M49" s="141">
        <v>0.325</v>
      </c>
    </row>
    <row r="50" spans="2:13" ht="25.5">
      <c r="B50" s="235"/>
      <c r="C50" s="219"/>
      <c r="D50" s="229"/>
      <c r="E50" s="212"/>
      <c r="F50" s="212"/>
      <c r="G50" s="120" t="s">
        <v>195</v>
      </c>
      <c r="H50" s="242"/>
      <c r="I50" s="117"/>
      <c r="J50" s="117"/>
      <c r="K50" s="119">
        <v>1</v>
      </c>
      <c r="L50" s="119">
        <f>10000%/100</f>
        <v>1</v>
      </c>
      <c r="M50" s="141">
        <v>1</v>
      </c>
    </row>
    <row r="51" spans="2:13" ht="51">
      <c r="B51" s="235"/>
      <c r="C51" s="219"/>
      <c r="D51" s="229"/>
      <c r="E51" s="212"/>
      <c r="F51" s="212"/>
      <c r="G51" s="189" t="s">
        <v>212</v>
      </c>
      <c r="H51" s="242"/>
      <c r="I51" s="119">
        <v>1</v>
      </c>
      <c r="J51" s="119">
        <v>1</v>
      </c>
      <c r="K51" s="119"/>
      <c r="L51" s="119"/>
      <c r="M51" s="141"/>
    </row>
    <row r="52" spans="2:13" ht="25.5">
      <c r="B52" s="235"/>
      <c r="C52" s="219"/>
      <c r="D52" s="229"/>
      <c r="E52" s="212"/>
      <c r="F52" s="212"/>
      <c r="G52" s="120" t="s">
        <v>196</v>
      </c>
      <c r="H52" s="242"/>
      <c r="I52" s="117">
        <v>0.997</v>
      </c>
      <c r="J52" s="117">
        <v>0.998</v>
      </c>
      <c r="K52" s="119">
        <v>1</v>
      </c>
      <c r="L52" s="119">
        <f>10000%/100</f>
        <v>1</v>
      </c>
      <c r="M52" s="141">
        <v>1</v>
      </c>
    </row>
    <row r="53" spans="2:13" ht="63.75">
      <c r="B53" s="235"/>
      <c r="C53" s="219"/>
      <c r="D53" s="229"/>
      <c r="E53" s="212"/>
      <c r="F53" s="212"/>
      <c r="G53" s="189" t="s">
        <v>213</v>
      </c>
      <c r="H53" s="242"/>
      <c r="I53" s="117"/>
      <c r="J53" s="119">
        <v>1</v>
      </c>
      <c r="K53" s="119">
        <v>1</v>
      </c>
      <c r="L53" s="119">
        <f>8775.79459134615%/100</f>
        <v>0.877579459134615</v>
      </c>
      <c r="M53" s="141">
        <v>0.888</v>
      </c>
    </row>
    <row r="54" spans="2:13" ht="64.5" thickBot="1">
      <c r="B54" s="236"/>
      <c r="C54" s="237"/>
      <c r="D54" s="238"/>
      <c r="E54" s="244"/>
      <c r="F54" s="244"/>
      <c r="G54" s="190" t="s">
        <v>214</v>
      </c>
      <c r="H54" s="243"/>
      <c r="I54" s="144"/>
      <c r="J54" s="145">
        <v>1</v>
      </c>
      <c r="K54" s="145">
        <v>1</v>
      </c>
      <c r="L54" s="145">
        <f>10000%/100</f>
        <v>1</v>
      </c>
      <c r="M54" s="146">
        <v>1</v>
      </c>
    </row>
    <row r="55" spans="2:4" ht="38.25" customHeight="1" thickTop="1">
      <c r="B55" s="234" t="s">
        <v>35</v>
      </c>
      <c r="C55" s="234"/>
      <c r="D55" s="204" t="s">
        <v>260</v>
      </c>
    </row>
    <row r="57" spans="2:10" ht="12.75">
      <c r="B57" s="90"/>
      <c r="C57" s="88"/>
      <c r="D57" s="91"/>
      <c r="E57" s="91"/>
      <c r="F57" s="92"/>
      <c r="G57" s="93"/>
      <c r="H57" s="88"/>
      <c r="I57" s="93"/>
      <c r="J57" s="93"/>
    </row>
    <row r="58" spans="2:10" ht="12.75">
      <c r="B58" s="90"/>
      <c r="C58" s="89"/>
      <c r="D58" s="91"/>
      <c r="E58" s="91"/>
      <c r="F58" s="92"/>
      <c r="G58" s="93"/>
      <c r="H58" s="89"/>
      <c r="I58" s="93"/>
      <c r="J58" s="93"/>
    </row>
    <row r="59" spans="2:10" ht="12.75">
      <c r="B59" s="90"/>
      <c r="C59" s="88"/>
      <c r="D59" s="91"/>
      <c r="E59" s="91"/>
      <c r="F59" s="92"/>
      <c r="G59" s="93"/>
      <c r="H59" s="88"/>
      <c r="I59" s="93"/>
      <c r="J59" s="93"/>
    </row>
    <row r="60" spans="2:10" ht="12.75">
      <c r="B60" s="90"/>
      <c r="C60" s="88"/>
      <c r="D60" s="91"/>
      <c r="E60" s="91"/>
      <c r="F60" s="92"/>
      <c r="G60" s="93"/>
      <c r="H60" s="88"/>
      <c r="I60" s="93"/>
      <c r="J60" s="93"/>
    </row>
    <row r="61" spans="2:10" ht="12.75">
      <c r="B61" s="90"/>
      <c r="C61" s="88"/>
      <c r="D61" s="91"/>
      <c r="E61" s="91"/>
      <c r="F61" s="92"/>
      <c r="G61" s="93"/>
      <c r="H61" s="88"/>
      <c r="I61" s="93"/>
      <c r="J61" s="93"/>
    </row>
    <row r="62" spans="6:10" ht="12.75">
      <c r="F62" s="92"/>
      <c r="G62" s="93"/>
      <c r="I62" s="93"/>
      <c r="J62" s="93"/>
    </row>
  </sheetData>
  <sheetProtection/>
  <mergeCells count="56">
    <mergeCell ref="F26:F33"/>
    <mergeCell ref="F6:F7"/>
    <mergeCell ref="D22:D25"/>
    <mergeCell ref="F34:F38"/>
    <mergeCell ref="E35:E38"/>
    <mergeCell ref="H6:H54"/>
    <mergeCell ref="D26:D34"/>
    <mergeCell ref="D6:D19"/>
    <mergeCell ref="E49:E54"/>
    <mergeCell ref="F49:F54"/>
    <mergeCell ref="B55:C55"/>
    <mergeCell ref="E26:E33"/>
    <mergeCell ref="B6:B54"/>
    <mergeCell ref="C6:C54"/>
    <mergeCell ref="D49:D54"/>
    <mergeCell ref="G4:G5"/>
    <mergeCell ref="F20:F21"/>
    <mergeCell ref="G20:G21"/>
    <mergeCell ref="B4:B5"/>
    <mergeCell ref="C4:C5"/>
    <mergeCell ref="B1:M1"/>
    <mergeCell ref="C2:M2"/>
    <mergeCell ref="D40:D48"/>
    <mergeCell ref="E40:E48"/>
    <mergeCell ref="F40:F48"/>
    <mergeCell ref="H4:H5"/>
    <mergeCell ref="M6:M7"/>
    <mergeCell ref="I4:M4"/>
    <mergeCell ref="L6:L7"/>
    <mergeCell ref="D4:D5"/>
    <mergeCell ref="F16:F19"/>
    <mergeCell ref="F12:F14"/>
    <mergeCell ref="G12:G14"/>
    <mergeCell ref="K20:K21"/>
    <mergeCell ref="L20:L21"/>
    <mergeCell ref="B3:M3"/>
    <mergeCell ref="E4:E5"/>
    <mergeCell ref="F4:F5"/>
    <mergeCell ref="G6:G7"/>
    <mergeCell ref="I20:I21"/>
    <mergeCell ref="D35:D38"/>
    <mergeCell ref="F22:F25"/>
    <mergeCell ref="M12:M14"/>
    <mergeCell ref="E16:E18"/>
    <mergeCell ref="E22:E25"/>
    <mergeCell ref="I6:I7"/>
    <mergeCell ref="J6:J7"/>
    <mergeCell ref="K6:K7"/>
    <mergeCell ref="E8:E10"/>
    <mergeCell ref="F8:F10"/>
    <mergeCell ref="J20:J21"/>
    <mergeCell ref="M20:M21"/>
    <mergeCell ref="I12:I14"/>
    <mergeCell ref="J12:J14"/>
    <mergeCell ref="K12:K14"/>
    <mergeCell ref="L12:L14"/>
  </mergeCells>
  <printOptions horizontalCentered="1" verticalCentered="1"/>
  <pageMargins left="0.7480314960629921" right="0.7480314960629921" top="0.984251968503937" bottom="0.984251968503937" header="0.5118110236220472" footer="0.5118110236220472"/>
  <pageSetup fitToHeight="2" horizontalDpi="300" verticalDpi="300" orientation="landscape" scale="45" r:id="rId1"/>
</worksheet>
</file>

<file path=xl/worksheets/sheet3.xml><?xml version="1.0" encoding="utf-8"?>
<worksheet xmlns="http://schemas.openxmlformats.org/spreadsheetml/2006/main" xmlns:r="http://schemas.openxmlformats.org/officeDocument/2006/relationships">
  <sheetPr>
    <pageSetUpPr fitToPage="1"/>
  </sheetPr>
  <dimension ref="B1:M60"/>
  <sheetViews>
    <sheetView zoomScalePageLayoutView="0" workbookViewId="0" topLeftCell="A3">
      <pane ySplit="6" topLeftCell="A43" activePane="bottomLeft" state="frozen"/>
      <selection pane="topLeft" activeCell="D3" sqref="D3"/>
      <selection pane="bottomLeft" activeCell="C63" sqref="C62:C63"/>
    </sheetView>
  </sheetViews>
  <sheetFormatPr defaultColWidth="11.421875" defaultRowHeight="12.75"/>
  <cols>
    <col min="1" max="1" width="2.7109375" style="148" customWidth="1"/>
    <col min="2" max="2" width="15.7109375" style="148" customWidth="1"/>
    <col min="3" max="3" width="41.8515625" style="148" customWidth="1"/>
    <col min="4" max="4" width="39.57421875" style="148" customWidth="1"/>
    <col min="5" max="5" width="47.00390625" style="148" customWidth="1"/>
    <col min="6" max="6" width="15.7109375" style="148" customWidth="1"/>
    <col min="7" max="7" width="30.8515625" style="148" customWidth="1"/>
    <col min="8" max="8" width="30.7109375" style="148" customWidth="1"/>
    <col min="9" max="13" width="15.7109375" style="148" customWidth="1"/>
    <col min="14" max="16384" width="11.421875" style="148" customWidth="1"/>
  </cols>
  <sheetData>
    <row r="1" spans="2:13" ht="15.75">
      <c r="B1" s="147"/>
      <c r="C1" s="147"/>
      <c r="D1" s="147"/>
      <c r="E1" s="147"/>
      <c r="F1" s="147"/>
      <c r="G1" s="147"/>
      <c r="H1" s="147"/>
      <c r="I1" s="147"/>
      <c r="J1" s="147"/>
      <c r="K1" s="147"/>
      <c r="L1" s="147"/>
      <c r="M1" s="147"/>
    </row>
    <row r="2" spans="2:13" ht="15.75">
      <c r="B2" s="147"/>
      <c r="C2" s="147"/>
      <c r="D2" s="147"/>
      <c r="E2" s="147"/>
      <c r="F2" s="147"/>
      <c r="G2" s="147"/>
      <c r="H2" s="147"/>
      <c r="I2" s="147"/>
      <c r="J2" s="147"/>
      <c r="K2" s="147"/>
      <c r="L2" s="147"/>
      <c r="M2" s="147"/>
    </row>
    <row r="3" spans="2:13" ht="20.25">
      <c r="B3" s="246" t="str">
        <f>'[2].xls].xls].xls].xls].xls].xls].xls].xls].xls].xls]Plan Estratégico 2006 - 2010'!B3:H3</f>
        <v>DEPARTAMENTO ADMINISTRATIVO NACIONAL DE ESTADÍSTICAS</v>
      </c>
      <c r="C3" s="246"/>
      <c r="D3" s="246"/>
      <c r="E3" s="246"/>
      <c r="F3" s="246"/>
      <c r="G3" s="246"/>
      <c r="H3" s="246"/>
      <c r="I3" s="246"/>
      <c r="J3" s="246"/>
      <c r="K3" s="246"/>
      <c r="L3" s="246"/>
      <c r="M3" s="246"/>
    </row>
    <row r="4" spans="2:13" ht="41.25" customHeight="1">
      <c r="B4" s="149" t="s">
        <v>165</v>
      </c>
      <c r="C4" s="248" t="s">
        <v>24</v>
      </c>
      <c r="D4" s="248"/>
      <c r="E4" s="248"/>
      <c r="F4" s="248"/>
      <c r="G4" s="248"/>
      <c r="H4" s="248"/>
      <c r="I4" s="248"/>
      <c r="J4" s="248"/>
      <c r="K4" s="248"/>
      <c r="L4" s="248"/>
      <c r="M4" s="248"/>
    </row>
    <row r="5" spans="2:13" ht="15.75" customHeight="1">
      <c r="B5" s="149"/>
      <c r="C5" s="111"/>
      <c r="D5" s="111"/>
      <c r="E5" s="111"/>
      <c r="F5" s="111"/>
      <c r="G5" s="111"/>
      <c r="H5" s="111"/>
      <c r="I5" s="111"/>
      <c r="J5" s="111"/>
      <c r="K5" s="111"/>
      <c r="L5" s="111"/>
      <c r="M5" s="111"/>
    </row>
    <row r="6" spans="2:13" ht="27" thickBot="1">
      <c r="B6" s="247" t="str">
        <f>'[2].xls].xls].xls].xls].xls].xls].xls].xls].xls].xls]Plan Estratégico 2006 - 2010'!B4:H4</f>
        <v>Plan Estratégico Institucional 2006-2010</v>
      </c>
      <c r="C6" s="247"/>
      <c r="D6" s="247"/>
      <c r="E6" s="247"/>
      <c r="F6" s="247"/>
      <c r="G6" s="247"/>
      <c r="H6" s="247"/>
      <c r="I6" s="247"/>
      <c r="J6" s="247"/>
      <c r="K6" s="247"/>
      <c r="L6" s="247"/>
      <c r="M6" s="247"/>
    </row>
    <row r="7" spans="2:13" ht="13.5" thickTop="1">
      <c r="B7" s="239" t="s">
        <v>0</v>
      </c>
      <c r="C7" s="225" t="s">
        <v>1</v>
      </c>
      <c r="D7" s="225" t="s">
        <v>40</v>
      </c>
      <c r="E7" s="225" t="s">
        <v>36</v>
      </c>
      <c r="F7" s="225" t="s">
        <v>39</v>
      </c>
      <c r="G7" s="225" t="s">
        <v>201</v>
      </c>
      <c r="H7" s="225" t="s">
        <v>70</v>
      </c>
      <c r="I7" s="232" t="s">
        <v>164</v>
      </c>
      <c r="J7" s="232"/>
      <c r="K7" s="232"/>
      <c r="L7" s="232"/>
      <c r="M7" s="233"/>
    </row>
    <row r="8" spans="2:13" ht="12.75">
      <c r="B8" s="240"/>
      <c r="C8" s="226"/>
      <c r="D8" s="226"/>
      <c r="E8" s="226"/>
      <c r="F8" s="226"/>
      <c r="G8" s="226"/>
      <c r="H8" s="226"/>
      <c r="I8" s="128">
        <v>2006</v>
      </c>
      <c r="J8" s="128">
        <v>2007</v>
      </c>
      <c r="K8" s="128">
        <v>2008</v>
      </c>
      <c r="L8" s="128">
        <v>2009</v>
      </c>
      <c r="M8" s="138">
        <v>2010</v>
      </c>
    </row>
    <row r="9" spans="2:13" ht="102">
      <c r="B9" s="256" t="s">
        <v>6</v>
      </c>
      <c r="C9" s="245" t="s">
        <v>77</v>
      </c>
      <c r="D9" s="150" t="s">
        <v>52</v>
      </c>
      <c r="E9" s="151" t="s">
        <v>168</v>
      </c>
      <c r="F9" s="152" t="s">
        <v>50</v>
      </c>
      <c r="G9" s="152" t="s">
        <v>86</v>
      </c>
      <c r="H9" s="250" t="s">
        <v>255</v>
      </c>
      <c r="I9" s="152">
        <v>0.975</v>
      </c>
      <c r="J9" s="152">
        <v>1</v>
      </c>
      <c r="K9" s="152">
        <v>0.999</v>
      </c>
      <c r="L9" s="152">
        <v>1</v>
      </c>
      <c r="M9" s="164">
        <v>0.971</v>
      </c>
    </row>
    <row r="10" spans="2:13" ht="153">
      <c r="B10" s="256"/>
      <c r="C10" s="245"/>
      <c r="D10" s="150" t="s">
        <v>53</v>
      </c>
      <c r="E10" s="153" t="s">
        <v>91</v>
      </c>
      <c r="F10" s="152" t="s">
        <v>87</v>
      </c>
      <c r="G10" s="152" t="s">
        <v>227</v>
      </c>
      <c r="H10" s="251"/>
      <c r="I10" s="152">
        <v>0</v>
      </c>
      <c r="J10" s="152">
        <v>0.967</v>
      </c>
      <c r="K10" s="152">
        <v>1</v>
      </c>
      <c r="L10" s="152">
        <f>9857.14285714286%/100</f>
        <v>0.9857142857142861</v>
      </c>
      <c r="M10" s="164">
        <v>0.991</v>
      </c>
    </row>
    <row r="11" spans="2:13" ht="165.75">
      <c r="B11" s="256"/>
      <c r="C11" s="245"/>
      <c r="D11" s="150" t="s">
        <v>53</v>
      </c>
      <c r="E11" s="153" t="s">
        <v>54</v>
      </c>
      <c r="F11" s="152" t="s">
        <v>88</v>
      </c>
      <c r="G11" s="152" t="s">
        <v>89</v>
      </c>
      <c r="H11" s="251"/>
      <c r="I11" s="152">
        <v>0.987</v>
      </c>
      <c r="J11" s="152">
        <v>0.976</v>
      </c>
      <c r="K11" s="152">
        <v>0.995</v>
      </c>
      <c r="L11" s="152">
        <v>0.84</v>
      </c>
      <c r="M11" s="164">
        <v>1</v>
      </c>
    </row>
    <row r="12" spans="2:13" ht="51" customHeight="1">
      <c r="B12" s="256"/>
      <c r="C12" s="245"/>
      <c r="D12" s="249" t="s">
        <v>56</v>
      </c>
      <c r="E12" s="245" t="s">
        <v>55</v>
      </c>
      <c r="F12" s="154" t="s">
        <v>88</v>
      </c>
      <c r="G12" s="154" t="s">
        <v>215</v>
      </c>
      <c r="H12" s="251"/>
      <c r="I12" s="155">
        <v>1</v>
      </c>
      <c r="J12" s="155"/>
      <c r="K12" s="159"/>
      <c r="L12" s="159"/>
      <c r="M12" s="165"/>
    </row>
    <row r="13" spans="2:13" ht="51" customHeight="1">
      <c r="B13" s="256"/>
      <c r="C13" s="245"/>
      <c r="D13" s="249"/>
      <c r="E13" s="245"/>
      <c r="F13" s="152" t="s">
        <v>115</v>
      </c>
      <c r="G13" s="154" t="s">
        <v>114</v>
      </c>
      <c r="H13" s="251"/>
      <c r="I13" s="159"/>
      <c r="J13" s="156">
        <v>1</v>
      </c>
      <c r="K13" s="157">
        <v>0.997</v>
      </c>
      <c r="L13" s="157">
        <f>9999.968125%/100</f>
        <v>0.9999968124999999</v>
      </c>
      <c r="M13" s="166">
        <v>1</v>
      </c>
    </row>
    <row r="14" spans="2:13" ht="51" customHeight="1">
      <c r="B14" s="256"/>
      <c r="C14" s="245"/>
      <c r="D14" s="150" t="s">
        <v>56</v>
      </c>
      <c r="E14" s="153" t="s">
        <v>82</v>
      </c>
      <c r="F14" s="152" t="s">
        <v>115</v>
      </c>
      <c r="G14" s="154" t="s">
        <v>143</v>
      </c>
      <c r="H14" s="251"/>
      <c r="I14" s="159"/>
      <c r="J14" s="156">
        <v>0.98</v>
      </c>
      <c r="K14" s="157"/>
      <c r="L14" s="157"/>
      <c r="M14" s="166"/>
    </row>
    <row r="15" spans="2:13" ht="63.75" customHeight="1">
      <c r="B15" s="256"/>
      <c r="C15" s="245"/>
      <c r="D15" s="150" t="s">
        <v>58</v>
      </c>
      <c r="E15" s="153" t="s">
        <v>57</v>
      </c>
      <c r="F15" s="152" t="s">
        <v>88</v>
      </c>
      <c r="G15" s="152" t="s">
        <v>90</v>
      </c>
      <c r="H15" s="251"/>
      <c r="I15" s="152">
        <v>0.999</v>
      </c>
      <c r="J15" s="152"/>
      <c r="K15" s="152"/>
      <c r="L15" s="152"/>
      <c r="M15" s="164"/>
    </row>
    <row r="16" spans="2:13" ht="191.25" customHeight="1">
      <c r="B16" s="256" t="s">
        <v>5</v>
      </c>
      <c r="C16" s="245" t="s">
        <v>80</v>
      </c>
      <c r="D16" s="150" t="s">
        <v>76</v>
      </c>
      <c r="E16" s="153" t="s">
        <v>144</v>
      </c>
      <c r="F16" s="152" t="s">
        <v>145</v>
      </c>
      <c r="G16" s="152" t="s">
        <v>146</v>
      </c>
      <c r="H16" s="251"/>
      <c r="I16" s="158">
        <v>0.995</v>
      </c>
      <c r="J16" s="158">
        <v>0.969</v>
      </c>
      <c r="K16" s="156">
        <v>1</v>
      </c>
      <c r="L16" s="156">
        <f>10000%/100</f>
        <v>1</v>
      </c>
      <c r="M16" s="166">
        <v>0.943</v>
      </c>
    </row>
    <row r="17" spans="2:13" ht="127.5">
      <c r="B17" s="256"/>
      <c r="C17" s="245"/>
      <c r="D17" s="150" t="s">
        <v>76</v>
      </c>
      <c r="E17" s="153" t="s">
        <v>75</v>
      </c>
      <c r="F17" s="152" t="s">
        <v>145</v>
      </c>
      <c r="G17" s="152" t="s">
        <v>147</v>
      </c>
      <c r="H17" s="251"/>
      <c r="I17" s="158"/>
      <c r="J17" s="158"/>
      <c r="K17" s="152">
        <v>1</v>
      </c>
      <c r="L17" s="156"/>
      <c r="M17" s="166"/>
    </row>
    <row r="18" spans="2:13" ht="119.25" customHeight="1">
      <c r="B18" s="256"/>
      <c r="C18" s="245"/>
      <c r="D18" s="150" t="s">
        <v>76</v>
      </c>
      <c r="E18" s="153" t="s">
        <v>74</v>
      </c>
      <c r="F18" s="152" t="s">
        <v>145</v>
      </c>
      <c r="G18" s="152" t="s">
        <v>148</v>
      </c>
      <c r="H18" s="251"/>
      <c r="I18" s="152">
        <v>0.904</v>
      </c>
      <c r="J18" s="152">
        <v>0.998</v>
      </c>
      <c r="K18" s="152">
        <v>1</v>
      </c>
      <c r="L18" s="152">
        <f>10000%/100</f>
        <v>1</v>
      </c>
      <c r="M18" s="164">
        <v>0.986</v>
      </c>
    </row>
    <row r="19" spans="2:13" ht="90.75" customHeight="1">
      <c r="B19" s="256"/>
      <c r="C19" s="245"/>
      <c r="D19" s="249" t="s">
        <v>76</v>
      </c>
      <c r="E19" s="250" t="s">
        <v>149</v>
      </c>
      <c r="F19" s="255" t="s">
        <v>145</v>
      </c>
      <c r="G19" s="160" t="s">
        <v>216</v>
      </c>
      <c r="H19" s="251"/>
      <c r="I19" s="158">
        <v>0.964</v>
      </c>
      <c r="J19" s="152"/>
      <c r="K19" s="152"/>
      <c r="L19" s="152"/>
      <c r="M19" s="164"/>
    </row>
    <row r="20" spans="2:13" ht="25.5">
      <c r="B20" s="256"/>
      <c r="C20" s="245"/>
      <c r="D20" s="249"/>
      <c r="E20" s="251"/>
      <c r="F20" s="255"/>
      <c r="G20" s="160" t="s">
        <v>217</v>
      </c>
      <c r="H20" s="251"/>
      <c r="I20" s="158">
        <v>0.962</v>
      </c>
      <c r="J20" s="152"/>
      <c r="K20" s="152"/>
      <c r="L20" s="152"/>
      <c r="M20" s="164"/>
    </row>
    <row r="21" spans="2:13" ht="25.5">
      <c r="B21" s="256"/>
      <c r="C21" s="245"/>
      <c r="D21" s="249"/>
      <c r="E21" s="251"/>
      <c r="F21" s="255"/>
      <c r="G21" s="191" t="s">
        <v>218</v>
      </c>
      <c r="H21" s="251"/>
      <c r="I21" s="152"/>
      <c r="J21" s="158">
        <v>1</v>
      </c>
      <c r="K21" s="156">
        <v>1</v>
      </c>
      <c r="L21" s="156">
        <f>10000%/100</f>
        <v>1</v>
      </c>
      <c r="M21" s="166">
        <v>0.983</v>
      </c>
    </row>
    <row r="22" spans="2:13" ht="25.5">
      <c r="B22" s="256"/>
      <c r="C22" s="245"/>
      <c r="D22" s="249"/>
      <c r="E22" s="251"/>
      <c r="F22" s="255"/>
      <c r="G22" s="191" t="s">
        <v>219</v>
      </c>
      <c r="H22" s="251"/>
      <c r="I22" s="159"/>
      <c r="J22" s="159"/>
      <c r="K22" s="156">
        <v>1</v>
      </c>
      <c r="L22" s="156">
        <v>0.844</v>
      </c>
      <c r="M22" s="166">
        <v>0.388</v>
      </c>
    </row>
    <row r="23" spans="2:13" ht="25.5">
      <c r="B23" s="256"/>
      <c r="C23" s="245"/>
      <c r="D23" s="249"/>
      <c r="E23" s="251"/>
      <c r="F23" s="255"/>
      <c r="G23" s="191" t="s">
        <v>220</v>
      </c>
      <c r="H23" s="251"/>
      <c r="I23" s="158">
        <v>0.938</v>
      </c>
      <c r="J23" s="158">
        <v>1</v>
      </c>
      <c r="K23" s="152"/>
      <c r="L23" s="152"/>
      <c r="M23" s="164"/>
    </row>
    <row r="24" spans="2:13" ht="25.5">
      <c r="B24" s="256"/>
      <c r="C24" s="245"/>
      <c r="D24" s="249"/>
      <c r="E24" s="251"/>
      <c r="F24" s="255"/>
      <c r="G24" s="191" t="s">
        <v>221</v>
      </c>
      <c r="H24" s="251"/>
      <c r="I24" s="158">
        <v>0.956</v>
      </c>
      <c r="J24" s="158">
        <v>1</v>
      </c>
      <c r="K24" s="152"/>
      <c r="L24" s="152"/>
      <c r="M24" s="164"/>
    </row>
    <row r="25" spans="2:13" ht="13.5" thickBot="1">
      <c r="B25" s="256"/>
      <c r="C25" s="245"/>
      <c r="D25" s="249"/>
      <c r="E25" s="251"/>
      <c r="F25" s="255"/>
      <c r="G25" s="191" t="s">
        <v>222</v>
      </c>
      <c r="H25" s="251"/>
      <c r="I25" s="158">
        <v>1</v>
      </c>
      <c r="J25" s="158">
        <v>1</v>
      </c>
      <c r="K25" s="156">
        <v>1</v>
      </c>
      <c r="L25" s="156">
        <f>10000%/100</f>
        <v>1</v>
      </c>
      <c r="M25" s="166">
        <v>1</v>
      </c>
    </row>
    <row r="26" spans="2:13" ht="140.25" customHeight="1">
      <c r="B26" s="256"/>
      <c r="C26" s="245"/>
      <c r="D26" s="263" t="s">
        <v>53</v>
      </c>
      <c r="E26" s="251"/>
      <c r="F26" s="259" t="s">
        <v>141</v>
      </c>
      <c r="G26" s="133" t="s">
        <v>137</v>
      </c>
      <c r="H26" s="251"/>
      <c r="I26" s="134">
        <v>0.939</v>
      </c>
      <c r="J26" s="134">
        <v>0.94</v>
      </c>
      <c r="K26" s="129">
        <v>1</v>
      </c>
      <c r="L26" s="129">
        <v>1</v>
      </c>
      <c r="M26" s="130">
        <v>0.998</v>
      </c>
    </row>
    <row r="27" spans="2:13" ht="12.75">
      <c r="B27" s="256"/>
      <c r="C27" s="245"/>
      <c r="D27" s="264"/>
      <c r="E27" s="251"/>
      <c r="F27" s="260"/>
      <c r="G27" s="152" t="s">
        <v>190</v>
      </c>
      <c r="H27" s="251"/>
      <c r="I27" s="158">
        <v>0.981</v>
      </c>
      <c r="J27" s="158">
        <v>0.977</v>
      </c>
      <c r="K27" s="158">
        <v>1</v>
      </c>
      <c r="L27" s="158">
        <v>1</v>
      </c>
      <c r="M27" s="158">
        <v>0.965</v>
      </c>
    </row>
    <row r="28" spans="2:13" ht="12.75">
      <c r="B28" s="256"/>
      <c r="C28" s="245"/>
      <c r="D28" s="264"/>
      <c r="E28" s="251"/>
      <c r="F28" s="260"/>
      <c r="G28" s="152" t="s">
        <v>191</v>
      </c>
      <c r="H28" s="251"/>
      <c r="I28" s="158">
        <v>0.915</v>
      </c>
      <c r="J28" s="158">
        <v>1</v>
      </c>
      <c r="K28" s="158">
        <v>1</v>
      </c>
      <c r="L28" s="158">
        <f>9432.04365079365%/100</f>
        <v>0.9432043650793651</v>
      </c>
      <c r="M28" s="158">
        <v>0.954</v>
      </c>
    </row>
    <row r="29" spans="2:13" ht="12.75">
      <c r="B29" s="256"/>
      <c r="C29" s="245"/>
      <c r="D29" s="264"/>
      <c r="E29" s="251"/>
      <c r="F29" s="260"/>
      <c r="G29" s="152" t="s">
        <v>192</v>
      </c>
      <c r="H29" s="251"/>
      <c r="I29" s="158">
        <v>0.995</v>
      </c>
      <c r="J29" s="158">
        <v>1</v>
      </c>
      <c r="K29" s="158">
        <v>1</v>
      </c>
      <c r="L29" s="158">
        <v>1</v>
      </c>
      <c r="M29" s="158">
        <v>1</v>
      </c>
    </row>
    <row r="30" spans="2:13" ht="12.75">
      <c r="B30" s="256"/>
      <c r="C30" s="245"/>
      <c r="D30" s="264"/>
      <c r="E30" s="251"/>
      <c r="F30" s="260"/>
      <c r="G30" s="152" t="s">
        <v>223</v>
      </c>
      <c r="H30" s="251"/>
      <c r="I30" s="158">
        <v>0.645</v>
      </c>
      <c r="J30" s="158"/>
      <c r="K30" s="158"/>
      <c r="L30" s="158"/>
      <c r="M30" s="158"/>
    </row>
    <row r="31" spans="2:13" ht="12.75">
      <c r="B31" s="256"/>
      <c r="C31" s="245"/>
      <c r="D31" s="264"/>
      <c r="E31" s="251"/>
      <c r="F31" s="260"/>
      <c r="G31" s="152" t="s">
        <v>224</v>
      </c>
      <c r="H31" s="251"/>
      <c r="I31" s="158">
        <v>0.965</v>
      </c>
      <c r="J31" s="158"/>
      <c r="K31" s="158"/>
      <c r="L31" s="158"/>
      <c r="M31" s="158"/>
    </row>
    <row r="32" spans="2:13" ht="25.5">
      <c r="B32" s="256"/>
      <c r="C32" s="245"/>
      <c r="D32" s="265"/>
      <c r="E32" s="262"/>
      <c r="F32" s="261"/>
      <c r="G32" s="152" t="s">
        <v>193</v>
      </c>
      <c r="H32" s="251"/>
      <c r="I32" s="158">
        <v>0.958</v>
      </c>
      <c r="J32" s="158"/>
      <c r="K32" s="158"/>
      <c r="L32" s="158"/>
      <c r="M32" s="158"/>
    </row>
    <row r="33" spans="2:13" ht="127.5">
      <c r="B33" s="256"/>
      <c r="C33" s="245"/>
      <c r="D33" s="150" t="s">
        <v>76</v>
      </c>
      <c r="E33" s="153" t="s">
        <v>170</v>
      </c>
      <c r="F33" s="193" t="s">
        <v>145</v>
      </c>
      <c r="G33" s="191" t="s">
        <v>225</v>
      </c>
      <c r="H33" s="251"/>
      <c r="I33" s="158">
        <v>1</v>
      </c>
      <c r="J33" s="158">
        <v>1</v>
      </c>
      <c r="K33" s="156">
        <v>0.997</v>
      </c>
      <c r="L33" s="156">
        <f>10000%/100</f>
        <v>1</v>
      </c>
      <c r="M33" s="166">
        <v>1</v>
      </c>
    </row>
    <row r="34" spans="2:13" ht="102" customHeight="1">
      <c r="B34" s="256"/>
      <c r="C34" s="245"/>
      <c r="D34" s="249" t="s">
        <v>59</v>
      </c>
      <c r="E34" s="245" t="s">
        <v>157</v>
      </c>
      <c r="F34" s="255" t="s">
        <v>87</v>
      </c>
      <c r="G34" s="161" t="s">
        <v>150</v>
      </c>
      <c r="H34" s="251"/>
      <c r="I34" s="158">
        <v>1</v>
      </c>
      <c r="J34" s="158">
        <v>1</v>
      </c>
      <c r="K34" s="158">
        <v>1</v>
      </c>
      <c r="L34" s="158"/>
      <c r="M34" s="166"/>
    </row>
    <row r="35" spans="2:13" ht="12.75">
      <c r="B35" s="256"/>
      <c r="C35" s="245"/>
      <c r="D35" s="249"/>
      <c r="E35" s="245"/>
      <c r="F35" s="255"/>
      <c r="G35" s="161" t="s">
        <v>151</v>
      </c>
      <c r="H35" s="251"/>
      <c r="I35" s="158">
        <v>0.999</v>
      </c>
      <c r="J35" s="158">
        <v>0.999</v>
      </c>
      <c r="K35" s="158">
        <v>1</v>
      </c>
      <c r="L35" s="158"/>
      <c r="M35" s="166"/>
    </row>
    <row r="36" spans="2:13" ht="15.75">
      <c r="B36" s="256"/>
      <c r="C36" s="245"/>
      <c r="D36" s="249"/>
      <c r="E36" s="245"/>
      <c r="F36" s="255"/>
      <c r="G36" s="161" t="s">
        <v>152</v>
      </c>
      <c r="H36" s="251"/>
      <c r="I36" s="159"/>
      <c r="J36" s="158">
        <v>0.997</v>
      </c>
      <c r="K36" s="158">
        <v>1</v>
      </c>
      <c r="L36" s="158">
        <f>10000%/100</f>
        <v>1</v>
      </c>
      <c r="M36" s="166">
        <v>0.991</v>
      </c>
    </row>
    <row r="37" spans="2:13" ht="15.75">
      <c r="B37" s="256"/>
      <c r="C37" s="245"/>
      <c r="D37" s="249"/>
      <c r="E37" s="245"/>
      <c r="F37" s="255"/>
      <c r="G37" s="161" t="s">
        <v>153</v>
      </c>
      <c r="H37" s="251"/>
      <c r="I37" s="159"/>
      <c r="J37" s="159"/>
      <c r="K37" s="158">
        <v>1</v>
      </c>
      <c r="L37" s="158">
        <f>9989.0350877193%/100</f>
        <v>0.99890350877193</v>
      </c>
      <c r="M37" s="166">
        <v>0.997</v>
      </c>
    </row>
    <row r="38" spans="2:13" ht="15.75">
      <c r="B38" s="256"/>
      <c r="C38" s="245"/>
      <c r="D38" s="249"/>
      <c r="E38" s="245"/>
      <c r="F38" s="255"/>
      <c r="G38" s="161" t="s">
        <v>154</v>
      </c>
      <c r="H38" s="251"/>
      <c r="I38" s="159"/>
      <c r="J38" s="159"/>
      <c r="K38" s="158">
        <v>1</v>
      </c>
      <c r="L38" s="158"/>
      <c r="M38" s="166"/>
    </row>
    <row r="39" spans="2:13" ht="15.75">
      <c r="B39" s="256"/>
      <c r="C39" s="245"/>
      <c r="D39" s="249"/>
      <c r="E39" s="245"/>
      <c r="F39" s="255"/>
      <c r="G39" s="161" t="s">
        <v>155</v>
      </c>
      <c r="H39" s="251"/>
      <c r="I39" s="159"/>
      <c r="J39" s="159"/>
      <c r="K39" s="158">
        <v>1</v>
      </c>
      <c r="L39" s="158"/>
      <c r="M39" s="166"/>
    </row>
    <row r="40" spans="2:13" ht="178.5">
      <c r="B40" s="256"/>
      <c r="C40" s="245"/>
      <c r="D40" s="150" t="s">
        <v>46</v>
      </c>
      <c r="E40" s="153" t="s">
        <v>81</v>
      </c>
      <c r="F40" s="152" t="s">
        <v>169</v>
      </c>
      <c r="G40" s="161" t="s">
        <v>156</v>
      </c>
      <c r="H40" s="251"/>
      <c r="I40" s="158">
        <v>0.652</v>
      </c>
      <c r="J40" s="152"/>
      <c r="K40" s="152"/>
      <c r="L40" s="152"/>
      <c r="M40" s="164"/>
    </row>
    <row r="41" spans="2:13" ht="242.25">
      <c r="B41" s="256"/>
      <c r="C41" s="245"/>
      <c r="D41" s="150" t="s">
        <v>52</v>
      </c>
      <c r="E41" s="197" t="s">
        <v>84</v>
      </c>
      <c r="F41" s="197" t="s">
        <v>238</v>
      </c>
      <c r="G41" s="197" t="s">
        <v>184</v>
      </c>
      <c r="H41" s="251"/>
      <c r="I41" s="117"/>
      <c r="J41" s="117"/>
      <c r="K41" s="196">
        <v>1</v>
      </c>
      <c r="L41" s="196">
        <f>10000%/100</f>
        <v>1</v>
      </c>
      <c r="M41" s="203">
        <v>0.679</v>
      </c>
    </row>
    <row r="42" spans="2:13" ht="178.5" customHeight="1">
      <c r="B42" s="257" t="s">
        <v>60</v>
      </c>
      <c r="C42" s="249" t="s">
        <v>197</v>
      </c>
      <c r="D42" s="249" t="s">
        <v>236</v>
      </c>
      <c r="E42" s="249" t="s">
        <v>237</v>
      </c>
      <c r="F42" s="249" t="s">
        <v>171</v>
      </c>
      <c r="G42" s="116" t="s">
        <v>172</v>
      </c>
      <c r="H42" s="251"/>
      <c r="I42" s="162"/>
      <c r="J42" s="162"/>
      <c r="K42" s="162"/>
      <c r="L42" s="119">
        <f aca="true" t="shared" si="0" ref="L42:L54">10000%/100</f>
        <v>1</v>
      </c>
      <c r="M42" s="141">
        <v>1</v>
      </c>
    </row>
    <row r="43" spans="2:13" ht="25.5">
      <c r="B43" s="257"/>
      <c r="C43" s="249"/>
      <c r="D43" s="249"/>
      <c r="E43" s="249"/>
      <c r="F43" s="249"/>
      <c r="G43" s="116" t="s">
        <v>226</v>
      </c>
      <c r="H43" s="251"/>
      <c r="I43" s="162"/>
      <c r="J43" s="162"/>
      <c r="K43" s="162"/>
      <c r="L43" s="119">
        <f t="shared" si="0"/>
        <v>1</v>
      </c>
      <c r="M43" s="141">
        <v>1</v>
      </c>
    </row>
    <row r="44" spans="2:13" ht="13.5" customHeight="1">
      <c r="B44" s="257"/>
      <c r="C44" s="249"/>
      <c r="D44" s="249"/>
      <c r="E44" s="249"/>
      <c r="F44" s="249"/>
      <c r="G44" s="116" t="s">
        <v>173</v>
      </c>
      <c r="H44" s="251"/>
      <c r="I44" s="162"/>
      <c r="J44" s="162"/>
      <c r="K44" s="162"/>
      <c r="L44" s="119">
        <f t="shared" si="0"/>
        <v>1</v>
      </c>
      <c r="M44" s="141">
        <v>1</v>
      </c>
    </row>
    <row r="45" spans="2:13" ht="12.75" customHeight="1">
      <c r="B45" s="257"/>
      <c r="C45" s="249"/>
      <c r="D45" s="249"/>
      <c r="E45" s="249"/>
      <c r="F45" s="249"/>
      <c r="G45" s="116" t="s">
        <v>174</v>
      </c>
      <c r="H45" s="251"/>
      <c r="I45" s="162"/>
      <c r="J45" s="162"/>
      <c r="K45" s="162"/>
      <c r="L45" s="119">
        <f t="shared" si="0"/>
        <v>1</v>
      </c>
      <c r="M45" s="141"/>
    </row>
    <row r="46" spans="2:13" ht="25.5">
      <c r="B46" s="257"/>
      <c r="C46" s="249"/>
      <c r="D46" s="249"/>
      <c r="E46" s="249"/>
      <c r="F46" s="249"/>
      <c r="G46" s="116" t="s">
        <v>175</v>
      </c>
      <c r="H46" s="251"/>
      <c r="I46" s="119">
        <v>0.997</v>
      </c>
      <c r="J46" s="162"/>
      <c r="K46" s="162"/>
      <c r="L46" s="119">
        <f t="shared" si="0"/>
        <v>1</v>
      </c>
      <c r="M46" s="141"/>
    </row>
    <row r="47" spans="2:13" ht="15.75">
      <c r="B47" s="257"/>
      <c r="C47" s="249"/>
      <c r="D47" s="249"/>
      <c r="E47" s="249"/>
      <c r="F47" s="249"/>
      <c r="G47" s="116" t="s">
        <v>176</v>
      </c>
      <c r="H47" s="251"/>
      <c r="I47" s="119">
        <v>0.969</v>
      </c>
      <c r="J47" s="162"/>
      <c r="K47" s="162"/>
      <c r="L47" s="119"/>
      <c r="M47" s="141"/>
    </row>
    <row r="48" spans="2:13" ht="15.75">
      <c r="B48" s="257"/>
      <c r="C48" s="249"/>
      <c r="D48" s="249"/>
      <c r="E48" s="249"/>
      <c r="F48" s="249"/>
      <c r="G48" s="116" t="s">
        <v>177</v>
      </c>
      <c r="H48" s="251"/>
      <c r="I48" s="162"/>
      <c r="J48" s="162"/>
      <c r="K48" s="162"/>
      <c r="L48" s="119">
        <f t="shared" si="0"/>
        <v>1</v>
      </c>
      <c r="M48" s="141">
        <v>1</v>
      </c>
    </row>
    <row r="49" spans="2:13" ht="15.75">
      <c r="B49" s="257"/>
      <c r="C49" s="249"/>
      <c r="D49" s="249"/>
      <c r="E49" s="249"/>
      <c r="F49" s="249"/>
      <c r="G49" s="116" t="s">
        <v>178</v>
      </c>
      <c r="H49" s="251"/>
      <c r="I49" s="162"/>
      <c r="J49" s="162"/>
      <c r="K49" s="162"/>
      <c r="L49" s="119">
        <f t="shared" si="0"/>
        <v>1</v>
      </c>
      <c r="M49" s="141">
        <v>1</v>
      </c>
    </row>
    <row r="50" spans="2:13" ht="15.75">
      <c r="B50" s="257"/>
      <c r="C50" s="249"/>
      <c r="D50" s="249"/>
      <c r="E50" s="249"/>
      <c r="F50" s="249"/>
      <c r="G50" s="116" t="s">
        <v>179</v>
      </c>
      <c r="H50" s="251"/>
      <c r="I50" s="162"/>
      <c r="J50" s="162"/>
      <c r="K50" s="162"/>
      <c r="L50" s="119">
        <f t="shared" si="0"/>
        <v>1</v>
      </c>
      <c r="M50" s="141">
        <v>1</v>
      </c>
    </row>
    <row r="51" spans="2:13" ht="15.75">
      <c r="B51" s="257"/>
      <c r="C51" s="249"/>
      <c r="D51" s="249"/>
      <c r="E51" s="249"/>
      <c r="F51" s="249"/>
      <c r="G51" s="116" t="s">
        <v>180</v>
      </c>
      <c r="H51" s="251"/>
      <c r="I51" s="162"/>
      <c r="J51" s="162"/>
      <c r="K51" s="162"/>
      <c r="L51" s="119">
        <f t="shared" si="0"/>
        <v>1</v>
      </c>
      <c r="M51" s="141">
        <v>1</v>
      </c>
    </row>
    <row r="52" spans="2:13" ht="15.75">
      <c r="B52" s="257"/>
      <c r="C52" s="249"/>
      <c r="D52" s="249"/>
      <c r="E52" s="249"/>
      <c r="F52" s="249"/>
      <c r="G52" s="116" t="s">
        <v>181</v>
      </c>
      <c r="H52" s="251"/>
      <c r="I52" s="162"/>
      <c r="J52" s="162"/>
      <c r="K52" s="162"/>
      <c r="L52" s="119">
        <f t="shared" si="0"/>
        <v>1</v>
      </c>
      <c r="M52" s="141">
        <v>1</v>
      </c>
    </row>
    <row r="53" spans="2:13" ht="15.75">
      <c r="B53" s="257"/>
      <c r="C53" s="249"/>
      <c r="D53" s="249"/>
      <c r="E53" s="249"/>
      <c r="F53" s="249"/>
      <c r="G53" s="116" t="s">
        <v>182</v>
      </c>
      <c r="H53" s="251"/>
      <c r="I53" s="162"/>
      <c r="J53" s="162"/>
      <c r="K53" s="162"/>
      <c r="L53" s="119">
        <f t="shared" si="0"/>
        <v>1</v>
      </c>
      <c r="M53" s="141">
        <v>1</v>
      </c>
    </row>
    <row r="54" spans="2:13" ht="15.75">
      <c r="B54" s="257"/>
      <c r="C54" s="249"/>
      <c r="D54" s="249"/>
      <c r="E54" s="249"/>
      <c r="F54" s="249"/>
      <c r="G54" s="116" t="s">
        <v>183</v>
      </c>
      <c r="H54" s="251"/>
      <c r="I54" s="162"/>
      <c r="J54" s="162"/>
      <c r="K54" s="162"/>
      <c r="L54" s="119">
        <f t="shared" si="0"/>
        <v>1</v>
      </c>
      <c r="M54" s="141">
        <v>1</v>
      </c>
    </row>
    <row r="55" spans="2:13" ht="25.5">
      <c r="B55" s="257"/>
      <c r="C55" s="249"/>
      <c r="D55" s="249"/>
      <c r="E55" s="249"/>
      <c r="F55" s="249"/>
      <c r="G55" s="116" t="s">
        <v>185</v>
      </c>
      <c r="H55" s="251"/>
      <c r="I55" s="162"/>
      <c r="J55" s="162"/>
      <c r="K55" s="119"/>
      <c r="L55" s="119"/>
      <c r="M55" s="141">
        <v>1</v>
      </c>
    </row>
    <row r="56" spans="2:13" ht="31.5">
      <c r="B56" s="257"/>
      <c r="C56" s="249"/>
      <c r="D56" s="249"/>
      <c r="E56" s="249"/>
      <c r="F56" s="249"/>
      <c r="G56" s="163" t="s">
        <v>186</v>
      </c>
      <c r="H56" s="251"/>
      <c r="I56" s="162"/>
      <c r="J56" s="162"/>
      <c r="K56" s="162"/>
      <c r="L56" s="162"/>
      <c r="M56" s="141">
        <v>1</v>
      </c>
    </row>
    <row r="57" spans="2:13" ht="31.5">
      <c r="B57" s="257"/>
      <c r="C57" s="249"/>
      <c r="D57" s="249"/>
      <c r="E57" s="249"/>
      <c r="F57" s="249"/>
      <c r="G57" s="163" t="s">
        <v>187</v>
      </c>
      <c r="H57" s="251"/>
      <c r="I57" s="162"/>
      <c r="J57" s="162"/>
      <c r="K57" s="162"/>
      <c r="L57" s="162"/>
      <c r="M57" s="141">
        <v>1</v>
      </c>
    </row>
    <row r="58" spans="2:13" ht="15.75">
      <c r="B58" s="257"/>
      <c r="C58" s="249"/>
      <c r="D58" s="249"/>
      <c r="E58" s="249"/>
      <c r="F58" s="249"/>
      <c r="G58" s="163" t="s">
        <v>188</v>
      </c>
      <c r="H58" s="251"/>
      <c r="I58" s="162"/>
      <c r="J58" s="162"/>
      <c r="K58" s="162"/>
      <c r="L58" s="162"/>
      <c r="M58" s="141">
        <v>1</v>
      </c>
    </row>
    <row r="59" spans="2:13" ht="16.5" thickBot="1">
      <c r="B59" s="258"/>
      <c r="C59" s="253"/>
      <c r="D59" s="253"/>
      <c r="E59" s="253"/>
      <c r="F59" s="253"/>
      <c r="G59" s="167" t="s">
        <v>189</v>
      </c>
      <c r="H59" s="252"/>
      <c r="I59" s="168"/>
      <c r="J59" s="168"/>
      <c r="K59" s="168"/>
      <c r="L59" s="168"/>
      <c r="M59" s="146">
        <v>1</v>
      </c>
    </row>
    <row r="60" spans="2:4" ht="13.5" thickTop="1">
      <c r="B60" s="254" t="s">
        <v>35</v>
      </c>
      <c r="C60" s="254"/>
      <c r="D60" s="205" t="s">
        <v>259</v>
      </c>
    </row>
  </sheetData>
  <sheetProtection/>
  <mergeCells count="32">
    <mergeCell ref="E42:E59"/>
    <mergeCell ref="F42:F59"/>
    <mergeCell ref="B60:C60"/>
    <mergeCell ref="F19:F25"/>
    <mergeCell ref="F34:F39"/>
    <mergeCell ref="D34:D39"/>
    <mergeCell ref="B16:B41"/>
    <mergeCell ref="B42:B59"/>
    <mergeCell ref="C16:C41"/>
    <mergeCell ref="F26:F32"/>
    <mergeCell ref="E19:E32"/>
    <mergeCell ref="D26:D32"/>
    <mergeCell ref="E34:E39"/>
    <mergeCell ref="D19:D25"/>
    <mergeCell ref="H9:H59"/>
    <mergeCell ref="G7:G8"/>
    <mergeCell ref="F7:F8"/>
    <mergeCell ref="C42:C59"/>
    <mergeCell ref="E7:E8"/>
    <mergeCell ref="C9:C15"/>
    <mergeCell ref="D12:D13"/>
    <mergeCell ref="D42:D59"/>
    <mergeCell ref="E12:E13"/>
    <mergeCell ref="I7:M7"/>
    <mergeCell ref="H7:H8"/>
    <mergeCell ref="D7:D8"/>
    <mergeCell ref="C7:C8"/>
    <mergeCell ref="B3:M3"/>
    <mergeCell ref="B6:M6"/>
    <mergeCell ref="B7:B8"/>
    <mergeCell ref="C4:M4"/>
    <mergeCell ref="B9:B15"/>
  </mergeCells>
  <printOptions/>
  <pageMargins left="0.7086614173228347" right="0.7086614173228347" top="0.7480314960629921" bottom="0.7480314960629921" header="0.31496062992125984" footer="0.31496062992125984"/>
  <pageSetup fitToHeight="3" fitToWidth="1" horizontalDpi="300" verticalDpi="300" orientation="landscape" scale="41" r:id="rId1"/>
</worksheet>
</file>

<file path=xl/worksheets/sheet4.xml><?xml version="1.0" encoding="utf-8"?>
<worksheet xmlns="http://schemas.openxmlformats.org/spreadsheetml/2006/main" xmlns:r="http://schemas.openxmlformats.org/officeDocument/2006/relationships">
  <sheetPr>
    <pageSetUpPr fitToPage="1"/>
  </sheetPr>
  <dimension ref="B1:N10"/>
  <sheetViews>
    <sheetView showGridLines="0" showZeros="0" zoomScalePageLayoutView="0" workbookViewId="0" topLeftCell="A3">
      <selection activeCell="D10" sqref="D10"/>
    </sheetView>
  </sheetViews>
  <sheetFormatPr defaultColWidth="11.421875" defaultRowHeight="12.75"/>
  <cols>
    <col min="1" max="1" width="2.7109375" style="85" customWidth="1"/>
    <col min="2" max="2" width="15.7109375" style="85" customWidth="1"/>
    <col min="3" max="3" width="27.421875" style="85" customWidth="1"/>
    <col min="4" max="5" width="15.7109375" style="85" customWidth="1"/>
    <col min="6" max="6" width="18.140625" style="85" customWidth="1"/>
    <col min="7" max="7" width="17.57421875" style="85" customWidth="1"/>
    <col min="8" max="8" width="11.00390625" style="85" customWidth="1"/>
    <col min="9" max="9" width="8.8515625" style="85" customWidth="1"/>
    <col min="10" max="10" width="10.7109375" style="85" customWidth="1"/>
    <col min="11" max="11" width="9.00390625" style="85" customWidth="1"/>
    <col min="12" max="12" width="9.28125" style="85" customWidth="1"/>
    <col min="13" max="13" width="7.7109375" style="85" customWidth="1"/>
    <col min="14" max="16384" width="11.421875" style="85" customWidth="1"/>
  </cols>
  <sheetData>
    <row r="1" spans="2:13" ht="21.75" customHeight="1">
      <c r="B1" s="227" t="str">
        <f>'[1]Plan Estratégico 2006 - 2010'!B3:H3</f>
        <v>DEPARTAMENTO ADMINISTRATIVO NACIONAL DE ESTADÍSTICAS</v>
      </c>
      <c r="C1" s="227"/>
      <c r="D1" s="227"/>
      <c r="E1" s="227"/>
      <c r="F1" s="227"/>
      <c r="G1" s="227"/>
      <c r="H1" s="227"/>
      <c r="I1" s="227"/>
      <c r="J1" s="227"/>
      <c r="K1" s="227"/>
      <c r="L1" s="227"/>
      <c r="M1" s="227"/>
    </row>
    <row r="2" spans="2:13" ht="95.25" customHeight="1">
      <c r="B2" s="101" t="s">
        <v>62</v>
      </c>
      <c r="C2" s="248" t="s">
        <v>27</v>
      </c>
      <c r="D2" s="248"/>
      <c r="E2" s="248"/>
      <c r="F2" s="248"/>
      <c r="G2" s="248"/>
      <c r="H2" s="248"/>
      <c r="I2" s="248"/>
      <c r="J2" s="248"/>
      <c r="K2" s="248"/>
      <c r="L2" s="248"/>
      <c r="M2" s="248"/>
    </row>
    <row r="3" spans="2:11" ht="15.75">
      <c r="B3" s="101"/>
      <c r="C3" s="111"/>
      <c r="D3" s="111"/>
      <c r="E3" s="111"/>
      <c r="F3" s="111"/>
      <c r="G3" s="111"/>
      <c r="H3" s="111"/>
      <c r="I3" s="111"/>
      <c r="J3" s="111"/>
      <c r="K3" s="111"/>
    </row>
    <row r="4" spans="2:13" ht="18.75" thickBot="1">
      <c r="B4" s="266" t="str">
        <f>'[1]Plan Estratégico 2006 - 2010'!B4:H4</f>
        <v>Plan Estratégico Institucional 2006-2010</v>
      </c>
      <c r="C4" s="266"/>
      <c r="D4" s="266"/>
      <c r="E4" s="266"/>
      <c r="F4" s="266"/>
      <c r="G4" s="266"/>
      <c r="H4" s="266"/>
      <c r="I4" s="266"/>
      <c r="J4" s="266"/>
      <c r="K4" s="266"/>
      <c r="L4" s="266"/>
      <c r="M4" s="266"/>
    </row>
    <row r="5" spans="2:14" ht="12.75">
      <c r="B5" s="267" t="s">
        <v>0</v>
      </c>
      <c r="C5" s="269" t="s">
        <v>1</v>
      </c>
      <c r="D5" s="269" t="s">
        <v>40</v>
      </c>
      <c r="E5" s="269" t="s">
        <v>36</v>
      </c>
      <c r="F5" s="269" t="s">
        <v>39</v>
      </c>
      <c r="G5" s="269" t="s">
        <v>201</v>
      </c>
      <c r="H5" s="269" t="s">
        <v>85</v>
      </c>
      <c r="I5" s="271" t="s">
        <v>164</v>
      </c>
      <c r="J5" s="271"/>
      <c r="K5" s="271"/>
      <c r="L5" s="271"/>
      <c r="M5" s="272"/>
      <c r="N5" s="131"/>
    </row>
    <row r="6" spans="2:14" ht="12.75">
      <c r="B6" s="268"/>
      <c r="C6" s="270"/>
      <c r="D6" s="270"/>
      <c r="E6" s="270"/>
      <c r="F6" s="270"/>
      <c r="G6" s="270"/>
      <c r="H6" s="270"/>
      <c r="I6" s="169">
        <v>2006</v>
      </c>
      <c r="J6" s="169">
        <v>2007</v>
      </c>
      <c r="K6" s="169">
        <v>2008</v>
      </c>
      <c r="L6" s="169">
        <v>2009</v>
      </c>
      <c r="M6" s="170">
        <v>2010</v>
      </c>
      <c r="N6" s="132"/>
    </row>
    <row r="7" spans="2:14" ht="140.25" customHeight="1">
      <c r="B7" s="273" t="s">
        <v>63</v>
      </c>
      <c r="C7" s="275" t="s">
        <v>28</v>
      </c>
      <c r="D7" s="277" t="s">
        <v>65</v>
      </c>
      <c r="E7" s="277" t="s">
        <v>64</v>
      </c>
      <c r="F7" s="277" t="s">
        <v>92</v>
      </c>
      <c r="G7" s="171" t="s">
        <v>93</v>
      </c>
      <c r="H7" s="279" t="s">
        <v>255</v>
      </c>
      <c r="I7" s="173">
        <v>0.978</v>
      </c>
      <c r="J7" s="173">
        <v>0.972</v>
      </c>
      <c r="K7" s="174">
        <v>1</v>
      </c>
      <c r="L7" s="174">
        <f>10000%/100</f>
        <v>1</v>
      </c>
      <c r="M7" s="175">
        <v>1</v>
      </c>
      <c r="N7" s="135"/>
    </row>
    <row r="8" spans="2:14" ht="140.25" customHeight="1">
      <c r="B8" s="273"/>
      <c r="C8" s="275"/>
      <c r="D8" s="277"/>
      <c r="E8" s="277"/>
      <c r="F8" s="277"/>
      <c r="G8" s="171" t="s">
        <v>109</v>
      </c>
      <c r="H8" s="280"/>
      <c r="I8" s="173">
        <v>0.965</v>
      </c>
      <c r="J8" s="173">
        <v>1</v>
      </c>
      <c r="K8" s="174">
        <v>1</v>
      </c>
      <c r="L8" s="174">
        <f>10000%/100</f>
        <v>1</v>
      </c>
      <c r="M8" s="175">
        <v>1</v>
      </c>
      <c r="N8" s="135"/>
    </row>
    <row r="9" spans="2:14" ht="140.25" customHeight="1" thickBot="1">
      <c r="B9" s="274"/>
      <c r="C9" s="276"/>
      <c r="D9" s="278"/>
      <c r="E9" s="278"/>
      <c r="F9" s="278"/>
      <c r="G9" s="176" t="s">
        <v>110</v>
      </c>
      <c r="H9" s="281"/>
      <c r="I9" s="178"/>
      <c r="J9" s="179">
        <v>1</v>
      </c>
      <c r="K9" s="179">
        <v>1</v>
      </c>
      <c r="L9" s="179">
        <f>10000%/100</f>
        <v>1</v>
      </c>
      <c r="M9" s="180"/>
      <c r="N9" s="135"/>
    </row>
    <row r="10" spans="2:8" ht="12.75" customHeight="1" thickTop="1">
      <c r="B10" s="95" t="s">
        <v>35</v>
      </c>
      <c r="C10" s="94"/>
      <c r="D10" s="87" t="s">
        <v>258</v>
      </c>
      <c r="E10" s="87"/>
      <c r="F10" s="87"/>
      <c r="H10" s="100"/>
    </row>
  </sheetData>
  <sheetProtection/>
  <mergeCells count="17">
    <mergeCell ref="H5:H6"/>
    <mergeCell ref="B7:B9"/>
    <mergeCell ref="C7:C9"/>
    <mergeCell ref="D7:D9"/>
    <mergeCell ref="E7:E9"/>
    <mergeCell ref="F7:F9"/>
    <mergeCell ref="H7:H9"/>
    <mergeCell ref="B1:M1"/>
    <mergeCell ref="C2:M2"/>
    <mergeCell ref="B4:M4"/>
    <mergeCell ref="B5:B6"/>
    <mergeCell ref="C5:C6"/>
    <mergeCell ref="I5:M5"/>
    <mergeCell ref="D5:D6"/>
    <mergeCell ref="E5:E6"/>
    <mergeCell ref="F5:F6"/>
    <mergeCell ref="G5:G6"/>
  </mergeCells>
  <printOptions/>
  <pageMargins left="0.7480314960629921" right="0.7480314960629921" top="0.984251968503937" bottom="0.984251968503937" header="0" footer="0"/>
  <pageSetup fitToHeight="2"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M12"/>
  <sheetViews>
    <sheetView showGridLines="0" showZeros="0" zoomScalePageLayoutView="0" workbookViewId="0" topLeftCell="A10">
      <selection activeCell="B12" sqref="B12"/>
    </sheetView>
  </sheetViews>
  <sheetFormatPr defaultColWidth="11.421875" defaultRowHeight="12.75"/>
  <cols>
    <col min="1" max="1" width="2.7109375" style="85" customWidth="1"/>
    <col min="2" max="2" width="15.7109375" style="85" customWidth="1"/>
    <col min="3" max="3" width="40.7109375" style="85" customWidth="1"/>
    <col min="4" max="4" width="15.7109375" style="85" customWidth="1"/>
    <col min="5" max="5" width="21.8515625" style="85" customWidth="1"/>
    <col min="6" max="7" width="15.7109375" style="85" customWidth="1"/>
    <col min="8" max="8" width="30.7109375" style="85" customWidth="1"/>
    <col min="9" max="10" width="15.7109375" style="85" customWidth="1"/>
    <col min="11" max="16384" width="11.421875" style="85" customWidth="1"/>
  </cols>
  <sheetData>
    <row r="1" spans="2:13" ht="15.75" customHeight="1">
      <c r="B1" s="291" t="str">
        <f>'[1]Plan Estratégico 2006 - 2010'!B3:H3</f>
        <v>DEPARTAMENTO ADMINISTRATIVO NACIONAL DE ESTADÍSTICAS</v>
      </c>
      <c r="C1" s="291"/>
      <c r="D1" s="291"/>
      <c r="E1" s="291"/>
      <c r="F1" s="291"/>
      <c r="G1" s="291"/>
      <c r="H1" s="291"/>
      <c r="I1" s="291"/>
      <c r="J1" s="291"/>
      <c r="K1" s="291"/>
      <c r="L1" s="291"/>
      <c r="M1" s="291"/>
    </row>
    <row r="2" spans="2:13" ht="95.25" customHeight="1">
      <c r="B2" s="101" t="s">
        <v>66</v>
      </c>
      <c r="C2" s="248" t="s">
        <v>30</v>
      </c>
      <c r="D2" s="248"/>
      <c r="E2" s="248"/>
      <c r="F2" s="248"/>
      <c r="G2" s="248"/>
      <c r="H2" s="248"/>
      <c r="I2" s="248"/>
      <c r="J2" s="248"/>
      <c r="K2" s="248"/>
      <c r="L2" s="248"/>
      <c r="M2" s="248"/>
    </row>
    <row r="3" spans="2:13" ht="16.5" customHeight="1" thickBot="1">
      <c r="B3" s="291" t="str">
        <f>'[1]Plan Estratégico 2006 - 2010'!B4:H4</f>
        <v>Plan Estratégico Institucional 2006-2010</v>
      </c>
      <c r="C3" s="291"/>
      <c r="D3" s="291"/>
      <c r="E3" s="291"/>
      <c r="F3" s="291"/>
      <c r="G3" s="291"/>
      <c r="H3" s="291"/>
      <c r="I3" s="291"/>
      <c r="J3" s="291"/>
      <c r="K3" s="291"/>
      <c r="L3" s="291"/>
      <c r="M3" s="291"/>
    </row>
    <row r="4" spans="2:13" ht="13.5" thickTop="1">
      <c r="B4" s="292" t="s">
        <v>0</v>
      </c>
      <c r="C4" s="285" t="s">
        <v>1</v>
      </c>
      <c r="D4" s="285" t="s">
        <v>40</v>
      </c>
      <c r="E4" s="285" t="s">
        <v>36</v>
      </c>
      <c r="F4" s="285" t="s">
        <v>39</v>
      </c>
      <c r="G4" s="285" t="s">
        <v>201</v>
      </c>
      <c r="H4" s="285" t="s">
        <v>85</v>
      </c>
      <c r="I4" s="289" t="s">
        <v>164</v>
      </c>
      <c r="J4" s="289"/>
      <c r="K4" s="289"/>
      <c r="L4" s="289"/>
      <c r="M4" s="290"/>
    </row>
    <row r="5" spans="2:13" ht="12.75">
      <c r="B5" s="268"/>
      <c r="C5" s="270"/>
      <c r="D5" s="270"/>
      <c r="E5" s="270"/>
      <c r="F5" s="270"/>
      <c r="G5" s="270"/>
      <c r="H5" s="270"/>
      <c r="I5" s="169">
        <v>2006</v>
      </c>
      <c r="J5" s="169">
        <v>2007</v>
      </c>
      <c r="K5" s="169">
        <v>2008</v>
      </c>
      <c r="L5" s="169">
        <v>2009</v>
      </c>
      <c r="M5" s="170">
        <v>2010</v>
      </c>
    </row>
    <row r="6" spans="2:13" ht="140.25" customHeight="1">
      <c r="B6" s="282" t="s">
        <v>61</v>
      </c>
      <c r="C6" s="98" t="s">
        <v>26</v>
      </c>
      <c r="D6" s="286" t="s">
        <v>105</v>
      </c>
      <c r="E6" s="181" t="s">
        <v>228</v>
      </c>
      <c r="F6" s="286" t="s">
        <v>106</v>
      </c>
      <c r="G6" s="171" t="s">
        <v>107</v>
      </c>
      <c r="H6" s="286" t="s">
        <v>254</v>
      </c>
      <c r="I6" s="174">
        <v>0.986</v>
      </c>
      <c r="J6" s="174">
        <v>0.955</v>
      </c>
      <c r="K6" s="174">
        <v>1</v>
      </c>
      <c r="L6" s="174">
        <f>9934.80986406064%/100</f>
        <v>0.9934809864060641</v>
      </c>
      <c r="M6" s="175">
        <v>1</v>
      </c>
    </row>
    <row r="7" spans="2:13" ht="140.25" customHeight="1">
      <c r="B7" s="283"/>
      <c r="C7" s="181" t="s">
        <v>229</v>
      </c>
      <c r="D7" s="287"/>
      <c r="E7" s="181" t="s">
        <v>116</v>
      </c>
      <c r="F7" s="287"/>
      <c r="G7" s="171" t="s">
        <v>108</v>
      </c>
      <c r="H7" s="287"/>
      <c r="I7" s="174">
        <v>0.957</v>
      </c>
      <c r="J7" s="174">
        <v>1</v>
      </c>
      <c r="K7" s="174">
        <v>0.995</v>
      </c>
      <c r="L7" s="174">
        <f>10000%/100</f>
        <v>1</v>
      </c>
      <c r="M7" s="175">
        <v>0.981</v>
      </c>
    </row>
    <row r="8" spans="2:13" ht="102">
      <c r="B8" s="283"/>
      <c r="C8" s="181" t="s">
        <v>230</v>
      </c>
      <c r="D8" s="287"/>
      <c r="E8" s="182" t="s">
        <v>231</v>
      </c>
      <c r="F8" s="287"/>
      <c r="G8" s="182" t="s">
        <v>232</v>
      </c>
      <c r="H8" s="287"/>
      <c r="I8" s="183"/>
      <c r="J8" s="174">
        <v>1</v>
      </c>
      <c r="K8" s="174">
        <v>0.987</v>
      </c>
      <c r="L8" s="174">
        <f>10000%/100</f>
        <v>1</v>
      </c>
      <c r="M8" s="175">
        <v>1</v>
      </c>
    </row>
    <row r="9" spans="2:13" ht="147.75" customHeight="1">
      <c r="B9" s="283"/>
      <c r="C9" s="182" t="s">
        <v>128</v>
      </c>
      <c r="D9" s="287"/>
      <c r="E9" s="182" t="s">
        <v>129</v>
      </c>
      <c r="F9" s="287"/>
      <c r="G9" s="192" t="s">
        <v>233</v>
      </c>
      <c r="H9" s="287"/>
      <c r="I9" s="174">
        <v>0.438</v>
      </c>
      <c r="J9" s="174">
        <v>0.931</v>
      </c>
      <c r="K9" s="174">
        <v>0.974</v>
      </c>
      <c r="L9" s="174">
        <f>9927.02162496556%/100</f>
        <v>0.9927021624965561</v>
      </c>
      <c r="M9" s="175">
        <v>0.993</v>
      </c>
    </row>
    <row r="10" spans="2:13" ht="64.5" thickBot="1">
      <c r="B10" s="284"/>
      <c r="C10" s="184" t="s">
        <v>234</v>
      </c>
      <c r="D10" s="288"/>
      <c r="E10" s="184" t="s">
        <v>130</v>
      </c>
      <c r="F10" s="288"/>
      <c r="G10" s="184" t="s">
        <v>235</v>
      </c>
      <c r="H10" s="288"/>
      <c r="I10" s="184"/>
      <c r="J10" s="179">
        <v>0.828</v>
      </c>
      <c r="K10" s="179">
        <v>0.968</v>
      </c>
      <c r="L10" s="179">
        <f>10000%/100</f>
        <v>1</v>
      </c>
      <c r="M10" s="180">
        <v>0.978</v>
      </c>
    </row>
    <row r="11" ht="13.5" thickTop="1">
      <c r="B11" s="95" t="s">
        <v>19</v>
      </c>
    </row>
    <row r="12" spans="2:7" ht="12.75">
      <c r="B12" s="206" t="s">
        <v>257</v>
      </c>
      <c r="G12" s="86"/>
    </row>
  </sheetData>
  <sheetProtection/>
  <mergeCells count="15">
    <mergeCell ref="I4:M4"/>
    <mergeCell ref="B1:M1"/>
    <mergeCell ref="C2:M2"/>
    <mergeCell ref="B3:M3"/>
    <mergeCell ref="B4:B5"/>
    <mergeCell ref="C4:C5"/>
    <mergeCell ref="G4:G5"/>
    <mergeCell ref="H4:H5"/>
    <mergeCell ref="B6:B10"/>
    <mergeCell ref="D4:D5"/>
    <mergeCell ref="E4:E5"/>
    <mergeCell ref="F4:F5"/>
    <mergeCell ref="F6:F10"/>
    <mergeCell ref="H6:H10"/>
    <mergeCell ref="D6:D10"/>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landscape" scale="55" r:id="rId1"/>
</worksheet>
</file>

<file path=xl/worksheets/sheet6.xml><?xml version="1.0" encoding="utf-8"?>
<worksheet xmlns="http://schemas.openxmlformats.org/spreadsheetml/2006/main" xmlns:r="http://schemas.openxmlformats.org/officeDocument/2006/relationships">
  <sheetPr>
    <pageSetUpPr fitToPage="1"/>
  </sheetPr>
  <dimension ref="B1:M12"/>
  <sheetViews>
    <sheetView showGridLines="0" showZeros="0" zoomScalePageLayoutView="0" workbookViewId="0" topLeftCell="A1">
      <selection activeCell="C16" sqref="C16"/>
    </sheetView>
  </sheetViews>
  <sheetFormatPr defaultColWidth="11.421875" defaultRowHeight="12.75"/>
  <cols>
    <col min="1" max="1" width="2.7109375" style="85" customWidth="1"/>
    <col min="2" max="2" width="15.7109375" style="85" customWidth="1"/>
    <col min="3" max="3" width="40.7109375" style="85" customWidth="1"/>
    <col min="4" max="7" width="15.7109375" style="85" customWidth="1"/>
    <col min="8" max="8" width="30.7109375" style="85" customWidth="1"/>
    <col min="9" max="10" width="15.7109375" style="85" customWidth="1"/>
    <col min="11" max="16384" width="11.421875" style="85" customWidth="1"/>
  </cols>
  <sheetData>
    <row r="1" spans="2:13" ht="18.75" customHeight="1">
      <c r="B1" s="296" t="str">
        <f>'Plan Estratégico 2006 - 2010'!B3:H3</f>
        <v>DEPARTAMENTO ADMINISTRATIVO NACIONAL DE ESTADÍSTICAS</v>
      </c>
      <c r="C1" s="296"/>
      <c r="D1" s="296"/>
      <c r="E1" s="296"/>
      <c r="F1" s="296"/>
      <c r="G1" s="296"/>
      <c r="H1" s="296"/>
      <c r="I1" s="296"/>
      <c r="J1" s="296"/>
      <c r="K1" s="296"/>
      <c r="L1" s="296"/>
      <c r="M1" s="296"/>
    </row>
    <row r="2" spans="2:13" ht="47.25" customHeight="1">
      <c r="B2" s="101" t="s">
        <v>67</v>
      </c>
      <c r="C2" s="248" t="s">
        <v>31</v>
      </c>
      <c r="D2" s="248"/>
      <c r="E2" s="248"/>
      <c r="F2" s="248"/>
      <c r="G2" s="248"/>
      <c r="H2" s="248"/>
      <c r="I2" s="248"/>
      <c r="J2" s="248"/>
      <c r="K2" s="248"/>
      <c r="L2" s="248"/>
      <c r="M2" s="248"/>
    </row>
    <row r="3" spans="2:11" ht="30.75" customHeight="1">
      <c r="B3" s="101"/>
      <c r="C3" s="111"/>
      <c r="D3" s="111"/>
      <c r="E3" s="111"/>
      <c r="F3" s="111"/>
      <c r="G3" s="111"/>
      <c r="H3" s="111"/>
      <c r="I3" s="111"/>
      <c r="J3" s="111"/>
      <c r="K3" s="111"/>
    </row>
    <row r="4" spans="2:13" ht="21" thickBot="1">
      <c r="B4" s="296" t="str">
        <f>'Plan Estratégico 2006 - 2010'!B5:H5</f>
        <v>Plan Estratégico Institucional - PLANIB 2006-2010</v>
      </c>
      <c r="C4" s="296"/>
      <c r="D4" s="296"/>
      <c r="E4" s="296"/>
      <c r="F4" s="296"/>
      <c r="G4" s="296"/>
      <c r="H4" s="296"/>
      <c r="I4" s="296"/>
      <c r="J4" s="296"/>
      <c r="K4" s="296"/>
      <c r="L4" s="296"/>
      <c r="M4" s="296"/>
    </row>
    <row r="5" spans="2:13" ht="38.25" customHeight="1" thickTop="1">
      <c r="B5" s="292" t="s">
        <v>0</v>
      </c>
      <c r="C5" s="285" t="s">
        <v>1</v>
      </c>
      <c r="D5" s="285" t="s">
        <v>40</v>
      </c>
      <c r="E5" s="285" t="s">
        <v>36</v>
      </c>
      <c r="F5" s="285" t="s">
        <v>39</v>
      </c>
      <c r="G5" s="285" t="s">
        <v>201</v>
      </c>
      <c r="H5" s="285" t="s">
        <v>85</v>
      </c>
      <c r="I5" s="289" t="s">
        <v>164</v>
      </c>
      <c r="J5" s="289"/>
      <c r="K5" s="289"/>
      <c r="L5" s="289"/>
      <c r="M5" s="290"/>
    </row>
    <row r="6" spans="2:13" ht="12.75">
      <c r="B6" s="268"/>
      <c r="C6" s="270"/>
      <c r="D6" s="270"/>
      <c r="E6" s="270"/>
      <c r="F6" s="270"/>
      <c r="G6" s="270"/>
      <c r="H6" s="270"/>
      <c r="I6" s="169">
        <v>2006</v>
      </c>
      <c r="J6" s="169">
        <v>2007</v>
      </c>
      <c r="K6" s="169">
        <v>2008</v>
      </c>
      <c r="L6" s="169">
        <v>2009</v>
      </c>
      <c r="M6" s="170">
        <v>2010</v>
      </c>
    </row>
    <row r="7" spans="2:13" ht="165.75">
      <c r="B7" s="282" t="s">
        <v>6</v>
      </c>
      <c r="C7" s="293" t="s">
        <v>25</v>
      </c>
      <c r="D7" s="182" t="s">
        <v>142</v>
      </c>
      <c r="E7" s="277" t="s">
        <v>135</v>
      </c>
      <c r="F7" s="182" t="s">
        <v>140</v>
      </c>
      <c r="G7" s="185" t="s">
        <v>136</v>
      </c>
      <c r="H7" s="286" t="s">
        <v>253</v>
      </c>
      <c r="I7" s="173">
        <v>0.999</v>
      </c>
      <c r="J7" s="173">
        <v>0.999</v>
      </c>
      <c r="K7" s="174">
        <v>0.936</v>
      </c>
      <c r="L7" s="173">
        <f>10000%/100</f>
        <v>1</v>
      </c>
      <c r="M7" s="186"/>
    </row>
    <row r="8" spans="2:13" ht="140.25" customHeight="1">
      <c r="B8" s="283"/>
      <c r="C8" s="294"/>
      <c r="D8" s="277" t="s">
        <v>53</v>
      </c>
      <c r="E8" s="277"/>
      <c r="F8" s="277" t="s">
        <v>141</v>
      </c>
      <c r="G8" s="172" t="s">
        <v>137</v>
      </c>
      <c r="H8" s="287"/>
      <c r="I8" s="173">
        <v>0.939</v>
      </c>
      <c r="J8" s="173">
        <v>0.94</v>
      </c>
      <c r="K8" s="174">
        <v>1</v>
      </c>
      <c r="L8" s="174">
        <v>1</v>
      </c>
      <c r="M8" s="175">
        <v>0.998</v>
      </c>
    </row>
    <row r="9" spans="2:13" ht="140.25" customHeight="1">
      <c r="B9" s="283"/>
      <c r="C9" s="294"/>
      <c r="D9" s="277"/>
      <c r="E9" s="277"/>
      <c r="F9" s="277"/>
      <c r="G9" s="172" t="s">
        <v>138</v>
      </c>
      <c r="H9" s="287"/>
      <c r="I9" s="173">
        <v>0.998</v>
      </c>
      <c r="J9" s="173">
        <v>1</v>
      </c>
      <c r="K9" s="174">
        <v>1</v>
      </c>
      <c r="L9" s="174">
        <v>1</v>
      </c>
      <c r="M9" s="175">
        <v>0.99</v>
      </c>
    </row>
    <row r="10" spans="2:13" ht="27" customHeight="1" thickBot="1">
      <c r="B10" s="284"/>
      <c r="C10" s="295"/>
      <c r="D10" s="278"/>
      <c r="E10" s="278"/>
      <c r="F10" s="278"/>
      <c r="G10" s="177" t="s">
        <v>139</v>
      </c>
      <c r="H10" s="288"/>
      <c r="I10" s="187">
        <v>0.708</v>
      </c>
      <c r="J10" s="187">
        <v>0.714</v>
      </c>
      <c r="K10" s="179">
        <v>0.998</v>
      </c>
      <c r="L10" s="179">
        <f>96.0119047619048/100</f>
        <v>0.960119047619048</v>
      </c>
      <c r="M10" s="180">
        <v>0.974</v>
      </c>
    </row>
    <row r="11" spans="2:10" ht="48" customHeight="1" thickTop="1">
      <c r="B11" s="100" t="s">
        <v>35</v>
      </c>
      <c r="C11" s="100"/>
      <c r="D11" s="100"/>
      <c r="E11" s="100"/>
      <c r="F11" s="100"/>
      <c r="G11" s="100"/>
      <c r="H11" s="100"/>
      <c r="I11" s="100"/>
      <c r="J11" s="100"/>
    </row>
    <row r="12" ht="12.75">
      <c r="B12" s="206" t="s">
        <v>256</v>
      </c>
    </row>
  </sheetData>
  <sheetProtection/>
  <mergeCells count="17">
    <mergeCell ref="C2:M2"/>
    <mergeCell ref="B1:M1"/>
    <mergeCell ref="B4:M4"/>
    <mergeCell ref="B5:B6"/>
    <mergeCell ref="C5:C6"/>
    <mergeCell ref="D5:D6"/>
    <mergeCell ref="E5:E6"/>
    <mergeCell ref="F5:F6"/>
    <mergeCell ref="G5:G6"/>
    <mergeCell ref="H5:H6"/>
    <mergeCell ref="I5:M5"/>
    <mergeCell ref="F8:F10"/>
    <mergeCell ref="E7:E10"/>
    <mergeCell ref="D8:D10"/>
    <mergeCell ref="C7:C10"/>
    <mergeCell ref="B7:B10"/>
    <mergeCell ref="H7:H10"/>
  </mergeCells>
  <printOptions horizontalCentered="1" verticalCentered="1"/>
  <pageMargins left="0.7480314960629921" right="0.7480314960629921" top="0.984251968503937" bottom="0.984251968503937" header="0.5118110236220472" footer="0.5118110236220472"/>
  <pageSetup fitToHeight="2" fitToWidth="1" horizontalDpi="300" verticalDpi="300" orientation="landscape" scale="57" r:id="rId1"/>
</worksheet>
</file>

<file path=xl/worksheets/sheet7.xml><?xml version="1.0" encoding="utf-8"?>
<worksheet xmlns="http://schemas.openxmlformats.org/spreadsheetml/2006/main" xmlns:r="http://schemas.openxmlformats.org/officeDocument/2006/relationships">
  <dimension ref="B1:I32"/>
  <sheetViews>
    <sheetView showGridLines="0" zoomScalePageLayoutView="0" workbookViewId="0" topLeftCell="A1">
      <selection activeCell="A1" sqref="A1"/>
    </sheetView>
  </sheetViews>
  <sheetFormatPr defaultColWidth="11.421875" defaultRowHeight="12.75"/>
  <cols>
    <col min="1" max="1" width="1.8515625" style="1" customWidth="1"/>
    <col min="2" max="2" width="7.140625" style="6" customWidth="1"/>
    <col min="3" max="3" width="27.57421875" style="1" customWidth="1"/>
    <col min="4" max="4" width="15.28125" style="1" customWidth="1"/>
    <col min="5" max="5" width="34.140625" style="1" customWidth="1"/>
    <col min="6" max="6" width="39.57421875" style="1" customWidth="1"/>
    <col min="7" max="16384" width="11.421875" style="1" customWidth="1"/>
  </cols>
  <sheetData>
    <row r="1" spans="2:9" ht="15.75">
      <c r="B1" s="297" t="s">
        <v>7</v>
      </c>
      <c r="C1" s="297"/>
      <c r="D1" s="297"/>
      <c r="E1" s="297"/>
      <c r="F1" s="297"/>
      <c r="G1" s="297"/>
      <c r="H1" s="297"/>
      <c r="I1" s="297"/>
    </row>
    <row r="2" spans="2:9" ht="15.75">
      <c r="B2" s="297" t="s">
        <v>17</v>
      </c>
      <c r="C2" s="297"/>
      <c r="D2" s="297"/>
      <c r="E2" s="297"/>
      <c r="F2" s="297"/>
      <c r="G2" s="297"/>
      <c r="H2" s="297"/>
      <c r="I2" s="297"/>
    </row>
    <row r="3" spans="2:9" ht="15.75">
      <c r="B3" s="297" t="s">
        <v>18</v>
      </c>
      <c r="C3" s="297"/>
      <c r="D3" s="297"/>
      <c r="E3" s="297"/>
      <c r="F3" s="297"/>
      <c r="G3" s="297"/>
      <c r="H3" s="297"/>
      <c r="I3" s="297"/>
    </row>
    <row r="4" spans="2:9" ht="16.5" thickBot="1">
      <c r="B4" s="298" t="e">
        <f>#REF!</f>
        <v>#REF!</v>
      </c>
      <c r="C4" s="298"/>
      <c r="D4" s="298"/>
      <c r="E4" s="298"/>
      <c r="F4" s="298"/>
      <c r="G4" s="298"/>
      <c r="H4" s="298"/>
      <c r="I4" s="298"/>
    </row>
    <row r="5" spans="2:9" ht="34.5" thickBot="1">
      <c r="B5" s="3" t="s">
        <v>0</v>
      </c>
      <c r="C5" s="3" t="s">
        <v>8</v>
      </c>
      <c r="D5" s="3" t="s">
        <v>9</v>
      </c>
      <c r="E5" s="3" t="s">
        <v>10</v>
      </c>
      <c r="F5" s="3" t="s">
        <v>11</v>
      </c>
      <c r="G5" s="3" t="s">
        <v>12</v>
      </c>
      <c r="H5" s="4" t="s">
        <v>2</v>
      </c>
      <c r="I5" s="4" t="s">
        <v>3</v>
      </c>
    </row>
    <row r="6" spans="2:9" ht="11.25">
      <c r="B6" s="22"/>
      <c r="C6" s="12"/>
      <c r="D6" s="10"/>
      <c r="E6" s="72"/>
      <c r="F6" s="71"/>
      <c r="G6" s="73">
        <v>0.35</v>
      </c>
      <c r="H6" s="15">
        <f>H7*G7+H8*G8+H9*G9+H10*G10+H11*G11</f>
        <v>0</v>
      </c>
      <c r="I6" s="16">
        <f>I7*G7+I8*G8+I9*G9+I10*G10+I11*G11</f>
        <v>0</v>
      </c>
    </row>
    <row r="7" spans="2:9" ht="11.25">
      <c r="B7" s="46"/>
      <c r="C7" s="41"/>
      <c r="D7" s="41"/>
      <c r="E7" s="39"/>
      <c r="F7" s="47"/>
      <c r="G7" s="51"/>
      <c r="H7" s="52"/>
      <c r="I7" s="53"/>
    </row>
    <row r="8" spans="2:9" ht="11.25">
      <c r="B8" s="48"/>
      <c r="C8" s="42"/>
      <c r="D8" s="42"/>
      <c r="E8" s="40"/>
      <c r="F8" s="49"/>
      <c r="G8" s="54"/>
      <c r="H8" s="55"/>
      <c r="I8" s="56"/>
    </row>
    <row r="9" spans="2:9" ht="11.25">
      <c r="B9" s="48"/>
      <c r="C9" s="42"/>
      <c r="D9" s="42"/>
      <c r="E9" s="40"/>
      <c r="F9" s="49"/>
      <c r="G9" s="54"/>
      <c r="H9" s="55"/>
      <c r="I9" s="56"/>
    </row>
    <row r="10" spans="2:9" ht="11.25">
      <c r="B10" s="75"/>
      <c r="C10" s="42"/>
      <c r="D10" s="42"/>
      <c r="E10" s="49"/>
      <c r="F10" s="49"/>
      <c r="G10" s="54"/>
      <c r="H10" s="55"/>
      <c r="I10" s="56"/>
    </row>
    <row r="11" spans="2:9" ht="11.25">
      <c r="B11" s="76"/>
      <c r="C11" s="43"/>
      <c r="D11" s="43"/>
      <c r="E11" s="50"/>
      <c r="F11" s="50"/>
      <c r="G11" s="57"/>
      <c r="H11" s="58"/>
      <c r="I11" s="59"/>
    </row>
    <row r="12" spans="2:9" ht="11.25">
      <c r="B12" s="60"/>
      <c r="C12" s="61"/>
      <c r="D12" s="5"/>
      <c r="E12" s="62"/>
      <c r="F12" s="65"/>
      <c r="G12" s="13">
        <v>0.3</v>
      </c>
      <c r="H12" s="63">
        <f>H13*G13+H14*G14+H15*G15+H16*G16+H17*G17+H18*G18+H19*G19</f>
        <v>0</v>
      </c>
      <c r="I12" s="64">
        <f>I13*G13+I14*G14+I15*G15+I16*G16+I17*G17+I18*G18+I19*G19</f>
        <v>0</v>
      </c>
    </row>
    <row r="13" spans="2:9" ht="11.25">
      <c r="B13" s="46"/>
      <c r="C13" s="41"/>
      <c r="D13" s="41"/>
      <c r="E13" s="39"/>
      <c r="F13" s="47"/>
      <c r="G13" s="51"/>
      <c r="H13" s="52"/>
      <c r="I13" s="53"/>
    </row>
    <row r="14" spans="2:9" ht="11.25">
      <c r="B14" s="48"/>
      <c r="C14" s="42"/>
      <c r="D14" s="42"/>
      <c r="E14" s="40"/>
      <c r="F14" s="49"/>
      <c r="G14" s="54"/>
      <c r="H14" s="55"/>
      <c r="I14" s="56"/>
    </row>
    <row r="15" spans="2:9" ht="11.25">
      <c r="B15" s="48"/>
      <c r="C15" s="42"/>
      <c r="D15" s="42"/>
      <c r="E15" s="40"/>
      <c r="F15" s="49"/>
      <c r="G15" s="54"/>
      <c r="H15" s="55"/>
      <c r="I15" s="56"/>
    </row>
    <row r="16" spans="2:9" ht="11.25">
      <c r="B16" s="48"/>
      <c r="C16" s="42"/>
      <c r="D16" s="42"/>
      <c r="E16" s="40"/>
      <c r="F16" s="49"/>
      <c r="G16" s="54"/>
      <c r="H16" s="55"/>
      <c r="I16" s="56"/>
    </row>
    <row r="17" spans="2:9" ht="11.25">
      <c r="B17" s="48"/>
      <c r="C17" s="42"/>
      <c r="D17" s="42"/>
      <c r="E17" s="40"/>
      <c r="F17" s="49"/>
      <c r="G17" s="54"/>
      <c r="H17" s="55"/>
      <c r="I17" s="56"/>
    </row>
    <row r="18" spans="2:9" ht="11.25">
      <c r="B18" s="48"/>
      <c r="C18" s="42"/>
      <c r="D18" s="42"/>
      <c r="E18" s="40"/>
      <c r="F18" s="49"/>
      <c r="G18" s="54"/>
      <c r="H18" s="55"/>
      <c r="I18" s="56"/>
    </row>
    <row r="19" spans="2:9" ht="12" thickBot="1">
      <c r="B19" s="66"/>
      <c r="C19" s="44"/>
      <c r="D19" s="44"/>
      <c r="E19" s="45"/>
      <c r="F19" s="67"/>
      <c r="G19" s="68"/>
      <c r="H19" s="69"/>
      <c r="I19" s="70"/>
    </row>
    <row r="20" spans="2:9" ht="11.25">
      <c r="B20" s="77"/>
      <c r="C20" s="74"/>
      <c r="D20" s="78"/>
      <c r="E20" s="79"/>
      <c r="F20" s="80"/>
      <c r="G20" s="81">
        <v>0.35</v>
      </c>
      <c r="H20" s="82">
        <f>H21*G21+H22*G22+H23*G23+H24*G24+H25*G25+H26*G26+H27*G27+H28*G28</f>
        <v>0</v>
      </c>
      <c r="I20" s="83">
        <f>I21*G21+I22*G22+I23*G23+I24*G24+I25*G25+I26*G26+I27*G27+I28*G28</f>
        <v>0</v>
      </c>
    </row>
    <row r="21" spans="2:9" ht="11.25">
      <c r="B21" s="48"/>
      <c r="C21" s="42"/>
      <c r="D21" s="42"/>
      <c r="E21" s="40"/>
      <c r="F21" s="49"/>
      <c r="G21" s="54"/>
      <c r="H21" s="55"/>
      <c r="I21" s="56"/>
    </row>
    <row r="22" spans="2:9" ht="11.25">
      <c r="B22" s="48"/>
      <c r="C22" s="42"/>
      <c r="D22" s="42"/>
      <c r="E22" s="40"/>
      <c r="F22" s="49"/>
      <c r="G22" s="54"/>
      <c r="H22" s="55"/>
      <c r="I22" s="56"/>
    </row>
    <row r="23" spans="2:9" ht="11.25">
      <c r="B23" s="48"/>
      <c r="C23" s="42"/>
      <c r="D23" s="42"/>
      <c r="E23" s="40"/>
      <c r="F23" s="49"/>
      <c r="G23" s="54"/>
      <c r="H23" s="55"/>
      <c r="I23" s="56"/>
    </row>
    <row r="24" spans="2:9" ht="11.25">
      <c r="B24" s="48"/>
      <c r="C24" s="42"/>
      <c r="D24" s="42"/>
      <c r="E24" s="49"/>
      <c r="F24" s="49"/>
      <c r="G24" s="54"/>
      <c r="H24" s="55"/>
      <c r="I24" s="56"/>
    </row>
    <row r="25" spans="2:9" ht="11.25">
      <c r="B25" s="48"/>
      <c r="C25" s="42"/>
      <c r="D25" s="42"/>
      <c r="E25" s="49"/>
      <c r="F25" s="49"/>
      <c r="G25" s="54"/>
      <c r="H25" s="55"/>
      <c r="I25" s="56"/>
    </row>
    <row r="26" spans="2:9" ht="11.25">
      <c r="B26" s="48"/>
      <c r="C26" s="42"/>
      <c r="D26" s="42"/>
      <c r="E26" s="49"/>
      <c r="F26" s="49"/>
      <c r="G26" s="54"/>
      <c r="H26" s="55"/>
      <c r="I26" s="56"/>
    </row>
    <row r="27" spans="2:9" ht="11.25">
      <c r="B27" s="48"/>
      <c r="C27" s="42"/>
      <c r="D27" s="42"/>
      <c r="E27" s="49"/>
      <c r="F27" s="49"/>
      <c r="G27" s="54"/>
      <c r="H27" s="55"/>
      <c r="I27" s="56"/>
    </row>
    <row r="28" spans="2:9" ht="12" thickBot="1">
      <c r="B28" s="66"/>
      <c r="C28" s="44"/>
      <c r="D28" s="44"/>
      <c r="E28" s="67"/>
      <c r="F28" s="67"/>
      <c r="G28" s="68"/>
      <c r="H28" s="69"/>
      <c r="I28" s="70"/>
    </row>
    <row r="29" spans="8:9" ht="11.25">
      <c r="H29" s="6"/>
      <c r="I29" s="6"/>
    </row>
    <row r="30" spans="8:9" ht="11.25">
      <c r="H30" s="6"/>
      <c r="I30" s="6"/>
    </row>
    <row r="31" spans="8:9" ht="11.25">
      <c r="H31" s="6"/>
      <c r="I31" s="6"/>
    </row>
    <row r="32" spans="8:9" ht="11.25">
      <c r="H32" s="6"/>
      <c r="I32" s="6"/>
    </row>
  </sheetData>
  <sheetProtection/>
  <mergeCells count="4">
    <mergeCell ref="B1:I1"/>
    <mergeCell ref="B2:I2"/>
    <mergeCell ref="B3:I3"/>
    <mergeCell ref="B4:I4"/>
  </mergeCells>
  <printOptions/>
  <pageMargins left="0.7479166666666667" right="0.7479166666666667" top="0.9840277777777778" bottom="0.9840277777777778" header="0.5118055555555556" footer="0.5118055555555556"/>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B1:J11"/>
  <sheetViews>
    <sheetView showGridLines="0" zoomScalePageLayoutView="0" workbookViewId="0" topLeftCell="A2">
      <selection activeCell="F18" sqref="F18"/>
    </sheetView>
  </sheetViews>
  <sheetFormatPr defaultColWidth="11.421875" defaultRowHeight="12.75"/>
  <cols>
    <col min="1" max="1" width="7.421875" style="0" customWidth="1"/>
    <col min="2" max="2" width="6.00390625" style="0" customWidth="1"/>
    <col min="3" max="3" width="23.140625" style="0" customWidth="1"/>
    <col min="4" max="4" width="13.28125" style="0" customWidth="1"/>
    <col min="5" max="5" width="25.00390625" style="0" customWidth="1"/>
    <col min="6" max="6" width="28.7109375" style="0" customWidth="1"/>
    <col min="7" max="7" width="8.8515625" style="0" customWidth="1"/>
    <col min="8" max="8" width="13.57421875" style="0" customWidth="1"/>
    <col min="10" max="10" width="14.28125" style="0" customWidth="1"/>
  </cols>
  <sheetData>
    <row r="1" spans="2:10" ht="15.75">
      <c r="B1" s="297" t="s">
        <v>7</v>
      </c>
      <c r="C1" s="297"/>
      <c r="D1" s="297"/>
      <c r="E1" s="297"/>
      <c r="F1" s="297"/>
      <c r="G1" s="297"/>
      <c r="H1" s="297"/>
      <c r="I1" s="297"/>
      <c r="J1" s="297"/>
    </row>
    <row r="2" spans="2:10" ht="15.75">
      <c r="B2" s="297" t="str">
        <f>'Estrategia 5.2'!B2</f>
        <v>Objetivo 5: Posicionar al IGAC como la entidad rectora de la producción de la información geográfica básica del país</v>
      </c>
      <c r="C2" s="297"/>
      <c r="D2" s="297"/>
      <c r="E2" s="297"/>
      <c r="F2" s="297"/>
      <c r="G2" s="297"/>
      <c r="H2" s="297"/>
      <c r="I2" s="297"/>
      <c r="J2" s="297"/>
    </row>
    <row r="3" spans="2:10" ht="15.75">
      <c r="B3" s="297" t="str">
        <f>'Estrategia 5.2'!B3</f>
        <v>Estrategia 2: Divulgar la importancia de la información geográfica para el desarrollo del país.</v>
      </c>
      <c r="C3" s="297"/>
      <c r="D3" s="297"/>
      <c r="E3" s="297"/>
      <c r="F3" s="297"/>
      <c r="G3" s="297"/>
      <c r="H3" s="297"/>
      <c r="I3" s="297"/>
      <c r="J3" s="297"/>
    </row>
    <row r="4" spans="2:10" ht="16.5" thickBot="1">
      <c r="B4" s="297" t="e">
        <f>#REF!</f>
        <v>#REF!</v>
      </c>
      <c r="C4" s="297"/>
      <c r="D4" s="297"/>
      <c r="E4" s="297"/>
      <c r="F4" s="297"/>
      <c r="G4" s="297"/>
      <c r="H4" s="297"/>
      <c r="I4" s="297"/>
      <c r="J4" s="297"/>
    </row>
    <row r="5" spans="2:10" ht="39" thickBot="1">
      <c r="B5" s="18" t="s">
        <v>0</v>
      </c>
      <c r="C5" s="19" t="s">
        <v>8</v>
      </c>
      <c r="D5" s="19" t="s">
        <v>9</v>
      </c>
      <c r="E5" s="19" t="s">
        <v>10</v>
      </c>
      <c r="F5" s="19" t="s">
        <v>11</v>
      </c>
      <c r="G5" s="19" t="s">
        <v>13</v>
      </c>
      <c r="H5" s="20" t="s">
        <v>2</v>
      </c>
      <c r="I5" s="20" t="s">
        <v>3</v>
      </c>
      <c r="J5" s="21" t="s">
        <v>4</v>
      </c>
    </row>
    <row r="6" spans="2:10" ht="12.75">
      <c r="B6" s="31">
        <f>'Estrategia 5.2'!B6</f>
        <v>0</v>
      </c>
      <c r="C6" s="35">
        <f>'Estrategia 5.2'!C6</f>
        <v>0</v>
      </c>
      <c r="D6" s="36">
        <f>'Estrategia 5.2'!D6</f>
        <v>0</v>
      </c>
      <c r="E6" s="36">
        <f>'Estrategia 5.2'!E6</f>
        <v>0</v>
      </c>
      <c r="F6" s="36">
        <f>'Estrategia 5.2'!F6</f>
        <v>0</v>
      </c>
      <c r="G6" s="32">
        <f>'Estrategia 5.2'!G6</f>
        <v>0.35</v>
      </c>
      <c r="H6" s="24">
        <f>'Estrategia 5.2'!H6</f>
        <v>0</v>
      </c>
      <c r="I6" s="24">
        <f>'Estrategia 5.2'!I6</f>
        <v>0</v>
      </c>
      <c r="J6" s="25" t="e">
        <f>I6/H6</f>
        <v>#DIV/0!</v>
      </c>
    </row>
    <row r="7" spans="2:10" ht="12.75">
      <c r="B7" s="30">
        <f>'Estrategia 5.2'!B12</f>
        <v>0</v>
      </c>
      <c r="C7" s="7">
        <f>'Estrategia 5.2'!C12</f>
        <v>0</v>
      </c>
      <c r="D7" s="9">
        <f>'Estrategia 5.2'!D12</f>
        <v>0</v>
      </c>
      <c r="E7" s="9">
        <f>'Estrategia 5.2'!E12</f>
        <v>0</v>
      </c>
      <c r="F7" s="9">
        <f>'Estrategia 5.2'!F12</f>
        <v>0</v>
      </c>
      <c r="G7" s="14">
        <f>'Estrategia 5.2'!G12</f>
        <v>0.3</v>
      </c>
      <c r="H7" s="11">
        <f>'Estrategia 5.2'!H12</f>
        <v>0</v>
      </c>
      <c r="I7" s="11">
        <f>'Estrategia 5.2'!I12</f>
        <v>0</v>
      </c>
      <c r="J7" s="23" t="e">
        <f>I7/H7</f>
        <v>#DIV/0!</v>
      </c>
    </row>
    <row r="8" spans="2:10" ht="13.5" thickBot="1">
      <c r="B8" s="33">
        <f>'Estrategia 5.2'!B20</f>
        <v>0</v>
      </c>
      <c r="C8" s="37">
        <f>'Estrategia 5.2'!C20</f>
        <v>0</v>
      </c>
      <c r="D8" s="38">
        <f>'Estrategia 5.2'!D20</f>
        <v>0</v>
      </c>
      <c r="E8" s="38">
        <f>'Estrategia 5.2'!E20</f>
        <v>0</v>
      </c>
      <c r="F8" s="38">
        <f>'Estrategia 5.2'!F20</f>
        <v>0</v>
      </c>
      <c r="G8" s="34">
        <f>'Estrategia 5.2'!G20</f>
        <v>0.35</v>
      </c>
      <c r="H8" s="17">
        <f>'Estrategia 5.2'!H20</f>
        <v>0</v>
      </c>
      <c r="I8" s="17">
        <f>'Estrategia 5.2'!I20</f>
        <v>0</v>
      </c>
      <c r="J8" s="26" t="e">
        <f>I8/H8</f>
        <v>#DIV/0!</v>
      </c>
    </row>
    <row r="9" spans="2:10" ht="13.5" thickBot="1">
      <c r="B9" s="299" t="s">
        <v>14</v>
      </c>
      <c r="C9" s="300"/>
      <c r="D9" s="300"/>
      <c r="E9" s="300"/>
      <c r="F9" s="300"/>
      <c r="G9" s="27">
        <f>SUM(G6:G8)</f>
        <v>0.9999999999999999</v>
      </c>
      <c r="H9" s="28">
        <f>H6*G6+H7*G7+H8*G8</f>
        <v>0</v>
      </c>
      <c r="I9" s="28">
        <f>I6*G6+I7*G7+I8*G8</f>
        <v>0</v>
      </c>
      <c r="J9" s="29" t="e">
        <f>I9/H9</f>
        <v>#DIV/0!</v>
      </c>
    </row>
    <row r="10" ht="12.75">
      <c r="B10" s="1" t="s">
        <v>16</v>
      </c>
    </row>
    <row r="11" ht="12.75">
      <c r="B11" s="2" t="s">
        <v>15</v>
      </c>
    </row>
  </sheetData>
  <sheetProtection/>
  <mergeCells count="5">
    <mergeCell ref="B9:F9"/>
    <mergeCell ref="B1:J1"/>
    <mergeCell ref="B2:J2"/>
    <mergeCell ref="B3:J3"/>
    <mergeCell ref="B4:J4"/>
  </mergeCells>
  <printOptions horizontalCentered="1" verticalCentered="1"/>
  <pageMargins left="0.7479166666666667" right="0.7479166666666667" top="0.9840277777777778" bottom="0.9840277777777778" header="0.5118055555555556" footer="0.5118055555555556"/>
  <pageSetup fitToHeight="1" fitToWidth="1" horizontalDpi="300" verticalDpi="300" orientation="landscape" scale="81" r:id="rId1"/>
</worksheet>
</file>

<file path=xl/worksheets/sheet9.xml><?xml version="1.0" encoding="utf-8"?>
<worksheet xmlns="http://schemas.openxmlformats.org/spreadsheetml/2006/main" xmlns:r="http://schemas.openxmlformats.org/officeDocument/2006/relationships">
  <dimension ref="A2:G17"/>
  <sheetViews>
    <sheetView showGridLines="0" zoomScalePageLayoutView="0" workbookViewId="0" topLeftCell="A1">
      <selection activeCell="B17" sqref="B17"/>
    </sheetView>
  </sheetViews>
  <sheetFormatPr defaultColWidth="11.421875" defaultRowHeight="12.75"/>
  <cols>
    <col min="1" max="1" width="57.28125" style="0" customWidth="1"/>
    <col min="2" max="2" width="28.421875" style="0" customWidth="1"/>
    <col min="4" max="4" width="21.28125" style="0" customWidth="1"/>
  </cols>
  <sheetData>
    <row r="2" spans="1:7" ht="20.25">
      <c r="A2" s="213" t="s">
        <v>51</v>
      </c>
      <c r="B2" s="213"/>
      <c r="C2" s="213"/>
      <c r="D2" s="213"/>
      <c r="E2" s="213"/>
      <c r="F2" s="213"/>
      <c r="G2" s="213"/>
    </row>
    <row r="3" spans="1:7" ht="20.25">
      <c r="A3" s="195"/>
      <c r="B3" s="195"/>
      <c r="C3" s="195"/>
      <c r="D3" s="195"/>
      <c r="E3" s="195"/>
      <c r="F3" s="195"/>
      <c r="G3" s="195"/>
    </row>
    <row r="4" spans="1:7" ht="20.25">
      <c r="A4" s="296" t="s">
        <v>244</v>
      </c>
      <c r="B4" s="296"/>
      <c r="C4" s="296"/>
      <c r="D4" s="296"/>
      <c r="E4" s="296"/>
      <c r="F4" s="296"/>
      <c r="G4" s="296"/>
    </row>
    <row r="5" spans="1:7" ht="12.75">
      <c r="A5" s="199"/>
      <c r="B5" s="199"/>
      <c r="C5" s="199"/>
      <c r="D5" s="199"/>
      <c r="E5" s="199"/>
      <c r="F5" s="199"/>
      <c r="G5" s="199"/>
    </row>
    <row r="6" spans="1:7" ht="12.75">
      <c r="A6" s="200"/>
      <c r="B6" s="200"/>
      <c r="C6" s="200"/>
      <c r="D6" s="200"/>
      <c r="E6" s="200"/>
      <c r="F6" s="201"/>
      <c r="G6" s="201"/>
    </row>
    <row r="7" spans="1:7" ht="12.75">
      <c r="A7" s="200"/>
      <c r="B7" s="200"/>
      <c r="C7" s="200"/>
      <c r="D7" s="201"/>
      <c r="E7" s="201"/>
      <c r="F7" s="201"/>
      <c r="G7" s="201"/>
    </row>
    <row r="8" spans="1:7" ht="12.75">
      <c r="A8" s="202" t="s">
        <v>245</v>
      </c>
      <c r="B8" s="201"/>
      <c r="C8" s="201"/>
      <c r="D8" s="201"/>
      <c r="E8" s="201"/>
      <c r="F8" s="201"/>
      <c r="G8" s="201"/>
    </row>
    <row r="9" spans="1:7" ht="12.75">
      <c r="A9" s="202" t="s">
        <v>246</v>
      </c>
      <c r="B9" s="201"/>
      <c r="C9" s="201"/>
      <c r="D9" s="201"/>
      <c r="E9" s="201"/>
      <c r="F9" s="201"/>
      <c r="G9" s="201"/>
    </row>
    <row r="10" spans="1:7" ht="25.5">
      <c r="A10" s="202" t="s">
        <v>247</v>
      </c>
      <c r="B10" s="201"/>
      <c r="C10" s="201"/>
      <c r="D10" s="201"/>
      <c r="E10" s="201"/>
      <c r="F10" s="201"/>
      <c r="G10" s="201"/>
    </row>
    <row r="11" spans="1:7" ht="12.75">
      <c r="A11" s="202" t="s">
        <v>248</v>
      </c>
      <c r="B11" s="201"/>
      <c r="C11" s="201"/>
      <c r="D11" s="201"/>
      <c r="E11" s="201"/>
      <c r="F11" s="201"/>
      <c r="G11" s="201"/>
    </row>
    <row r="12" spans="1:7" ht="12.75">
      <c r="A12" s="202" t="s">
        <v>249</v>
      </c>
      <c r="B12" s="201"/>
      <c r="C12" s="201"/>
      <c r="D12" s="201"/>
      <c r="E12" s="201"/>
      <c r="F12" s="201"/>
      <c r="G12" s="201"/>
    </row>
    <row r="13" spans="1:7" ht="12.75">
      <c r="A13" s="202" t="s">
        <v>250</v>
      </c>
      <c r="B13" s="201"/>
      <c r="C13" s="201"/>
      <c r="D13" s="201"/>
      <c r="E13" s="201"/>
      <c r="F13" s="201"/>
      <c r="G13" s="201"/>
    </row>
    <row r="14" spans="1:7" ht="12.75">
      <c r="A14" s="202" t="s">
        <v>251</v>
      </c>
      <c r="B14" s="201"/>
      <c r="C14" s="201"/>
      <c r="D14" s="201"/>
      <c r="E14" s="201"/>
      <c r="F14" s="201"/>
      <c r="G14" s="201"/>
    </row>
    <row r="17" ht="12.75">
      <c r="A17" s="198" t="s">
        <v>252</v>
      </c>
    </row>
  </sheetData>
  <sheetProtection/>
  <mergeCells count="2">
    <mergeCell ref="A2:G2"/>
    <mergeCell ref="A4:G4"/>
  </mergeCells>
  <hyperlinks>
    <hyperlink ref="A8" r:id="rId1" tooltip="Ver detalles del programa &quot;Calidad en investigaciones estadísticas&quot;..." display="javascript:window.parent.go('../met/?m=751');"/>
    <hyperlink ref="A9" r:id="rId2" tooltip="Ver detalles del programa &quot;Cuentas satélites&quot;..." display="javascript:window.parent.go('../met/?m=755');"/>
    <hyperlink ref="A10" r:id="rId3" tooltip="Ver detalles del programa &quot;Estado de Fenecimiento de la cuenta con la Contraloría -CGR-&quot;..." display="javascript:window.parent.go('../met/?m=756');"/>
    <hyperlink ref="A11" r:id="rId4" tooltip="Ver detalles del programa &quot;Estratificación socioeconómica nacional&quot;..." display="javascript:window.parent.go('../met/?m=753');"/>
    <hyperlink ref="A12" r:id="rId5" tooltip="Ver detalles del programa &quot;Infraestructura Colombiana de Datos -ICD-&quot;..." display="javascript:window.parent.go('../met/?m=752');"/>
    <hyperlink ref="A13" r:id="rId6" tooltip="Ver detalles del programa &quot;Monitoreo a los Objetivos de Desarrollo del Milenio&quot;..." display="javascript:window.parent.go('../met/?m=754');"/>
    <hyperlink ref="A14" r:id="rId7" tooltip="Ver detalles del programa &quot;Proceso de Certificación de la Calidad&quot;..." display="javascript:window.parent.go('../met/?m=757');"/>
  </hyperlinks>
  <printOptions/>
  <pageMargins left="0.7" right="0.7" top="0.75" bottom="0.75" header="0.3" footer="0.3"/>
  <pageSetup orientation="portrait" paperSize="9"/>
  <drawing r:id="rId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IGAC</dc:creator>
  <cp:keywords/>
  <dc:description/>
  <cp:lastModifiedBy>EXCalizF</cp:lastModifiedBy>
  <cp:lastPrinted>2011-02-18T12:31:16Z</cp:lastPrinted>
  <dcterms:created xsi:type="dcterms:W3CDTF">2004-05-05T15:14:18Z</dcterms:created>
  <dcterms:modified xsi:type="dcterms:W3CDTF">2011-08-22T15:10:33Z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