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5730" tabRatio="602" activeTab="0"/>
  </bookViews>
  <sheets>
    <sheet name="plan de accion reprogramado" sheetId="1" r:id="rId1"/>
  </sheets>
  <definedNames/>
  <calcPr fullCalcOnLoad="1"/>
</workbook>
</file>

<file path=xl/comments1.xml><?xml version="1.0" encoding="utf-8"?>
<comments xmlns="http://schemas.openxmlformats.org/spreadsheetml/2006/main">
  <authors>
    <author>HAMendezT</author>
    <author>Administrador</author>
    <author>njceballosa</author>
  </authors>
  <commentList>
    <comment ref="A4" authorId="0">
      <text>
        <r>
          <rPr>
            <b/>
            <sz val="9"/>
            <rFont val="Tahoma"/>
            <family val="2"/>
          </rPr>
          <t>Establecer las dependencias de la entidad dentro de las cuales se debe lograr los resultados previstos. Puede referirse también a un proceso o ciclo. Por Ejemplo: Administrativa, Oficina de Sistemas, contratación, compras, etc.</t>
        </r>
        <r>
          <rPr>
            <sz val="9"/>
            <rFont val="Tahoma"/>
            <family val="2"/>
          </rPr>
          <t xml:space="preserve">
</t>
        </r>
      </text>
    </comment>
    <comment ref="B4" authorId="0">
      <text>
        <r>
          <rPr>
            <b/>
            <sz val="8"/>
            <rFont val="Tahoma"/>
            <family val="2"/>
          </rPr>
          <t xml:space="preserve">Hace referencia a un conjunto coherente de operaciones y acciones orientadas al logro de objetivos determinados. Los proyectos  que contempla aquí, hacen referencia a los proyectos de inversión 
</t>
        </r>
      </text>
    </comment>
    <comment ref="C4" authorId="1">
      <text>
        <r>
          <rPr>
            <b/>
            <sz val="8"/>
            <rFont val="Tahoma"/>
            <family val="0"/>
          </rPr>
          <t xml:space="preserve">Son el conjunto de tareas o acciones específicas que se han programado para alcanzar los resultados planteados en los planes y proyectos .
</t>
        </r>
        <r>
          <rPr>
            <sz val="8"/>
            <rFont val="Tahoma"/>
            <family val="0"/>
          </rPr>
          <t xml:space="preserve">
</t>
        </r>
      </text>
    </comment>
    <comment ref="D4" authorId="0">
      <text>
        <r>
          <rPr>
            <b/>
            <sz val="8"/>
            <rFont val="Tahoma"/>
            <family val="2"/>
          </rPr>
          <t xml:space="preserve">Describir y estimar recursos de talento humano, físicos, tecnológicos y financieros que se programan para cada una de las actividades de los planes de acción u operativos. </t>
        </r>
      </text>
    </comment>
    <comment ref="F4" authorId="2">
      <text>
        <r>
          <rPr>
            <b/>
            <sz val="8"/>
            <rFont val="Arial"/>
            <family val="2"/>
          </rPr>
          <t xml:space="preserve">Nombre de los funcionarios encargados de desarrollar cada una de las actividades a cumplir en los planes de acción u operativos.
</t>
        </r>
        <r>
          <rPr>
            <sz val="8"/>
            <rFont val="Arial"/>
            <family val="2"/>
          </rPr>
          <t xml:space="preserve">
</t>
        </r>
      </text>
    </comment>
    <comment ref="G4" authorId="0">
      <text>
        <r>
          <rPr>
            <b/>
            <sz val="9"/>
            <rFont val="Tahoma"/>
            <family val="2"/>
          </rPr>
          <t>Tiempo en que se programa llevar a cabo las actividades referidas en (I) para materializar las acción u operativos y sus actividades.</t>
        </r>
        <r>
          <rPr>
            <sz val="9"/>
            <rFont val="Tahoma"/>
            <family val="2"/>
          </rPr>
          <t xml:space="preserve">
</t>
        </r>
      </text>
    </comment>
    <comment ref="K4" authorId="0">
      <text>
        <r>
          <rPr>
            <b/>
            <sz val="8"/>
            <rFont val="Tahoma"/>
            <family val="2"/>
          </rPr>
          <t>Considerar el más representativo de los productos o resultados, relacionándolo con la salida específica del proceso que soportan las acciones o actividades, son entregables del mismo. Estos deben estar relacionados al indicador y metas propuestas.</t>
        </r>
        <r>
          <rPr>
            <sz val="8"/>
            <rFont val="Tahoma"/>
            <family val="2"/>
          </rPr>
          <t xml:space="preserve">
</t>
        </r>
      </text>
    </comment>
    <comment ref="L4" authorId="0">
      <text>
        <r>
          <rPr>
            <b/>
            <sz val="8"/>
            <rFont val="Tahoma"/>
            <family val="2"/>
          </rPr>
          <t>Indicadores de producto miden la eficacia final e intermedia del proyecto. La eficacia define el logro de un objetivo o resultado, propuesto  indicando si se cumplió o no lo esperado, sobre productos concretos.</t>
        </r>
        <r>
          <rPr>
            <sz val="8"/>
            <rFont val="Tahoma"/>
            <family val="2"/>
          </rPr>
          <t xml:space="preserve">
</t>
        </r>
      </text>
    </comment>
    <comment ref="Q4" authorId="0">
      <text>
        <r>
          <rPr>
            <b/>
            <sz val="8"/>
            <rFont val="Tahoma"/>
            <family val="2"/>
          </rPr>
          <t>Conjunto de acciones que comprometen recursos y tiempo,  precisas para alcanzar objetivos propuestos. Relacionar las actividades más representativas necesarias para la consecución de un producto o resultado. Igualmente, debe especificarse sobre la ejecución misma para cada actividad, las fechas de inicio y finalización en el formato dd-mm-aa.</t>
        </r>
        <r>
          <rPr>
            <sz val="8"/>
            <rFont val="Tahoma"/>
            <family val="2"/>
          </rPr>
          <t xml:space="preserve">
</t>
        </r>
      </text>
    </comment>
    <comment ref="L5" authorId="0">
      <text>
        <r>
          <rPr>
            <b/>
            <sz val="8"/>
            <rFont val="Tahoma"/>
            <family val="2"/>
          </rPr>
          <t>Define lo que mide el indicador,  forma de cálculo, lo que quiere medir, la interpretación del  resultado y las variables requeridas para su construcción.</t>
        </r>
      </text>
    </comment>
    <comment ref="M5" authorId="0">
      <text>
        <r>
          <rPr>
            <b/>
            <sz val="8"/>
            <rFont val="Tahoma"/>
            <family val="2"/>
          </rPr>
          <t>Magnitud del indicador que permite cuantificar o dimensionar los productos obtenidos con la ejecución de las acciones y/o proyectos</t>
        </r>
        <r>
          <rPr>
            <sz val="8"/>
            <rFont val="Tahoma"/>
            <family val="2"/>
          </rPr>
          <t xml:space="preserve">
</t>
        </r>
      </text>
    </comment>
    <comment ref="D6" authorId="0">
      <text>
        <r>
          <rPr>
            <b/>
            <sz val="8"/>
            <rFont val="Tahoma"/>
            <family val="2"/>
          </rPr>
          <t>Referir si se asocian al presupuesto de DANE o Fondane</t>
        </r>
        <r>
          <rPr>
            <sz val="8"/>
            <rFont val="Tahoma"/>
            <family val="2"/>
          </rPr>
          <t xml:space="preserve">
</t>
        </r>
      </text>
    </comment>
    <comment ref="E6" authorId="0">
      <text>
        <r>
          <rPr>
            <b/>
            <sz val="8"/>
            <rFont val="Tahoma"/>
            <family val="2"/>
          </rPr>
          <t>En su mayor parte asociado al presupuesto de DANE, excepto convenios y vigencias futuras "Sistemas"</t>
        </r>
      </text>
    </comment>
  </commentList>
</comments>
</file>

<file path=xl/sharedStrings.xml><?xml version="1.0" encoding="utf-8"?>
<sst xmlns="http://schemas.openxmlformats.org/spreadsheetml/2006/main" count="2764" uniqueCount="1333">
  <si>
    <t xml:space="preserve">Realizar actvidades de formación y capacitacion a personal del DANE y del Sector público y privado y de la Comunidad Andina  encargados de la producción de información estadística, para lo cual es necesario: Definir  las necesidades de formaciòn, escoger docentes, contratar docentes, elaborar programa, reunir a los docentes, elaborar apoyos virtuales, conseguir el material, impartir  y evaluar el curso y elaborar los certificados. </t>
  </si>
  <si>
    <t xml:space="preserve"> Capacitar  en actividades académicas  a 400 participantes</t>
  </si>
  <si>
    <t>Sostener comunicación continua con los técnicos designados para cada tema por los 19 países que respondieron los cuestionarios de los temas salud, educación y mercado laboral, para que aporten los datos e información requeridos para la elaboración del diagnostico de la situación de la región en cuanto a la producción estadística de los tres temas.</t>
  </si>
  <si>
    <t>Encuesta de Comportamientos y Actitudes sobre sexualidad en niños, niñas adolescentes-ESCNNA</t>
  </si>
  <si>
    <t>ENCUESTA DE CALIDAD DE VIDA E INGRESOS Y GASTOS -ECV - ENIG</t>
  </si>
  <si>
    <t>LEVANTAMIENTO RECOPILACIÓN Y ACTUALIZACIÓN DE LA INFORMACIÓN RELACIONADA CON EL CUMPLIMIENTO DE LOS OBJETIVOS DEL MILENIO</t>
  </si>
  <si>
    <t>LEVANTAMIENTO Y RECOPILACIÓN Y ACTUALIZACIÓN DE LA INFORMACIÓN RELACIONADA CON PRODUCCIÓN COMERCIO Y SERVICIOS</t>
  </si>
  <si>
    <t>DIRECCIÓN DE METODOLOGÍA Y PRODUCCIÓN ESTADÍSTICA-DIMPE</t>
  </si>
  <si>
    <t>ESPECIFICACIONES DE CONSISTENCIA, DE VALIDACIÓN, DE DILIGENCIAMIENTO, CRITICA Y FORMULARIO</t>
  </si>
  <si>
    <t xml:space="preserve">N° DOCUMENTOS, ARCHIVOS O INSTRUMENTOS PARA EL DILIGENCIAMIENTO GENERADOS   / TOTAL DE DOCUMENTOS, ARCHIVOS O INSTRUMENTOS PARA EL DILIGENCIAMIENTO PROGRAMADOS </t>
  </si>
  <si>
    <t>BOLETÍN ELABORADO/
BOLETÍN PROGRAMADO</t>
  </si>
  <si>
    <t xml:space="preserve">Hubo adiciones de muestra y se requirió más tiempo de revisión </t>
  </si>
  <si>
    <t>Es un trabajo adicional que se está adelantanto y se requirió más tiempo del previsto. No impacta los resultados de compromiso</t>
  </si>
  <si>
    <t>BOLETÍN ELABORADO / BOLETÍN PROGRAMADO</t>
  </si>
  <si>
    <t>REVISIÓN Y MANTENIMIENTO DE MUESTRA PRIMERA PARTE</t>
  </si>
  <si>
    <t>REVISIÓN Y MANTENIMIENTO DE MUESTRA</t>
  </si>
  <si>
    <t>ACTUALIZACIÓN DE DOCUMENTOS DE LA MUESTRA</t>
  </si>
  <si>
    <t>Luís Edgar Sánchez</t>
  </si>
  <si>
    <t>APLICATIVO DE CAPTURA Y VALIDACIÓN</t>
  </si>
  <si>
    <t>se hizo adición de muestra se requirió extender el tiempo de recolección</t>
  </si>
  <si>
    <t xml:space="preserve"> LEVANTAMIENTO, RECOPILACIÓN Y ACTUALIZACIÓN DE LA INFORMACIÓN RELACIONADA CON PRODUCCIÓN, COMERCIO Y SERVICIOS  NACIONAL</t>
  </si>
  <si>
    <t>Irma Inés Parra</t>
  </si>
  <si>
    <t>Temas de interés identificados en Comités Sectoriales  o solicitudes emanadas por el sector público o privado.</t>
  </si>
  <si>
    <t>}LEVANTAMIENTO, RECOPILACIÓN Y ACTUALIZACIÓN DE LA INFORMACIÓN RELACIONADA CON PRODUCCIÓN, COMERCIO Y SERVICIOS  NACIONAL</t>
  </si>
  <si>
    <t>Jose Orlando Gutiérrez</t>
  </si>
  <si>
    <t>Caracterización, diseño temático y Diseño muestral para cinco regiones (Cali Área Metropolitana; Medellín Área Metropolitana; Zona Oriente; Costa Atlántica; Eje Cafetero)</t>
  </si>
  <si>
    <t>Documento preliminar de las metodologías para presentar al comité</t>
  </si>
  <si>
    <t>LEVANTAMIENTO, RECOPILACIÓN Y ACTUALIZACIÓN DE LA INFORMACIÓN RELACIONADA CON PRODUCCIÓN COMERCIO Y SERVICIOS NACIONAL</t>
  </si>
  <si>
    <t>Elaboración de los cuadros para el Boletín estadístico, bases de Comunidad  Andina y Aladi</t>
  </si>
  <si>
    <t>Análisis de consistencia de la información de exportaciones y elaboración de cuadros de salida</t>
  </si>
  <si>
    <t>Análisis de consistencia de la información de exportaciones y elaboración del Boletín de prensa, cuadros de salida, revisión y publicación de datos de los meses de Noviembre de 2008 a Octubre de 2009</t>
  </si>
  <si>
    <t xml:space="preserve">Análisis de consistencia de la información de importaciones y elaboración del Boletín de prensa, cuadros de salida, revisión y publicación de datos de los meses de Noviembre de 2008 a Octubre de 2009 </t>
  </si>
  <si>
    <t>ESPECIFICACIONES DE CONSISTENCIA, DE VALIDACIÓN, DE DILIGENCIAMIEN-TO, CRITICA Y FORMULARIO</t>
  </si>
  <si>
    <t>RESULTADOS TRIMESTRES II 2008 II 2009</t>
  </si>
  <si>
    <t>Hubo necesidad de hacer revisión de información por reclasificación de ingresos se requirio más tiempo</t>
  </si>
  <si>
    <t>DOCUMENTO DE CONTEXTO TRIMESTRES II -2008-II 2009</t>
  </si>
  <si>
    <t>INFORME DE COMERCIO EXTERIOR SERVICIOS I 2008-IV2008</t>
  </si>
  <si>
    <t xml:space="preserve"> Luís Edgar Sánchez</t>
  </si>
  <si>
    <t>Isabel Navarrete</t>
  </si>
  <si>
    <t>ESPECIFICACIONES DE CONSISTENCIA, DE VALIDACIÓN, DE DILIGENCIA-MIENTO, CRITICA Y FORMULARIO</t>
  </si>
  <si>
    <t>INFORMACIÓN EXPANDIDA</t>
  </si>
  <si>
    <t>LEVANTAMIENTO, RECOPILACIÓN Y ACTUALIZACIÓN DE LA INFORMACIÓN RELACIONADA CON PRODUCCIÓN, COMERCIO Y SERVICIOS  NACIONAL</t>
  </si>
  <si>
    <t>Elaboración de Protocolo de Recolección para estructura</t>
  </si>
  <si>
    <t>Diseño programa de captura para evolución (2, 3, 4 Trimestre)</t>
  </si>
  <si>
    <t>LOGÍSTICA</t>
  </si>
  <si>
    <t>Recolección de información de enlistamiento y formulario</t>
  </si>
  <si>
    <t>N° operativos trimestres de recolección/ total de operativos anuales</t>
  </si>
  <si>
    <t>Diseño de Boletín</t>
  </si>
  <si>
    <t>INNOVACIÓN Y DESARROLLO TECNOLÓGICO</t>
  </si>
  <si>
    <t>N° operativos de recolección/ total de operativos programados</t>
  </si>
  <si>
    <t>Preparación de bases de microdatos; ajustes y conformación de series hipermercados y series vehículos IV trimestre de 2008 a III trimestre de 2009</t>
  </si>
  <si>
    <t>Se unificaron las tareas de la siguiente forma:  De acuerdo a las reuniones realizadas con los funcionarios de DIRPEN, se articulan todos los instrumentos del proyecto. 
Los productos son: Documento Metodológico e Instrumentos articulados del proyecto ACIOB con los instrumentos de DIRPEN</t>
  </si>
  <si>
    <t>Las metas se cumplieron en el  tiempo establecido y se entregaron los productos acordados.</t>
  </si>
  <si>
    <t>Se unificaron las tareas de la siguiente forma:  Realizar evaluaciones de la calidad por medio de una Comisión de Expertos Independientes a las investigaciones del DANE y las entidades productoras de información básica.
Los productos son: Informes de las actividades de seguimiento a la  información certificada  de  2006 - 2007</t>
  </si>
  <si>
    <t>DIRECCIÓN DE REGULACIÓN, PLANEACION, ESTANDARIZACIÓN Y NORMALIZACIÓN- DIRPEN</t>
  </si>
  <si>
    <t>CENSO DE CAUCHO</t>
  </si>
  <si>
    <t>AMANDA LUCIA SOTO</t>
  </si>
  <si>
    <t xml:space="preserve">Diseño temático </t>
  </si>
  <si>
    <t>Diseño cuestionario DMC</t>
  </si>
  <si>
    <t>Documento preliminar de resultados censo caucho Caquetá</t>
  </si>
  <si>
    <t>Resultados preliminares censo Caquetá</t>
  </si>
  <si>
    <t>ENCUESTA DE ARROZ</t>
  </si>
  <si>
    <t>Muestra Actualizada</t>
  </si>
  <si>
    <t>Boletín segundo semestre 2008</t>
  </si>
  <si>
    <t>Muestra primer semestre 2009</t>
  </si>
  <si>
    <t>Muestra segundo semestre 
y boletín primer y segundo semestre año 2009</t>
  </si>
  <si>
    <t>Boletín primer semestre 2009</t>
  </si>
  <si>
    <t>Muestra segundo semestre 2009</t>
  </si>
  <si>
    <t>PRUEBA PILOTO DEL CENSO DE LECHE</t>
  </si>
  <si>
    <t>Informe de resultados prueba piloto</t>
  </si>
  <si>
    <t>Generación de cuadros preliminares</t>
  </si>
  <si>
    <t>ENCUESTA DE SACRIFICIO DE GANADO  
-ESAG-</t>
  </si>
  <si>
    <t>Actualización del diseño estadístico</t>
  </si>
  <si>
    <t xml:space="preserve">Revisión y ajustes al documento diseño estadístico elaborado </t>
  </si>
  <si>
    <t>Mantenimiento  de la muestra</t>
  </si>
  <si>
    <t>Ajustes al diseño cuestionario</t>
  </si>
  <si>
    <t>Etsas actividades no se realizaran en el año 2009 por decision entre el DANE- MADR y DNP como consta el acta del dia 29 de mayo de 2009 sobre estadisticas y sistema de información del sector agropecuario.</t>
  </si>
  <si>
    <t>Reprogramaciones de metas de metas a diciembre  de 2009</t>
  </si>
  <si>
    <t>REPROGRAMACION DE FECHAS  A DICIEMBRE de 2009</t>
  </si>
  <si>
    <t>Número de entregas a realizadas / Número de entregas planeadas del año (12)</t>
  </si>
  <si>
    <t xml:space="preserve">revisión de los archivos DIAN - DANE, validación, consistencia, análisis de valores promedio y producción de archivos y cuadros de salida.  </t>
  </si>
  <si>
    <t>Entrega de información trimestral de Exportaciones a Cuentas Nacionales</t>
  </si>
  <si>
    <t>Número de entregas realizadas / Número de entregas planeadas del año (04)</t>
  </si>
  <si>
    <t>Boletines</t>
  </si>
  <si>
    <t>Número de boletines publicados / Número de boletines planeados para el año (12)</t>
  </si>
  <si>
    <t>Descargue de Bases de Datos DIAN y Validación</t>
  </si>
  <si>
    <t>Número de avances entregados a temáticas / Número de avances del año (12)</t>
  </si>
  <si>
    <t>[Número de subproductos para la fecha] / [Número de subproductos programados]=[Número de subproductos para la fecha] /3</t>
  </si>
  <si>
    <t>Listado de Municipios, 
Bases de datos de los municipios seleccionados que disponen de información y 
Documento metodológico con evaluación, revisión y ajustes.</t>
  </si>
  <si>
    <t xml:space="preserve">DIRECCION TÉCNICA DE GEOESTADÍSTICA   DIRECCION TÉCNICA DE GEOESTADÍSTICA </t>
  </si>
  <si>
    <t>Gustavo España</t>
  </si>
  <si>
    <t xml:space="preserve">Consistencia de la razonabilidad de los saldos contables Estados </t>
  </si>
  <si>
    <t>Analisis realizado a la informacion/cantidad de ajustes realizados</t>
  </si>
  <si>
    <t>Cruce de la informacion</t>
  </si>
  <si>
    <t>Herramientas terminada/Herramienta programada</t>
  </si>
  <si>
    <t>No de cuentas tramitadas</t>
  </si>
  <si>
    <t>Revisioon a la documentacion de las cuentas recepcionadas para pago</t>
  </si>
  <si>
    <t xml:space="preserve">Archivo con las Proyecciones de Población Total municipal Cabecera - Resto, por edades simples de 0 a 6 años a 30 de junio de 2010 </t>
  </si>
  <si>
    <t>Un archivo con las proyecciones de población especificadas</t>
  </si>
  <si>
    <t>Análisis,  validación y entrega a DIMPE,  de   las proyecciones de población Total municipal, Cabecera- Resto por grupos especiales de edad y  sexo  para los dominios de la GEIH (1990-2010)</t>
  </si>
  <si>
    <t>MAPAS DE INFORMACIÓN</t>
  </si>
  <si>
    <t>Metodología de trabajo e instrumentos ajustados</t>
  </si>
  <si>
    <t>Documento  estándar para realizar Mapas de Información</t>
  </si>
  <si>
    <t>Revisión metodológica y conceptual para la estructuración de mapas de información</t>
  </si>
  <si>
    <t>Mapas de información realizados / mapas de información planeados</t>
  </si>
  <si>
    <t>NOMENCLATURAS Y CLASIFICACIONES - NyC</t>
  </si>
  <si>
    <t xml:space="preserve">Clasificación Internacional Industrial Uniforme de todas las Actividades Económicas Revisión 4 Adaptada para Colombia versión PRELIMINAR (CIIU Rev 4 A.C. PRELIMINAR) </t>
  </si>
  <si>
    <t xml:space="preserve">Documento de Clasificación Internacional Industrial Uniforme de todas las Actividades Económicas Revisión 4 Adaptada para Colombia versión PRELIMINAR. </t>
  </si>
  <si>
    <t>Traducir, conformar base informativa, diagnóstico integral,  soporte técnico, propuesta de adaptación preliminar.</t>
  </si>
  <si>
    <t>Estudio y análisis estructura clasificaciones a correlacionar, interpretación de categorías (actividad económica) a homologar , establecer correlación</t>
  </si>
  <si>
    <t xml:space="preserve">Validación base DIAN - Exportaciones y entrega de resultados a Temática, </t>
  </si>
  <si>
    <t>Número de avances entregados a temáticas / Número de avances planeados para el año (12)</t>
  </si>
  <si>
    <t>Revisión de archivos DIAN-DANE</t>
  </si>
  <si>
    <t>Validación, consistencia, análisis de valores promedio, consolidación, producción de cuadros y archivos de salida.</t>
  </si>
  <si>
    <t>1-  archivo con la proyección de  la población 1990-2015</t>
  </si>
  <si>
    <t>Revisión análisis y validación de las proyecciones de población Total Municipal Cabecera resto a junio 30 para el período 1990-2015</t>
  </si>
  <si>
    <t>Archivo con las Proyecciones de Población Total municipal Cabecera - Resto, por sexo y grupos de edad 1990-2010.</t>
  </si>
  <si>
    <t>Un archivo con la proyección de población especificada</t>
  </si>
  <si>
    <t>Elaboración, análisis y validación de las estimaciones y proyecciones de población Total municipal Cabecera-Resto, por sexo y grupos de edad 1990 - 2010</t>
  </si>
  <si>
    <t>Dirección de Regulación, Planeación, Estandarización y Normalización - DIRPEN</t>
  </si>
  <si>
    <t>ENCUESTA NACIONAL DE DESEMPEÑO AGROPECUARIO -ENDA-</t>
  </si>
  <si>
    <t>Diseño estadístico y metodológico</t>
  </si>
  <si>
    <t>Documentos Diseño estadístico y metodológico</t>
  </si>
  <si>
    <t>Diseño temático y metodológico
Diseño de la muestra</t>
  </si>
  <si>
    <t>Diseño cuestionario</t>
  </si>
  <si>
    <t>Diseño operativo de campo</t>
  </si>
  <si>
    <t>Recolección de información</t>
  </si>
  <si>
    <t>Total de información recolectada/ Total programado según diseño</t>
  </si>
  <si>
    <t>Realizar la recolección de información en el operativo de campo</t>
  </si>
  <si>
    <t>Entrega de informe de resultados</t>
  </si>
  <si>
    <t>Informe de resultados</t>
  </si>
  <si>
    <t>Generación de cuadros estadísticos</t>
  </si>
  <si>
    <t>Sistema Integrado de la MMM</t>
  </si>
  <si>
    <t>No. Procesos capturados / Procesos consolidados</t>
  </si>
  <si>
    <t>Soporte y mantenimiento del sistema de captura electrónico de la MMM; Generación de bases para iniciar proceso de cierre.</t>
  </si>
  <si>
    <t>Consolidación de 12 bases de información mensual.</t>
  </si>
  <si>
    <t>No. Bases Depuradas  y consolidadas/ Procesos Programados</t>
  </si>
  <si>
    <t>Envíos desde DT para consolidación; Seguimiento a cobertura según DT; Identificación de deuda para generación de imputaciones.</t>
  </si>
  <si>
    <t>Análisis de evolución según actividad. Reporte de casos atípicos e influyentes.</t>
  </si>
  <si>
    <t>No.  Informes de atípicos MMM / procesos programados</t>
  </si>
  <si>
    <t>Envíos desde DT ; Generación de bases; consolidación cada proceso.</t>
  </si>
  <si>
    <t>Imputación deuda</t>
  </si>
  <si>
    <t>No. Registros señalados para imputación /  registros imputados</t>
  </si>
  <si>
    <t>Generación de imputaciones, revisión de resultados y agregación a la base depurada y consolidada.</t>
  </si>
  <si>
    <t>Mantenimiento al diseño muestral de la MMM</t>
  </si>
  <si>
    <t>Mantenimiento de MMM</t>
  </si>
  <si>
    <t>Elaboración del mantenimiento de la base MMM a partir de la EAM 2006.  comparación EAM 2003 Vs. 2006</t>
  </si>
  <si>
    <t xml:space="preserve">Documentos internos de Contextualización y seguimiento </t>
  </si>
  <si>
    <t>No. Documentos Internos Elaborados / Procesos programados</t>
  </si>
  <si>
    <t xml:space="preserve">Contextualización sectorial macroeconómica </t>
  </si>
  <si>
    <t>Presentaciones coyunturales de análisis, contextualización y seguimiento.</t>
  </si>
  <si>
    <t>No. Presentaciones coyunturales / Procesos programados</t>
  </si>
  <si>
    <t>Contextualización subsectorial y seguimiento interno de indicadores de evolución; Realización de Comité Sectorial de Análisis</t>
  </si>
  <si>
    <t>Boletines de Prensa y anexos; Actualización página WEB</t>
  </si>
  <si>
    <t>No. Boletines publicados / Boletines Programados</t>
  </si>
  <si>
    <t>Elaboración y Publicación de resultados I SEM (procesos Noviembre de 2008 hasta abril de 2009 (6 boletines))           II SEM (procesos Mayo de 2009 hasta Octubre de 2009 (6 boletines))</t>
  </si>
  <si>
    <t xml:space="preserve">Boletines y/o informes especiales </t>
  </si>
  <si>
    <t>Sistema Integrado de la MTM's</t>
  </si>
  <si>
    <t>No. Procesos capturados (4) / Procesos consolidados (4)</t>
  </si>
  <si>
    <t>Ajuste, Soporte y mantenimiento del sistema de captura electrónico de la MTM's.  Incluye Bogotá y 5 regiones adicionales</t>
  </si>
  <si>
    <t>Consolidación de información para MTM's (trimestrales)</t>
  </si>
  <si>
    <t>Depuración y crítica de los registros trimestralizados IV 2006 al III 2009; consolidación de bases y entrega para generación de resultados finales; generación de imputaciones para serie Bogotá.</t>
  </si>
  <si>
    <t>Diseños muéstrales regionales (5 regiones)</t>
  </si>
  <si>
    <t>COORDINACION CON LAS DIFERENTES TERRITORIALES Y PERMANENTE SEGUIMIENTO PARA LA OPORTUNA RECEPCIÓN DE LA INFORMACION.</t>
  </si>
  <si>
    <t>IMPLEMENTACION DE  HERRAMIENTAS O MEDIDAS DE CONTROL Y PROCESOS DE CRUCE DE INFORMACIÓN.</t>
  </si>
  <si>
    <t>GRUPO ÁREA PROYECTOS ESPECIALES</t>
  </si>
  <si>
    <t>Garantizar el cumplimiento de los lineamientos de los  contrato de prestamo, cooperación y asistencia técnica y de donación, suscritos con la Banca Multilateraly seguimiento a convenios suscritos por el DANE y FONDANE con operadores externos.</t>
  </si>
  <si>
    <t>Total de recursos aprobados BID/Total recursos desembolsados BID</t>
  </si>
  <si>
    <r>
      <t xml:space="preserve">Fecha Inicial             </t>
    </r>
    <r>
      <rPr>
        <sz val="8"/>
        <rFont val="Arial"/>
        <family val="2"/>
      </rPr>
      <t xml:space="preserve">          (dd-mmm-aa)</t>
    </r>
  </si>
  <si>
    <r>
      <t xml:space="preserve">Fecha Final                  </t>
    </r>
    <r>
      <rPr>
        <sz val="8"/>
        <rFont val="Arial"/>
        <family val="2"/>
      </rPr>
      <t xml:space="preserve">     (dd-mmm-aa)</t>
    </r>
  </si>
  <si>
    <r>
      <t>Descargue de los archivos mensuales  de Zonas Francas mediante el programa FILEZILLA, del mes de</t>
    </r>
    <r>
      <rPr>
        <sz val="8"/>
        <rFont val="Arial"/>
        <family val="2"/>
      </rPr>
      <t xml:space="preserve"> Noviembre de 2008</t>
    </r>
    <r>
      <rPr>
        <sz val="8"/>
        <color indexed="8"/>
        <rFont val="Arial"/>
        <family val="2"/>
      </rPr>
      <t xml:space="preserve"> a Octubre de 2009.</t>
    </r>
  </si>
  <si>
    <r>
      <t>Descargue y validación y producción del avance de importaciones de los meses de Noviembre de 2008 a</t>
    </r>
    <r>
      <rPr>
        <sz val="8"/>
        <rFont val="Arial"/>
        <family val="2"/>
      </rPr>
      <t xml:space="preserve"> octubre</t>
    </r>
    <r>
      <rPr>
        <sz val="8"/>
        <color indexed="8"/>
        <rFont val="Arial"/>
        <family val="2"/>
      </rPr>
      <t xml:space="preserve"> de 2009</t>
    </r>
  </si>
  <si>
    <r>
      <t xml:space="preserve">DIRECTORIO ENTREGADO </t>
    </r>
    <r>
      <rPr>
        <b/>
        <sz val="8"/>
        <color indexed="8"/>
        <rFont val="Arial"/>
        <family val="2"/>
      </rPr>
      <t xml:space="preserve"> /</t>
    </r>
    <r>
      <rPr>
        <sz val="8"/>
        <color indexed="8"/>
        <rFont val="Arial"/>
        <family val="2"/>
      </rPr>
      <t xml:space="preserve"> DIRECTORIO PROGRAMADO</t>
    </r>
  </si>
  <si>
    <r>
      <t>Elaboración, análisis y validación  de las Proyecciones de Población Total Municipal Cabecera - Resto,  por sexo y edades simples</t>
    </r>
    <r>
      <rPr>
        <i/>
        <sz val="8"/>
        <rFont val="Arial"/>
        <family val="2"/>
      </rPr>
      <t xml:space="preserve"> </t>
    </r>
    <r>
      <rPr>
        <b/>
        <i/>
        <sz val="8"/>
        <rFont val="Arial"/>
        <family val="2"/>
      </rPr>
      <t>de 0-6 años a junio 30 de  2010 a certificar  a DNP el 30 de junio de 2009.</t>
    </r>
  </si>
  <si>
    <r>
      <t xml:space="preserve">TIEMPO ESTABLECIDO/ TIEMPO ENTREGA INFORMES                                                                  </t>
    </r>
    <r>
      <rPr>
        <sz val="8"/>
        <color indexed="18"/>
        <rFont val="Arial"/>
        <family val="2"/>
      </rPr>
      <t>VER NOTA</t>
    </r>
  </si>
  <si>
    <r>
      <t xml:space="preserve">CANTIDAD DE INFORMES CONTABLES EFECTIVAMENTE ENTREGADOS / CANTIDAD DE INFORMES COMPROMETIDOS PARA ENTREGA  </t>
    </r>
    <r>
      <rPr>
        <sz val="8"/>
        <color indexed="62"/>
        <rFont val="Arial"/>
        <family val="2"/>
      </rPr>
      <t xml:space="preserve"> VER NOTA </t>
    </r>
  </si>
  <si>
    <t>4 grupos de cuadros y reportes para entregar a cuentas nacionales correspondientes al IV trimestre 2008 y del I al III trimestre de 2009</t>
  </si>
  <si>
    <t>Grupos de cuadros y reportes / Total grupos de cuadros y reportes</t>
  </si>
  <si>
    <t>Elaboración y entrega de cuadros y reportes a cuentas nacionales correspondientes al IV trimestre 2008 y del I al III trimestre de 2009</t>
  </si>
  <si>
    <t>4 documentos de contexto de información correspondientes al IV trimestre 2008 y del I al III trimestre de 2009</t>
  </si>
  <si>
    <t>Documentos de contexto de información / Total documentos de contexto de información</t>
  </si>
  <si>
    <t>Elaboración de documentos de contexto de información correspondientes al IV trimestre 2008 y del I al III trimestre de 2009</t>
  </si>
  <si>
    <t>12 grupos de cuadros para el boletín estadístico correspondientes a los meses de noviembre a diciembre 2008 y de enero a octubre 2009.</t>
  </si>
  <si>
    <t>Informe donde se establezcan los tamaños mínimos  que establezca el número de cotizaciones requeridas para la cansta unificada</t>
  </si>
  <si>
    <t>Realizar un Informe en Word, sustentado con archivo en Excel donde se registren los tamaños mínimos y el análisis estadístico, con el fin de establecer el número de cotizaciones requeridas para la canasta unificada</t>
  </si>
  <si>
    <t xml:space="preserve"> ÍNDICE DE PRECIOS DE EDIFICACIONES/VIVIENDAS NUEVAS- IPEN - IPVN </t>
  </si>
  <si>
    <t>Andrea Carolina Rubiano-y Luís Uriel Rojas</t>
  </si>
  <si>
    <t>Pruebas, ejercicios de escritorio y documento con la versión definitiva de la estructura del boletín de prensa, anexos estadísticos y nuevas series con la nueva cobertura y con el cambio en el período base.</t>
  </si>
  <si>
    <t>Generación y entrega por parte de Metodología Estadística de los cuadros de salida correspondiente al IV trimestre de 2008</t>
  </si>
  <si>
    <t>Generación y entrega por parte de Metodología Estadística de los cuadros de salida correspondiente al II trimestre de 2009</t>
  </si>
  <si>
    <t>Generación y entrega por parte de Metodología Estadística de los cuadros de salida correspondiente al III trimestre de 2009</t>
  </si>
  <si>
    <t>ANDREA CAROLINA RUBIANO FONTECHA  y LUÍS URIEL ROJAS PINZÓN</t>
  </si>
  <si>
    <t>LEVANTAMIENTO RECOPILACIÓN Y ACTUALIZACIÓN DE LA INFORMACIÓN RELACIONADA  CON PRECIOS NACIONAL</t>
  </si>
  <si>
    <t>ÍNDICE DE PRECIOS PRODUCTOR - IPP</t>
  </si>
  <si>
    <t>Orlando Jiménez</t>
  </si>
  <si>
    <t xml:space="preserve">12 boletines con Resultados del Índice de Precios Productor - IPP </t>
  </si>
  <si>
    <t>Aplicativo robusto, versátil y seguro que permita integración total de información del IPP y satisfacción de fuentes y usuarios.</t>
  </si>
  <si>
    <t>Desarrollo de módulos, controles, auditorias y requerimientos especiales de usuarios internos y externos.</t>
  </si>
  <si>
    <t>ÍNDICE DE COSTOS DE TRANSPORTE DE CARGA POR CARRETERA - ICTC</t>
  </si>
  <si>
    <t>REVISAR Y AJUSTAR LOS DOCUMENTOS METODOLÓGICOS Y TEMÁTICOS</t>
  </si>
  <si>
    <t>DOCUMENTOS METODOLÓGICOS</t>
  </si>
  <si>
    <t>CIERRE Y CONSOLIDACIÓN DE INFORMACIÓN</t>
  </si>
  <si>
    <t>Se recolecta y valida la información para el ICTC</t>
  </si>
  <si>
    <t>ELABORACIÓN MENSUAL DE BOLETINES</t>
  </si>
  <si>
    <t>LEVANTAMIENTO RECOPILACIÓN Y ACTUALIZACIÓN DE LA INFORMACIÓN RELACIONADA CON ASPECTOSTOS SOCIODEMOGRÁFICOS-SOCIOLABORALES</t>
  </si>
  <si>
    <t xml:space="preserve"> 2 Bases de datos  con cifras definitivas de Nacimientos y defunciones, año 2007</t>
  </si>
  <si>
    <t xml:space="preserve">20 Cuadros de salida con cifras preliminares de Nacimientos y defunciones, primer semestre 2009 </t>
  </si>
  <si>
    <t>1 Documento con el diseño metodológico para la  evaluación de la cabalidad de estadísticas vitales</t>
  </si>
  <si>
    <t>Número de Documento con diseño metodológico</t>
  </si>
  <si>
    <t>4 Módulos para distribución de certificados, directorio de instituciones de salud, control de cobertura y calidad, automatizado de auditoria de informacion de nacimientos y de defunciones</t>
  </si>
  <si>
    <t>1 Documento Primera fase  del sistema de codificacion automatizada de causa de muerte</t>
  </si>
  <si>
    <t>Número de documento de la primera fase de codificación automatizada de causa de muerte</t>
  </si>
  <si>
    <t>1 Archivo con las Proyecciones de población Total municipal cabecera-resto 1990-2015.</t>
  </si>
  <si>
    <t>Número de proyecciones de población  Total Municipal Cabecera Resto 1990-2015</t>
  </si>
  <si>
    <t>Número de proyecciones de población  Total Municipal Cabecera Resto  por sexo y grupos de edad 1990-2010.</t>
  </si>
  <si>
    <t>Número de proyecciones de población Total municipal Cabecera - Resto, por edades simples de 0 a 6 años a 30 de junio de 2010</t>
  </si>
  <si>
    <t>1 Archivo con las proyecciones de población Total municipal, Cabecera- Resto por grupos especiales de edad y  sexo  para los dominios de la GEIH (1990-2010)</t>
  </si>
  <si>
    <t>Número de proyecciones de población  Total municipal, Cabecera- Resto por grupos especiales de edad y  sexo  para los dominios de la GEIH (1990-2010)</t>
  </si>
  <si>
    <t xml:space="preserve">Documentos metodológicos y técnicos del proyecto ECRE </t>
  </si>
  <si>
    <t>Número de documentos de diseño del proyecto generados</t>
  </si>
  <si>
    <t xml:space="preserve">Un informe de resultados </t>
  </si>
  <si>
    <t>Un docuemnto de diseño del proyecto</t>
  </si>
  <si>
    <t>Asistencia técnica prestada a la Cancilleria, para el diseño del cuestionario de la prueba piloto (en medio físico y magnético), sensibilización capacitación y tratamiento de la información en el marco del proyecto ECRE</t>
  </si>
  <si>
    <t>Número de anuarios</t>
  </si>
  <si>
    <t xml:space="preserve">Un anuario </t>
  </si>
  <si>
    <t>Elaboracion del anuario del DAS</t>
  </si>
  <si>
    <t xml:space="preserve">Maria Teresa Rojas Linares </t>
  </si>
  <si>
    <t>2 Estudio de población</t>
  </si>
  <si>
    <t>2 estudios de poblacion</t>
  </si>
  <si>
    <t>Módulos de consulta del Sistema de Información Geoestadística actualizados (nuevas fases)</t>
  </si>
  <si>
    <t>(Etapas desarrolladas / 3 etapas programadas)*100</t>
  </si>
  <si>
    <t xml:space="preserve">Fase II del módulo de consulta censal a nivel manzana y sector rural, y del módulos de seguimiento a la trazabilidad de cambios en Ags, manuales e instructivos, </t>
  </si>
  <si>
    <t>Actualización e incorporación a la base de datos geográfica de los niveles cartográficos de 37 cabeceras municipales  para genración de los productos cartográficos</t>
  </si>
  <si>
    <t>Preparar la información, estructurar, sectorizar, empalmar y generar los productos cartográficos censales impresos</t>
  </si>
  <si>
    <t>Prototipo del módulo de consulta del sistema de información en funcionamiento con las funcionalidades definidas para el 2009</t>
  </si>
  <si>
    <t>(Modulo implementado / modulo programado)*100</t>
  </si>
  <si>
    <t>Desarrollo informático del prototipo que incluye las  funcionalidades definidas para la consulta de indicadores de uso del suelo</t>
  </si>
  <si>
    <t>Angela Vivas</t>
  </si>
  <si>
    <t>% de publicaciones, nro. Total de publicaciones realizadas sobre el Nro.  Total  publicaciones programadas en el  periodo 2009</t>
  </si>
  <si>
    <t>Número de  Bases de datos con cifras definitivas de Nacimientos y defunciones, año 2007</t>
  </si>
  <si>
    <t>2 Bases de datos con cifras definitivas de Nacimientos y defunciones, año 2007</t>
  </si>
  <si>
    <t xml:space="preserve">Producción  y difusión de  las  cifras de los hechos vitales de Nacimientos,  Defunciones no Fetales y Fetales: definitivas 2007 </t>
  </si>
  <si>
    <t xml:space="preserve">Número de cuadros de salida con cifras preliminares de Nacimientos y defunciones, primer semestre 2009 </t>
  </si>
  <si>
    <t xml:space="preserve">Veinte (20 ) cuadros de salida con cifras preliminares de Nacimientos y defunciones, primer semestre 2009 </t>
  </si>
  <si>
    <t>Producción  y difusión de  las  cifras de los hechos vitales de Nacimientos,  Defunciones no Fetales y Fetales -preliminares primer semestrede 2009 .</t>
  </si>
  <si>
    <t xml:space="preserve"> Tasa de Mortalidad Infantil Calculada a nivel municipal para el año 2007.</t>
  </si>
  <si>
    <t>Tasas de MI municipales para 2007</t>
  </si>
  <si>
    <t>1 Archivo con la tasa de MI municipal 2007</t>
  </si>
  <si>
    <t>Desarrollo metodológico y estimación de la Tasa de Mortalidad Infantil a nivel municipal.</t>
  </si>
  <si>
    <t>1 documento con el diseño metodológico defintivo sobre evaluación cabalidad de estadísticas vitales</t>
  </si>
  <si>
    <t>Diseño y Desarrollo de la primera fase del  proyecto de  monitoreo, evaluacion y  seguimiento a la Cabalidad de las estadísticas vitales, con énfasis en MI, de la niñez, materna y perinatal.</t>
  </si>
  <si>
    <t>Número de  Módulos para distribución de certificados, directorio de instituciones de salud, control de cobertura y calidad, automatizado de auditoria de informacion de nacimientos y de defunciones</t>
  </si>
  <si>
    <t>4 módulos implantados según diseño</t>
  </si>
  <si>
    <t>Modernización Tecnológica de las Estadísticas Vitales</t>
  </si>
  <si>
    <t>Un documento de la primera fase de codificación automatizada de causa de muerte</t>
  </si>
  <si>
    <t>Desarrollo de la primera fase del sistema de codificación automatizada de casuas de muerte</t>
  </si>
  <si>
    <t>PROYECCIONES DE POBLACIÓN</t>
  </si>
  <si>
    <t>Myriam Cifuentes Noyes</t>
  </si>
  <si>
    <t>Modulos desarrollados / modulos programados *100</t>
  </si>
  <si>
    <t>Operativo Ambiental Industria 2008</t>
  </si>
  <si>
    <t>Documento "Analisis del potencial  uso de las variables producidas por el DANE asociadas al desarrollo sostenible"</t>
  </si>
  <si>
    <t>Anuario Ambiental - Información Producida por el DANE</t>
  </si>
  <si>
    <t>Anuario Ambiental - Información Producida por otras Entidades</t>
  </si>
  <si>
    <t>Porcentaje de avance de acuerdo a la programación</t>
  </si>
  <si>
    <t>Plan de Implementación y Documento de Producción de estadísticas ambientales producida por otras Entidades</t>
  </si>
  <si>
    <t>Indicador de Cumplimiento:Número de Variables y Series Estimadas/Numero de Variables y Series Agendadas en 2009 X 100%</t>
  </si>
  <si>
    <t>Gestión de Información de estadisticas ambientales producida por otras Entidades</t>
  </si>
  <si>
    <t>Revisión y ajuste al modelo de estimación de las proyecciones</t>
  </si>
  <si>
    <t>Guía estándar para metodologías de registros administrativos, edición e impresión ultimas metodologías documentadas</t>
  </si>
  <si>
    <t xml:space="preserve">Aprobación de las Guías Metodológicas estándar para documentación de Metodologías de registros administrativos e impresión de ultimas metodologías DANE.
Oficialización de Resultados a través de prensa y Web
</t>
  </si>
  <si>
    <t>0066-00516-0000
LEVANTAMIENTO RECOPILACIÓN Y ACTUALIZACIÓN DE INFORMACIÓN RELACIONADA CON PLANIFICACIÓN Y ARMONIZACIÓN ESTADÍSTICA NACIONAL</t>
  </si>
  <si>
    <t>ESTANDARIZACIÓN DE CONCEPTOS</t>
  </si>
  <si>
    <t xml:space="preserve"> Inventario de conceptos a estandarizar utilizados en las operaciones estadísticas</t>
  </si>
  <si>
    <t xml:space="preserve">Determinación de Criterios para revisión, evaluación y ajustes de la base de conceptos.
</t>
  </si>
  <si>
    <t>Actualización  y cargue de la Base de datos de conceptos para difusión</t>
  </si>
  <si>
    <t>Conceptos validados y  conceptos cargados / conceptos planeados</t>
  </si>
  <si>
    <t>Realizar el cargue en la base de datos de los conceptos validados</t>
  </si>
  <si>
    <t>INFORME DE COYUNTURA ECONÓMICA REGIONAL - ICER</t>
  </si>
  <si>
    <t>Consolidación, revisión  y Análisis de información territorial de los departamentos  ICER II 2008</t>
  </si>
  <si>
    <t xml:space="preserve">Recepción, Consolidación, revisión y análisis de información de las Direcciones Territoriales </t>
  </si>
  <si>
    <t>Consolidación y Análisis de información parcial territorial de los departamentos  ICER I 2009</t>
  </si>
  <si>
    <t>LÍNEA BASE DE INDICADORES</t>
  </si>
  <si>
    <t>Marco teórico y conceptual sobre línea base de indicadores y herramientas</t>
  </si>
  <si>
    <t>Elaborar un documento metodológico teniendo en cuenta las nuevas directrices de la dirección del DANE</t>
  </si>
  <si>
    <t>Instrumentos articulados del proyecto ACIOB con los instrumentos de DIRPEN</t>
  </si>
  <si>
    <t xml:space="preserve">Documentos realizado y aprobados  </t>
  </si>
  <si>
    <t xml:space="preserve">De acuerdo a las reuniones realizadas con los funcionarios de DIRPEN, se articulan todos los instrumentos del proyecto, </t>
  </si>
  <si>
    <t>430-1000-18-10 - MEJORAMIENTO DE LA CAPACIDAD TÉCNICA Y ADMINISTRATIVA PARA LA PRODUCCIÓN Y DIFUSIÓN DE LA INFORMACIÓN BÁSICA NACIONAL</t>
  </si>
  <si>
    <t>DANE</t>
  </si>
  <si>
    <t>CAROLINA GUTIÉRREZ H.</t>
  </si>
  <si>
    <t>Dane-Colombiestad Móvil</t>
  </si>
  <si>
    <t>Sistema de Colombiestad móvil</t>
  </si>
  <si>
    <t>Llegar con información del Dane y de Colombiestad a los colombianos a través de dispositivos móviles.</t>
  </si>
  <si>
    <t xml:space="preserve">Informe Semestral  de Capacitación  
Informe Final de Capacitación  </t>
  </si>
  <si>
    <t>Actividades Ejecutadas/ Actividades Propuestas</t>
  </si>
  <si>
    <t>Ejecución del subprograma de Formación como servidor público</t>
  </si>
  <si>
    <t>Ejecución del subprograma  de Formación Continuada en Areas Misionales</t>
  </si>
  <si>
    <t>Ejecución del subprograma  de Formación Continuada en  Área de Gestión</t>
  </si>
  <si>
    <t>Informe Semestral  de Calidad de Vida Laboral 
Informe Final de Calidad de Vida Laboral</t>
  </si>
  <si>
    <t>Ejecución del subprograma  Clima Laboral</t>
  </si>
  <si>
    <t>Ejecución del subprograma  Cultura y Cambio Organizacional</t>
  </si>
  <si>
    <t>Ejecución del subprograma  Desvinculación Laboral</t>
  </si>
  <si>
    <t>Ejecución del subprograma  Salud Ocupacional</t>
  </si>
  <si>
    <t>Ejecución del subprograma  Gestión Ambiental</t>
  </si>
  <si>
    <t xml:space="preserve">DIRECCIÓN DE METODOLOGÍA Y PRODUCCIÓN ESTADÍSTICA - DIMPE - DIRECCIÓN DE GEOESTADÍSTICA </t>
  </si>
  <si>
    <t>MEJORAMIENTO DE LA CAPACIDAD TÉCNICA Y ADMINISTRATIVA PARA LAS PRODUCCIÓN Y DIFUSIÓN DE LA INFORMACIÓN BÁSICA NACIONAL</t>
  </si>
  <si>
    <t>RECOLECCION DE DATOS (INSTRUMENTALES)</t>
  </si>
  <si>
    <t>Carlos Augusto Molina Meneses</t>
  </si>
  <si>
    <t xml:space="preserve">Generación de productos cartográficos análogos y digitales (28.500 unidades programadas anualmente). </t>
  </si>
  <si>
    <t>N° Productos Elaborados/ Total de productos requeridos</t>
  </si>
  <si>
    <t>Establecer y ajustar prototipos según los requerimientos  y  Organización interna de requerimientos para su oportuna entrega.</t>
  </si>
  <si>
    <t>Angela María Giraldo Isaza</t>
  </si>
  <si>
    <t xml:space="preserve">Seguimiento y control estadístico a diez (10) operaciones estadísticas bajo consulta interna vía Web. </t>
  </si>
  <si>
    <t xml:space="preserve">No de operaciones programadas a incorporar/Total operaciones monitoreadas por el SIMCE </t>
  </si>
  <si>
    <t xml:space="preserve">Diseño de indicadores de seguimiento a los operativos; Programación y prueba de indicadores y publicación en la Web DANE </t>
  </si>
  <si>
    <t>Orlando Rincon Ruiz</t>
  </si>
  <si>
    <t>No de pruebas ejecutadas/Total de pruebas requeridas</t>
  </si>
  <si>
    <t>Elaboración del Protocolo (Diseño y metodología de la prueba);  Elaboración de pruebas y entrega de informes; verificación al ajuste realizado de acuerdo a la prueba .</t>
  </si>
  <si>
    <t>MANTENIMIENTO Y SOSTENIBILIDAD</t>
  </si>
  <si>
    <t xml:space="preserve">Equilibrios oferta-utilización
Matriz Oferta-utilización
Cuentas de sectores institucionales
Cuentas económicas integradas  </t>
  </si>
  <si>
    <t>Número de años calculados/ número de años programados</t>
  </si>
  <si>
    <t>Calcular las Cuentas Anuales de 2005 definitivo y serie 2000-2007</t>
  </si>
  <si>
    <t>PIB Trimestral a precios corrientes y constantes desde el punto de vista de la oferta y la demanda y
Elaboración Boletín de prensa IV-2008 y I, II, III trimestre de 2009 base 2000</t>
  </si>
  <si>
    <t xml:space="preserve">Número de publicaciones programadas / Número de publicaciones efectuadas de las cuentas trimestrales 
</t>
  </si>
  <si>
    <t xml:space="preserve">Dos publicaciones </t>
  </si>
  <si>
    <t>Dos publicaciones</t>
  </si>
  <si>
    <t>Calcular y publicar los resultados del PIB Trimestral  IV-2008 y I,II, III de 2009</t>
  </si>
  <si>
    <t>Cuenta de medio ambiente
Cuenta de turismo
Cuenta de cultura
cuenta de salud y seguridad social</t>
  </si>
  <si>
    <t>Avance metodológico de cuenta de medio ambiente        Avance metodológico de cuenta de turismo                        Avance metodológico de cuenta de cultura                            Avance metodolócio de cuenta de salud y seguridad social.</t>
  </si>
  <si>
    <t>Incorporación de desarrollos teórico conceptuales                       Recopilación de nueva información básica                              Cálculos agregados</t>
  </si>
  <si>
    <t xml:space="preserve">Valor Agregado por rama de actividad y PIB Departamental, participaciones y evoluciones.  Publicación año 2007 provisional base 2000
</t>
  </si>
  <si>
    <t xml:space="preserve">Indicador de Divulgación de Cuentas Departamentales - IDCD= Numero de publicaciones de resultados divulgadas / Numero de publicaciones de resultados programadas para divulgación X 100
</t>
  </si>
  <si>
    <t>Calcular indicadores por producto y por Departamento 
Hallar estructura de distribución por producto y Departamento
Consolidación de producción a nivel de rama de actividad
Distribución y cálculo del PIB</t>
  </si>
  <si>
    <t>Diseños Metodológicos de Módulos Ambientales</t>
  </si>
  <si>
    <t>Indicador de Cumplimiento:Número de Diseños Completos / Número de Diseños Programados</t>
  </si>
  <si>
    <t>4 Diseños Metodológicos</t>
  </si>
  <si>
    <t>Realizar el levantamiento metodológico de la investigación ambiental de acuerdo con los parámetros de estandarización (Sectores: Agricola, Pecuario, Construcción y Transporte)</t>
  </si>
  <si>
    <t xml:space="preserve">CARGUE DE INFORMACIÓN EN SPI POR PARTE DE LOS RESPONSABLES DE LOS PROYECTOS </t>
  </si>
  <si>
    <t xml:space="preserve">INFORME DE SEGUIMIENTO Y CRUCE DE LA INFORMACION PRESUPUESTAL </t>
  </si>
  <si>
    <t>Informes presentados/ Cuatro informes programados</t>
  </si>
  <si>
    <t>CRUCE DE LA EJECUCIÓN DEL SERVIDOR TAYORNA CON LA INFORMACION DEL SIIF</t>
  </si>
  <si>
    <t>EVALUACIONES</t>
  </si>
  <si>
    <t>EVALUACIONES MENSUALES A NIVEL DE AREAS FUNCIONALES, PROYECTOS E INVESTIGACIONES</t>
  </si>
  <si>
    <t>AREAS EVALUADAS SOBRE EL TOTAL DE AREAS</t>
  </si>
  <si>
    <t>PROGRAMACIONES - PLAN OPERATIVO ANUAL</t>
  </si>
  <si>
    <t>EVALUACIONES MENSUALES</t>
  </si>
  <si>
    <t>PRIMER DIA HABIL DEL MES SIGUIENTE A EVALUAR</t>
  </si>
  <si>
    <t>QUINTO DIA HÁBIL DEL MES SIGUIENTE A EVALUAR</t>
  </si>
  <si>
    <t>GENERACION DE REPORTES Y DIVULGACION DE RESULTADOS</t>
  </si>
  <si>
    <t>DECIMO DIA HÁBIL DEL MES SIGUIENTE A EVALUAR</t>
  </si>
  <si>
    <t xml:space="preserve">Informe semestral </t>
  </si>
  <si>
    <t># de informes</t>
  </si>
  <si>
    <t>Elaboración informe semestral</t>
  </si>
  <si>
    <t>Reuniones</t>
  </si>
  <si>
    <t>Número de reuniones realizadas en el semestre/ reuniones programadas en el semestre</t>
  </si>
  <si>
    <t>Asesoría, acompañamiento y evaluación a territoriales y subsedes en los temas de MECI Y SGC</t>
  </si>
  <si>
    <t>Campañas de sensibilización en Sistemas Integrados de Gestión</t>
  </si>
  <si>
    <t>Campañas realizadas en el semestre / Campañas programas en el semestrre</t>
  </si>
  <si>
    <t xml:space="preserve">Diseño y desarrollo de campañas sensibilización </t>
  </si>
  <si>
    <t>GRUPO ÁREA PRESUPUESTO</t>
  </si>
  <si>
    <t>GESTION PRESUPUESTAL</t>
  </si>
  <si>
    <t xml:space="preserve">    ANALISIS CONTROL Y SEGUIMIENTO DE LA INFORMACION OBTENIDAEN LA EJECUCION REALIZADA DURANTE LA VIGENCIA</t>
  </si>
  <si>
    <t xml:space="preserve">  TOTAL COMPROMISOS ELABORADOS/ TOTAL COMPROMISOS RECIBIDOS</t>
  </si>
  <si>
    <t xml:space="preserve"> CRUCE DE COMPROMISOS ELABORADOS EN EL SISTEMA CON LOS RECIBIDOS DE LAS DIFERENTES DEPENDENCIAS</t>
  </si>
  <si>
    <t>SEGUIMIENTO ANALISIS Y LIBERACIONES DE LOS COMPROMISOS ACUMULADOS CON DIRECCIONES TECNICAS</t>
  </si>
  <si>
    <t xml:space="preserve">   TOTAL CDP ELABORADOS/ TOTAL SOLICITUD CDPS RECIBIDOS</t>
  </si>
  <si>
    <t xml:space="preserve">  CRUCE DE CDPS ELABORADOS EN EL SISTEMA CON LOS RECIBIDOS  DE LAS DIFERENTES DEPENDENCIAS</t>
  </si>
  <si>
    <t>SEGUIMIENTO ANALISIS Y LIBERACIONES DE SALDOS DE CDPS  ACUMULADOS CON DIRECCIONES TECNICAS</t>
  </si>
  <si>
    <t>SEGUIMIENTO CONTROL Y MONITOREO A LAS DIRECCIONES TERRITORIALES</t>
  </si>
  <si>
    <t>SOLICITUD DE INFORMACION ANTICIPADA TELEFONICAMENTE O VIA MAIL</t>
  </si>
  <si>
    <t>GRUPO ÁREA SIIF Y PAC</t>
  </si>
  <si>
    <t>ASIGNAR Y MODIFICAR PAC</t>
  </si>
  <si>
    <t>(PAC NO UTILIZADO TOTAL DEL MES- APLAZAMIENTOS OPORTUNOS)/PAC TOTAL ASIGNADO EN EL MES</t>
  </si>
  <si>
    <t>COMITES DE MODIFICACIONES Y DE APLAZAMIENTO</t>
  </si>
  <si>
    <t>GESTIÓN  SIIF</t>
  </si>
  <si>
    <t>ASESORIA Y APOYO A LA IMPLEMENTACION  DEL SIIF II</t>
  </si>
  <si>
    <t>N. DE SOLICITUDES O ASESORIAS SOLUCIONADAS / N. DE SOLICITUDES O ASESORIAS RADICADAS</t>
  </si>
  <si>
    <t>COMITES DE SEGUIMIENTO</t>
  </si>
  <si>
    <t>GRUPO ÁREA CONTABILIDAD</t>
  </si>
  <si>
    <t>GESTION CONTABLE</t>
  </si>
  <si>
    <t xml:space="preserve">  ACOPIO, CONTROL, VERIFICACIÓN, CONSOLIDACIÓN,  PREPARACIÓN Y ENTREGA DE  ESTADOS FINANCIEROS.</t>
  </si>
  <si>
    <t>COORDINACION CON LAS DEPENDENCIAS  INVOLUCRADAS EN EL PROCESO CONTABLE Y PERMANENTE SEGUIMIENTO PARA LA OPORTUNA RECEPCIÓN  Y ENTREGA DE LA INFORMACION.</t>
  </si>
  <si>
    <t>Programas de TV sobre cifras y metodolgía del Dane.</t>
  </si>
  <si>
    <t>Fomento de la cultura estadística, mediante un juego de roles del Dane en la ciudad para niños de Divercity en Bogotá.</t>
  </si>
  <si>
    <t>Convenios para el fomento de la cultura estadística, mediante un juego de roles del Dane en la ciudad para niños de Divercity Medellín.</t>
  </si>
  <si>
    <t>Número de convenios para la implementación de un punto DANE en Divercity - Medellín</t>
  </si>
  <si>
    <t>Firma de convenios para Implementacion de un Juego Dane-Divercity</t>
  </si>
  <si>
    <t>Mantener el portal de Colombiestad con información estadística no sólo del DANE sino también de otras entidades nacionales e internacionales.</t>
  </si>
  <si>
    <t>R 1:Se replantearon las metas puesto que disminuyeron los registros de visitas a partir del 1 mde mayo del presente puesto que cambio la herramienta y se quedaron sin registrar algunos usuarios. Y a penas se va capacitar a los funcionarios encargados del registro a partir del mes de septiembre de 2009</t>
  </si>
  <si>
    <t>R1.Debido a un convenio firmado entre el DANE y  la Imprenta Nacional,la impresión en el Taller de Ediciones  ha disminuído  este año.Se replantea la meta para el segundo semestre</t>
  </si>
  <si>
    <t>01/01/2009   R1  03/04/09</t>
  </si>
  <si>
    <t>Mantener el portal del DANE con información estadística del DANE.</t>
  </si>
  <si>
    <t>OBJETIVOS ESTRATEGICOS</t>
  </si>
  <si>
    <t>OBOSERVACIONES REPROGRAMACION DE ACITIVIDADES</t>
  </si>
  <si>
    <t>OBSERVACIONES REPROGRAMACION DE METAS</t>
  </si>
  <si>
    <t>Llenar notorios vacíos de información como en indicadores ODM, Justicia, Salud, Empleo, Fiscales y Financieras, Educación, Pobreza, Indicadores de Precios, Agricultura</t>
  </si>
  <si>
    <t xml:space="preserve">Mejorar la cobertura, desagregación y representatividad: IPC Empleo, Producción y Servicios, Ingresos y Gastos del Hogar, Bienestar y Protección Social. </t>
  </si>
  <si>
    <t xml:space="preserve">Incrementar la calidad de la información y por tanto su confiabilidad, a través de la revisión, rediseño y certificación de todas las bases de datos e investigaciones estadísticas generadoras de información. </t>
  </si>
  <si>
    <t>Mejorar la oportunidad de los datos: Empleo intensivo de TICs en la captura, procesamiento, almacenamiento y divulgación de información.</t>
  </si>
  <si>
    <t>Facilitar el acceso a la información de las diversas bases de datos, estructurando los datos recolectados por las diferentes entidades públicas en sus registros administrativos o públicos, encuestas, censos, y observaciones de la naturaleza.</t>
  </si>
  <si>
    <t>Quedo reprogramado para el segundo semestre</t>
  </si>
  <si>
    <t>Quedo reprogramado para el segundo semestre en proceso de adquisicion</t>
  </si>
  <si>
    <t>MODERNIZACION ADMINISTRATIVA</t>
  </si>
  <si>
    <t>GESTION JURIDICA</t>
  </si>
  <si>
    <t>NELFY ISABEL GOMEZ
DARIO MONTAÑEZ
SANDRA VELANDIA</t>
  </si>
  <si>
    <t>No. DE NORMAS ACTUALIZADAS / 
No. NORMAS REVISADAS</t>
  </si>
  <si>
    <t>NELFY ISABEL GOMEZ
DOMINGO OSPINA
DAVID HUELVAS</t>
  </si>
  <si>
    <t>PORCENTAJE DE CUMPLIMIENTO DE LA REPRESENTACION LEGAL OTORGADA</t>
  </si>
  <si>
    <t>No. PROCESOS ADELANTADOS FALLADOS / 
No. PROCESOS INICIADOS</t>
  </si>
  <si>
    <t>PROCESOS JUDICIALES ADELANTADOS Y FALLADOS</t>
  </si>
  <si>
    <t>Los procesos judiciales que adelanta la Entidad, dependen principalmente de las decisiones que los tribunales y demás instancias judiciales determinen para iniciar o fallar sobre algún proceso.  No es posible determinar el tiempo que demora un proceso en ser fallado y esto hace que el indicador no tenga una meta realmente cuantificable.</t>
  </si>
  <si>
    <t>PORCENTAJE DE CUMPLIMIENTO DE LOS ACUERDOS PREJUDICIALES O CONCILIACIONES</t>
  </si>
  <si>
    <t>No. CONCILIACIONES ACORDADAS/ 
No. CONCILIACIONES INICIADAS</t>
  </si>
  <si>
    <t>PROCESOS CONCILIATORIOS ADELANTADOS Y FALLADOS</t>
  </si>
  <si>
    <t>Los procesos conciliatorios adelantados y fallados, dependen principalmente de las decisiones que la Procuraduría y los Juzgados determinen para culminar cualquier proceso. Particularmente se puede definir las fecha de inicio de cada uno de los procesos, pero la finalización depende del fallo que se dicte por parte de estas instituciones.  Esto hace que el indicador no tenga una meta realmente cuantificable.</t>
  </si>
  <si>
    <t>NELFY ISABEL GOMEZ 
HUGO SIERRA</t>
  </si>
  <si>
    <t>PORCENTAJE DE CUMPLIMIENTO EN LA GESTION DE PETICIONES, QUEJAS Y RECLAMOS (P.Q.R)</t>
  </si>
  <si>
    <t>TOTAL P.Q.R DE TIPO ADMINISTRATIVO / 
TOTAL P.Q.R. ATENDIDOS EN EL BIMESTRE</t>
  </si>
  <si>
    <t>PETICIONES, QUEJAS Y RECLAMOS DE TIPO ADMINISTRATIVO GESTIONADAS</t>
  </si>
  <si>
    <t>TOTAL P.Q.R DE TIPO TECNICO / 
TOTAL P.Q.R. ATENDIDOS EN EL BIMESTRE</t>
  </si>
  <si>
    <t>PETICIONES, QUEJAS Y RECLAMOS DE TIPO TECNICO GESTIONADAS</t>
  </si>
  <si>
    <t>JOSE BERNARDO MARTINEZ / 
GRUPO LICITACIONES Y CONTRATOS</t>
  </si>
  <si>
    <t>CONTRATOS SUSCRITOS CON LA ENTIDAD</t>
  </si>
  <si>
    <t>No. CONTRATOS SUSCRITOS / 
No. ESTUDIOS DE OPORTUNIDAD Y CONVENIENCIA SOLICITADOS</t>
  </si>
  <si>
    <t>REVISION, ADECUACION Y TRAMITE DE ESTUDIOS PREVIOS DE OPORTUNIDAD Y CONVENIENCIA</t>
  </si>
  <si>
    <t>ELABORACION DE CONTRATOS, TRAMITE Y LEGALIZACION</t>
  </si>
  <si>
    <t>LIQUIDACION DE CONTRATOS</t>
  </si>
  <si>
    <t>No. CONTRATOS LIQUIDADOS / 
No. CONTRATOS POR LIQUIDAR</t>
  </si>
  <si>
    <t>ELABORACION, TRAMITE Y LEGALIZACION DE ACTAS DE LIQUIDACION DE CONTRATOS</t>
  </si>
  <si>
    <t>Se replantea la ejecución de los programas pendientes para el primer semestre de 2010</t>
  </si>
  <si>
    <t>Por reducción de presupuesto no se pueden realizar actividades  planteadas en el Plan de capacitación 2009</t>
  </si>
  <si>
    <t>Diseño ejecución y mantenimiento de la Matriz de Competencias DANE y Específicas por Areas de los funcionarios de la entidad</t>
  </si>
  <si>
    <t>El instrumento para ser aplicado en las Direcciones Territoriales y Subsedes ha tenido inconvenientes tecnológicos para ser aplicado en las Direcciones Territoriales y subsedes respectivas</t>
  </si>
  <si>
    <t xml:space="preserve">Por reducción de presupuesto no se pueden realizar actividades </t>
  </si>
  <si>
    <t>Pendiente aprobación por parte de la Dirección de Departamentos del tema de Incentivos a Equipos de Trabajo.</t>
  </si>
  <si>
    <t>Se replantea la ejecución de este programa para el primer semestre de 2009</t>
  </si>
  <si>
    <t>Por reducción de presupuesto no se pueden realizar actividades planeadas para la población prepensionada</t>
  </si>
  <si>
    <t>Las actividades pendientes serán planteadas en los planes de la vigencia 2010</t>
  </si>
  <si>
    <t>Por reducción de presupuesto no se pueden realizar algunas actividades planeadas</t>
  </si>
  <si>
    <t>Por reducción de presupuesto no se pueden realizar algunas actividades planeadas como la realización de un video de gestión ambiental.</t>
  </si>
  <si>
    <t>Entrega de pruebas de elementos y procesos diseñados para recolección de datos. Se prevee como meta 50 pruebas</t>
  </si>
  <si>
    <t xml:space="preserve">1 publicación de la revista ib </t>
  </si>
  <si>
    <t>Seleccionar autores, temas, revisión de artículos, comités de difusión, envío a pares evaluadores diseño, y  publicación de las revista 6, en medio físico y virtual</t>
  </si>
  <si>
    <t>14 cursos, talleres, seminarios, diplomados o conferencias.</t>
  </si>
  <si>
    <t>Capacitaciones a academia, gremios y sector público, entre otros, sobre el uso de la información producida por el DANE.</t>
  </si>
  <si>
    <t>Informe de número de entidades capacitadas</t>
  </si>
  <si>
    <t>Número de programas de TV emitidos a nivel nacional y regional.</t>
  </si>
  <si>
    <t>Programa Minuto de televisión</t>
  </si>
  <si>
    <t>Visitas registradas al mes en el punto del DANE.</t>
  </si>
  <si>
    <t>Juego Dane-Divercity</t>
  </si>
  <si>
    <t xml:space="preserve"> Material de sensibilización</t>
  </si>
  <si>
    <t>Número de investigaciones sensibilizadas</t>
  </si>
  <si>
    <t>Sensibilización investigaciones</t>
  </si>
  <si>
    <t>Gloria Elena Gallón O.</t>
  </si>
  <si>
    <t>Mantener el portal con información estadística no sólo del DANE sino también de otras entidades nacionales e internacionales</t>
  </si>
  <si>
    <t>Número de visitas</t>
  </si>
  <si>
    <t>Convenios para la Implementacion de centros de información</t>
  </si>
  <si>
    <t>Número de convenios para la implementación de centros de Información</t>
  </si>
  <si>
    <t>Firma de convenios para Implementacion de centros de información</t>
  </si>
  <si>
    <t>Martha Emilia Ordoñez</t>
  </si>
  <si>
    <t>Atención a los ciudadanos a nivel central y nacional</t>
  </si>
  <si>
    <t>Número de ciudadanos atendidos por cualquier medio de contacto</t>
  </si>
  <si>
    <t>Atención en los Bancos de Datos (teléfono, presencial,  correo electrónico, otros)</t>
  </si>
  <si>
    <t>Victoria Adriana González</t>
  </si>
  <si>
    <t>Procesamiento de información a la medida</t>
  </si>
  <si>
    <t>Número de procesamientos a la medida</t>
  </si>
  <si>
    <t>Procesamientos a la medida Vemtas Directas</t>
  </si>
  <si>
    <t>Stella Nuñez</t>
  </si>
  <si>
    <t>Diseño e Impresión de formularios y piezas de difusión de información estadística</t>
  </si>
  <si>
    <t>Impresiones de publicaciones, formularios y otros.</t>
  </si>
  <si>
    <t>Impresiones en Taller de ediciones</t>
  </si>
  <si>
    <t>Entrega de cartografia licenciada - Marco Geoestadistico Nacional (Censo 2005), a los municipios de Colombia.</t>
  </si>
  <si>
    <t>Cantidad de municipios a los que se le enviaron la cartografia licenciada - Marco Geoestadistico Nacional (Censo 2005)</t>
  </si>
  <si>
    <t>1 Anuario DAS 2008</t>
  </si>
  <si>
    <t>DIRECCIÓN DE CENSOS Y DEMOGRAFÍA</t>
  </si>
  <si>
    <t>Diseño conceptual de las investigaciones Cambio Climático (Investario de Gases de Efecto Invernadero GEI, Vulnerabilidad, Mercados de Carbono); Saneamiento Ambiental</t>
  </si>
  <si>
    <t>Diseño del Sistema de Información Ambiental</t>
  </si>
  <si>
    <t>Documento del Plan de Implementación del Sistema de Información Ambiental y Documento avance de la 1ra fase</t>
  </si>
  <si>
    <t>1 Documento Plan de Implementación</t>
  </si>
  <si>
    <t>Construir el Plan de Implementación y avanzar en la implementación de la fase 1ra.</t>
  </si>
  <si>
    <t>Indicador de Cumplimiento:Número de Variables y Series Estimadas/Numero de Variables y Series Programadas 2009 X 100%</t>
  </si>
  <si>
    <t>Publicación en Web del Compendio</t>
  </si>
  <si>
    <t>Indicadores Ambientales</t>
  </si>
  <si>
    <t>Indicador de Cumplimiento:Número de Indicadores reportados interinstitucionalmente cronograma 2009 / Número de Indicadores acordados cronograma 2009</t>
  </si>
  <si>
    <t>Levantamiento de información  y concertación de reporte de los indicadores de diferentes iniciativas - Agenda 2009</t>
  </si>
  <si>
    <t>LEVANTAMIENTO RECOPILACION Y ACTUALIZACION DE LA INFORMACION RELACIONADA CON CUENTAS NACIONALES Y MACROECONOMIA A NIVEL NACIONAL</t>
  </si>
  <si>
    <t>LEVANTAMIENTO RECOPILACION Y ACTUALIZACION DE LA INFORMACION RELACIONADA CON TEMAS AMBIENTALES</t>
  </si>
  <si>
    <t>Oficina de Control Interno</t>
  </si>
  <si>
    <t>Area de Apoyo</t>
  </si>
  <si>
    <t>Funcionarios capacitados en el manejo de aplicativos.</t>
  </si>
  <si>
    <t>Plan de Capacitación elaborado</t>
  </si>
  <si>
    <t xml:space="preserve">Hacer un inventario con todos los aplicativos de la Entidad. 
Indagar con los funcionarios de diferentes dependencia las necesidades que se tiene al respecto. 
Convocar a una reunión a Sistemas para hacer la solicitud formal de las capacitaciones. 
Elaborar en coordinación con recursos Humanos el plan de capacitación. </t>
  </si>
  <si>
    <t>01/04/2009
13/04/2009
21/04/2009
22/04/2009</t>
  </si>
  <si>
    <t>03/04/2009
20/04/2009
21/04/2009
30/04/2009</t>
  </si>
  <si>
    <t>Funcionarios con conocimiento de lo que hacen los diferentes Comités.</t>
  </si>
  <si>
    <t>Reuniones de capacitaciones realizadas / reuniones de capacitaciones programadas.</t>
  </si>
  <si>
    <t xml:space="preserve">Hacer un inventario de todos los Comités que están creados en la Entidad. 
Definir un cronograma de capacitaciones con las diferentes áreas.
Convocar a los servidores a las capacitaciones. 
Realizar las capacitaciones. 
Finalizadas las capacitaciones presentar un informe a la Dirección con el resultado de éstas. </t>
  </si>
  <si>
    <t>01/04/2009
15/04/2009
23/04/2009
01/05/2009
27/11/2009</t>
  </si>
  <si>
    <t>03/04/2009
22/04/2009
30/11/2009
20/11/2009
27/11/2009</t>
  </si>
  <si>
    <t>Gestión de Control Interno Y Recursos Humanos</t>
  </si>
  <si>
    <t>Publicacion y Presentacion en DANENET</t>
  </si>
  <si>
    <t xml:space="preserve"> Yenny Méndez - Jenaro Correa </t>
  </si>
  <si>
    <t xml:space="preserve"> Yenny Méndez - Jenaro Correa - Claudia Carvajal</t>
  </si>
  <si>
    <t>Elizabeth Parra</t>
  </si>
  <si>
    <t>Lina Maria Manios</t>
  </si>
  <si>
    <t>Andrea Carolina Rubiano</t>
  </si>
  <si>
    <t>Jose Orlando Cruz</t>
  </si>
  <si>
    <t>DIRECCIÓN DE METODOLOGÍA Y PRODUCCIÓN ESTADÍSTICA - DIMPE -TERRITORIALES</t>
  </si>
  <si>
    <t xml:space="preserve">MUESTRA MENSUAL MANUFACTURERA - MMM </t>
  </si>
  <si>
    <t>ENCUESTA ANUAL DE SERVICIOS - EAS</t>
  </si>
  <si>
    <t>ENCUESTA ANUAL DE COMERCIO -EAC</t>
  </si>
  <si>
    <t xml:space="preserve">CARTERA HIPOTECARIO DE VIVIENDA- CHV </t>
  </si>
  <si>
    <t>OBRAS CIVILES-IIOC</t>
  </si>
  <si>
    <t>FINANCIACIÓN DE VIVIENDA-FIVI</t>
  </si>
  <si>
    <t>CENSO DE EDIFICACIONES - CEED</t>
  </si>
  <si>
    <t>ENCUESTA DE TRANSPORTE DE PASAJEROS - ETUP</t>
  </si>
  <si>
    <t>MEDIDAS DE POBREZA MP</t>
  </si>
  <si>
    <t xml:space="preserve">GRAN ENCUESTA INTEGRADA DE HOGARES  - GEIH . </t>
  </si>
  <si>
    <t xml:space="preserve">
Teresita Moreno</t>
  </si>
  <si>
    <t xml:space="preserve"> Irma Inés Parra</t>
  </si>
  <si>
    <t>Consuelo Inirida Díaz</t>
  </si>
  <si>
    <t>Amanda Lucia Solo</t>
  </si>
  <si>
    <t>Documento</t>
  </si>
  <si>
    <t xml:space="preserve">ENCUESTA ANUAL MANUFACTURERA-EAM </t>
  </si>
  <si>
    <t>Jose Orlando cruz</t>
  </si>
  <si>
    <t>MUESTRA TRIMESTRAL MANUFACTURERA - MTM's</t>
  </si>
  <si>
    <t>EXPORTACIONES- EXPO</t>
  </si>
  <si>
    <t>IMPORTACIONES-IMPO</t>
  </si>
  <si>
    <t xml:space="preserve"> Isabel Navarrete</t>
  </si>
  <si>
    <t>MUESTRA TRIMESTRAL DE SERVICIOS - MTS</t>
  </si>
  <si>
    <t>Teresita Moreno</t>
  </si>
  <si>
    <t xml:space="preserve">MUESTRA MENAUL DE SERVICIOS HOTELEROS- MMS </t>
  </si>
  <si>
    <t xml:space="preserve"> Consuelo Inirida Díaz</t>
  </si>
  <si>
    <t>MICROESTABLECIMIENTOS</t>
  </si>
  <si>
    <t>DIRECCIÓN DE METODOLOGÍA Y PRODUCCIÓN ESTADÍSTICA - DIMPE -</t>
  </si>
  <si>
    <t>MUESTRA MENSUAL DE COMERCIO AL POR MENOR- MCM</t>
  </si>
  <si>
    <t>GRANDES ALMACENES E HIPERMERCADOS MINORISTAS - GAHM</t>
  </si>
  <si>
    <t>MUESTRA TRIMESTRAL DE COMERCIO MINORISTAS DE BOGOTA- MTCB - MTCB</t>
  </si>
  <si>
    <t>LEVANTAMIENTO, RECOPILACIÓN Y ACTUALIZACIÓN DE LA INFORMACIÓN RELACIONADA CON PRECIOS NACIONALES</t>
  </si>
  <si>
    <t xml:space="preserve"> LEVANTAMIENTO, RECOPILACIÓN Y ACTUALIZACIÓN DE LA INFORMACIÓN RELACIONADA CON PRECIOS NACIONALES</t>
  </si>
  <si>
    <t>Maria Ximena Caicedo Moreno -  Martha Janeth Vargas</t>
  </si>
  <si>
    <t>Claudia Johana Carvajal Bautisita</t>
  </si>
  <si>
    <t>Luz Adriana Hernandez</t>
  </si>
  <si>
    <t>Marisol Sabogal</t>
  </si>
  <si>
    <t>DIRECCION DE DIFUSION, MERCADEO Y CULTURA ESTADISTICAS - DIMCE</t>
  </si>
  <si>
    <t>RED VIRTUAL DE DATOS RVD</t>
  </si>
  <si>
    <t>SISTEMA DE MERCADEO Y RED FISICA SMRF</t>
  </si>
  <si>
    <t xml:space="preserve">Efraín Colmenares </t>
  </si>
  <si>
    <t>Luz Esther Bueno- Claudia Patricia Goyeneche</t>
  </si>
  <si>
    <t>DIRECCION TECNICA DE SINTESIS Y CUENTAS NACIONALES</t>
  </si>
  <si>
    <t xml:space="preserve">Javier Alberto Gutierrez </t>
  </si>
  <si>
    <t xml:space="preserve"> MEJORAMIENTO DE LA CAPACIDAD TÉCNICA Y ADMINISTRATIVA PARA LAS PRODUCCIÓN Y DIFUSIÓN DE LA INFORMACIÓN BÁSICA NACIONAL</t>
  </si>
  <si>
    <t>DOCENCIA Y DIFUSION-DIAD-</t>
  </si>
  <si>
    <t>SUBDIRECCION</t>
  </si>
  <si>
    <t>Ana Victoria Victoria / Julio Cesar   Alonso Lozano/ Edgar Forero</t>
  </si>
  <si>
    <t>Ana Victoria / Henry Antonio Mendoza</t>
  </si>
  <si>
    <t>ANA Victoria Vega / Humberto Mora</t>
  </si>
  <si>
    <t>ANA Victoria Vega/ Monica Rodriguez</t>
  </si>
  <si>
    <t>Ana Victoria Vega/ Monica Rodriguez</t>
  </si>
  <si>
    <t xml:space="preserve"> LEVANTAMIENTO RECOPILACION Y ACTUALIZACION DE LA INFORMACION REKLACIONADA CON DATOS ESPACIALES</t>
  </si>
  <si>
    <t>Nlecy Araque / Raul Martinez</t>
  </si>
  <si>
    <t>Nelcy Araque / Pedro Framco</t>
  </si>
  <si>
    <t xml:space="preserve"> LEVANTAMIENTO RECOPILACION Y ACTUALIZACION DE LA INFORMACION RELACIONADA CON DATOS ESPACIALES</t>
  </si>
  <si>
    <t>LEVANTAMIENTO RECOPILACION Y ACTUALIZACION DE LA INFORMACION RELACIONADA CON DATOS ESPACIALES</t>
  </si>
  <si>
    <t>LEVANTAMIENTO RECOPILACION Y ACTUALIZACION DE LA INFORMACION RELACIONADA CON ASPECTOS SOCIODEMOGRAFICOS</t>
  </si>
  <si>
    <t>Myrian Raquel Cifuentes</t>
  </si>
  <si>
    <t>ESTADISTICAS VITALES- EEVV</t>
  </si>
  <si>
    <t xml:space="preserve">AREA SOPORTE </t>
  </si>
  <si>
    <t>INFORMES</t>
  </si>
  <si>
    <t>AREA SOPORTE</t>
  </si>
  <si>
    <t>PROGRAMACION PRESUPUESTAL</t>
  </si>
  <si>
    <t xml:space="preserve">OFICINA DE PLANEACION Y AREAS MISIONALES </t>
  </si>
  <si>
    <t>PLANES</t>
  </si>
  <si>
    <t>OFICINA DE PLANEACION</t>
  </si>
  <si>
    <t xml:space="preserve">AREA SOPORTE  </t>
  </si>
  <si>
    <t xml:space="preserve">MEJORAMIENTO DEL SISTEMA INTEGRADO DE GESTIÓN (MECI 1000:2005 - SGC - NTCGP 1000:2004)  </t>
  </si>
  <si>
    <t>X</t>
  </si>
  <si>
    <t>x</t>
  </si>
  <si>
    <t>SISTEMA DE INFORMACION AMBIENTAL- SIA</t>
  </si>
  <si>
    <t>INVESTIGACIONES AMBIENTALES- IAM</t>
  </si>
  <si>
    <t>CUENTAS DEPARTAMENTALES- CDPT</t>
  </si>
  <si>
    <t>CUENTAS SATELITE- CSAT</t>
  </si>
  <si>
    <t>CATNB-TRIMESTRALES BASE 2000</t>
  </si>
  <si>
    <t>CATNB-CUENTAS ANUALES, BASE 2005, AÑO 2005, SERIE 2000-2007</t>
  </si>
  <si>
    <t>ASEGURAMIENTO DE CALIDAD DE LA INFORMACIÓN ESTADÍSTICA ESTRATÉGICA- ACIOB</t>
  </si>
  <si>
    <t>CALIDAD DE VIDA LABORAL_CVL</t>
  </si>
  <si>
    <t>CAPACITACIÓN-PIC</t>
  </si>
  <si>
    <t>SISTEMA INTEGRADO DE INFORMACION ADMINISTRATIVA Y FINANCIERA (SIIAF)</t>
  </si>
  <si>
    <t>DOCENCIA Y DIFUSION-DIAD</t>
  </si>
  <si>
    <t>INGENIERIA DE SOTWARE-ISFW</t>
  </si>
  <si>
    <t>ANALISIS, CONTROL Y VERIFICACION DE LA CONSISTENCIA Y RAZONABILIDAD DE LOS SALDOS CONTABLES PARA DETERMINAR  AJUSTES  Y/O CORRECCIONES</t>
  </si>
  <si>
    <t xml:space="preserve">CANTIDAD DE INFORMES CONTABLES EFECTIVAMENTE RECIBIDOS /  CATIDAD DE INFORMES CONTABLES ESPERADOS DE REGIONALES </t>
  </si>
  <si>
    <t>SISTEMA DE INFORMACIÓN GEOGRÁFICA DEL USO DEL SUELO- SIUS</t>
  </si>
  <si>
    <t>MIGRACION INTERNACIONAL- EMI</t>
  </si>
  <si>
    <t>PROYECCIONES DE POBLACIÓN-PRPOB</t>
  </si>
  <si>
    <t>ESTUDIOS POSCENSALES. - EPOSC</t>
  </si>
  <si>
    <t>Jorge Mora</t>
  </si>
  <si>
    <t>Boletines de Prensa y anexos; Archivos WEB (cinco regiones manufactureras)</t>
  </si>
  <si>
    <t>Elaboración y Publicación de resultados: serie 2006 a II trimestre 2009 para MTM regiones;</t>
  </si>
  <si>
    <t>ZONAS FRANCAS</t>
  </si>
  <si>
    <t>Descargue de los archivos mensuales de Zonas Francas mediante el programa FILEZILLA, del mes de Noviembre de 2008 a Octubre de 2009.</t>
  </si>
  <si>
    <t>Número de archivos descargados / Número de archivos entregados por la Dian  (12)</t>
  </si>
  <si>
    <t>Realizar actividades preliminares para la presentación de la metodología  2005-2007 ante el comité interinstitucional</t>
  </si>
  <si>
    <t>Revisión de la Metodología, Normatividad y Cuadros de Salida para Zonas Francas 2005-2007</t>
  </si>
  <si>
    <t>Análisis de Resultados de Validaciones 2005-2006</t>
  </si>
  <si>
    <t>Análisis y seguimiento a DIAN y Zonas Francas (Cámara de Comercio y Zona Franca Bogotá) con el fin de determinar el comportamiento de las operaciones entre Territorio Aduanero Nacional (TAN) y Zonas Francas (ZF)</t>
  </si>
  <si>
    <t>DIRECCION DE CENSOS Y DEMOGRAFIA -DCD</t>
  </si>
  <si>
    <t>ESTADÍSTICAS Y REGISTROS DEMOGRAFICOS</t>
  </si>
  <si>
    <t>ESTUDIO DE POBLACION (ESPOB)</t>
  </si>
  <si>
    <t xml:space="preserve">Número de estudios de población elaborados </t>
  </si>
  <si>
    <t>Definición de la metodología para la elaboración de los Estudios de Población.</t>
  </si>
  <si>
    <t>Preparación de la prueba piloto</t>
  </si>
  <si>
    <t>Desarrollo de estudios de población (1 municipio prueba piloto)</t>
  </si>
  <si>
    <t>Desarrollo de estudios de población para municipios (1)</t>
  </si>
  <si>
    <t>5 estudios poscensales</t>
  </si>
  <si>
    <t>(No. De Estudios Programados / No De Estudios Ejecutados )*100</t>
  </si>
  <si>
    <t>Actualización de los indicadores censales</t>
  </si>
  <si>
    <t xml:space="preserve">Definición y diseño metodológico de las investigaciones demográficas </t>
  </si>
  <si>
    <t xml:space="preserve">Analisis y resultados de las investigaciones demográficas </t>
  </si>
  <si>
    <t>Un documento con la Propuesta de desarrollo del proyecto y procesos para el censo de la ronda del 2010</t>
  </si>
  <si>
    <t>Evaluación de procesos del último censo y propuestas de mejora</t>
  </si>
  <si>
    <t>Definición de políticas, principios y desarrollo metodológico para el censo ronda 2010</t>
  </si>
  <si>
    <t>Establecer los lineamientos para la armonización y estandarización de la actividad censal</t>
  </si>
  <si>
    <t>ESTADISTICAS VITALES</t>
  </si>
  <si>
    <t>MYRIAM RAQUEL CIFUENTES NOYES</t>
  </si>
  <si>
    <t>Observar variaciones atípicas y diferencias muy grandes, entre los datos agregados de un año frente al otro</t>
  </si>
  <si>
    <t>'Producción de cuadros definitivos EAM 2007</t>
  </si>
  <si>
    <t>cuadros de salida programados/ cuadros de salida elaborados</t>
  </si>
  <si>
    <t>Producción de salida teniendo en cuenta sus especificaciones</t>
  </si>
  <si>
    <t>Generación de archivos planos definitivos Encuesta 2007.</t>
  </si>
  <si>
    <t>Archivos planos programados/ archivos planos generados</t>
  </si>
  <si>
    <t>Producción de los archivos teniendo en cuenta las descriptivas de los campos</t>
  </si>
  <si>
    <t>Consistencia integral de información EAM 2007</t>
  </si>
  <si>
    <t>Observaciones de consistencia entre variables, ejemplo: PB vs CI vs VA</t>
  </si>
  <si>
    <t>Directorio actualizado EAM 2008</t>
  </si>
  <si>
    <t>N° de fuentes con novedad/ total  fuentes del directorio</t>
  </si>
  <si>
    <t xml:space="preserve">Cruce de directorios de diferentes instituciones </t>
  </si>
  <si>
    <t>Actualización preliminar de directorio EAM 2009</t>
  </si>
  <si>
    <t>N° de fuentes nuevas/ numero de fuentes del total del directorio</t>
  </si>
  <si>
    <t>Inclusión de nuevos establecimientos ubicados por la MINIENCUESTA.</t>
  </si>
  <si>
    <t>Actualización de especificaciones de consistencia, validación y cambios metodológicos</t>
  </si>
  <si>
    <t>N° documentos programados/ sobre el total de documentos</t>
  </si>
  <si>
    <t>n.a.</t>
  </si>
  <si>
    <t>Actualización de los documentos de diseño (especificaciones y metodología)</t>
  </si>
  <si>
    <t>Plan de capacitación EAM 2008</t>
  </si>
  <si>
    <t>objetivos programados/objetivos alcanzados</t>
  </si>
  <si>
    <t>Establecer las etapas a seguir durante el proceso de recolección y los lineamientos temáticos, bajo la utilización de un formulario electrónico</t>
  </si>
  <si>
    <t>Formulario electrónico EAM 2008</t>
  </si>
  <si>
    <t>Instrumento de recolección de la EAM 2008</t>
  </si>
  <si>
    <t>Programación bajo ambiente Web bajo las especificaciones de validación y consistencia que debe cumplir la herramienta</t>
  </si>
  <si>
    <t>Establecimientos recolectados regionalmente</t>
  </si>
  <si>
    <t>N° de establecimientos recolectados/total de establecimientos a recolectar</t>
  </si>
  <si>
    <t>Esta actividad incluye los procesos de: distribución, diligenciamiento, captura, critica,  y consolidación de la información reportada por los industriales y recolectada por las DT y sub sedes del DANE</t>
  </si>
  <si>
    <t>Consolidación base de datos</t>
  </si>
  <si>
    <t>numero de registros programados/numero de registros obtenidos</t>
  </si>
  <si>
    <t xml:space="preserve">Consolidar las bases de la información correspondiente a las direcciones territoriales </t>
  </si>
  <si>
    <t>Análisis de consistencia y de contexto de la EAM 2008</t>
  </si>
  <si>
    <t xml:space="preserve">realizar análisis de consistencia subsectorial y cruces de evolución respecto a la encuesta EAM 2007 </t>
  </si>
  <si>
    <t>Formulario electrónico de la Encuesta Anual de Comercio - EAC en la página Web para diligenciamiento de las empresas</t>
  </si>
  <si>
    <t>Formulario en Web = Formulario diseñado/ Formulario entregado por Sistemas</t>
  </si>
  <si>
    <t>N.A</t>
  </si>
  <si>
    <t>Ajustes, especificaciones, diseño, seguimiento e implementación del formulario electrónico</t>
  </si>
  <si>
    <t>1 boletín con los resultados definitivos de la Encuesta Anual de Comercio - EAC 2007</t>
  </si>
  <si>
    <t>1 boletín con los resultados preliminares de la Encuesta Anual de Comercio - EAC 2008</t>
  </si>
  <si>
    <t>DIRECTORIO ACTUALIZADO</t>
  </si>
  <si>
    <t>Elaboración o actualización por parte de los equipos responsables de los instrumentos de recolección, de los documentos de diseño inmersos y de la información necesaria para alimentar cada elemento a utilizar en el operativo</t>
  </si>
  <si>
    <t>RESULTADOS DEFINITIVOS 2007</t>
  </si>
  <si>
    <t>Análisis, de los resultados  y elaboración del boletín para publicación</t>
  </si>
  <si>
    <t>DOCUMENTO DE CONTEXTO DE PRELIMINARES 2008</t>
  </si>
  <si>
    <t>DCTO  ELABORADO/
DCTO  PROGRAMADO</t>
  </si>
  <si>
    <t>Análisis, de las actividades  nivel macroeconómico que permita contextualizar los resultados de la investigación</t>
  </si>
  <si>
    <t>INFORME DE SERIE 1995 A 2005</t>
  </si>
  <si>
    <t>INF  ELABORADO/
INF  PROGRAMADO</t>
  </si>
  <si>
    <t>Análisis, de la serie y elaboración del informe</t>
  </si>
  <si>
    <t>PRELIMINARES DE 2008</t>
  </si>
  <si>
    <t>ARCHIVOS GENERADOS /
ARCHIVOS PROGRAMADOS</t>
  </si>
  <si>
    <t>Revisión y análisis del marco</t>
  </si>
  <si>
    <t xml:space="preserve">Revisión, diseño y actualización de la muestra </t>
  </si>
  <si>
    <t xml:space="preserve">Diagnóstico del directorio </t>
  </si>
  <si>
    <t>Revisión, análisis de la dinámica del directorio, selección y entrega de adición</t>
  </si>
  <si>
    <t>DOCUMENTOS GENERADOS /
DOCUMENTOS PROGRAMADOS</t>
  </si>
  <si>
    <t xml:space="preserve">Evaluación y ajustes a la documentación </t>
  </si>
  <si>
    <t>IMPUTACIONES EAS2007</t>
  </si>
  <si>
    <t>BASES DE DATOS CON  EMPRESAS IMPUTADAS</t>
  </si>
  <si>
    <t>Aplicar metodología para realizar las imputaciones</t>
  </si>
  <si>
    <t>IMPUTACIONES EAS2008</t>
  </si>
  <si>
    <t>OFICINA DE SISTEMAS</t>
  </si>
  <si>
    <t xml:space="preserve"> DIRECCION TÉCNICA DE GEOESTADÍSTICA   DIRECCION TÉCNICA DE GEOESTADÍSTICA </t>
  </si>
  <si>
    <t>Aplicación para Evaluar, Revisar y Ajustar la Propuesta Metodológica de Estratificación</t>
  </si>
  <si>
    <t>EDUCACIÓN FORMAL  EDU</t>
  </si>
  <si>
    <t>Miyerlandi Fajardo y Ana Cecilia Olaya</t>
  </si>
  <si>
    <t>Yenny Méndez - Jenaro Correa</t>
  </si>
  <si>
    <t xml:space="preserve"> Leonel Parias - John Cicua</t>
  </si>
  <si>
    <t>Rediseño y/o mantenimiento Intranet</t>
  </si>
  <si>
    <t>Identificar requerimientos de los usuarios</t>
  </si>
  <si>
    <t>Planes y anteproyectos de solucioones informaticas requeridas por la entidad</t>
  </si>
  <si>
    <t xml:space="preserve">Plan de reposición de equipos de cómputo </t>
  </si>
  <si>
    <t>OFICINA ASESORA DE PLANEACION</t>
  </si>
  <si>
    <t>Consolidado de cuadros de salida de la operación estadística  (Uno por trimestre) - IV trimestre de 2008 y I, II y III trimestres de 2009</t>
  </si>
  <si>
    <t xml:space="preserve">Cuadros de salida definitivos= Cuadros de salida entregados/ Cuadros de salida programados </t>
  </si>
  <si>
    <t>Generación y entrega por parte de Metodología Estadística de los cuadros de salida correspondiente al I trimestre de 2009</t>
  </si>
  <si>
    <t>4 Boletines de prensa   (Uno por trimestre) - IV trimestre de 2008 y I, II y III trimestres de 2009</t>
  </si>
  <si>
    <t>Elaborar el boletín de prensa, carta al Presidente y el resumen ejecutivo correspondiente IV trimestre 2008 de IPEN e IPVN</t>
  </si>
  <si>
    <t>Elaborar el boletín de prensa , la carta al Presidente y el resumen ejecutivo correspondiente I trimestre 2009 de IPEN e IPVN</t>
  </si>
  <si>
    <t>Elaborar el boletín de prensa, la carta al Presidente y el resumen ejecutivo correspondiente al II trimestre 2009 de IPEN e IPVN</t>
  </si>
  <si>
    <t>Elaborar el boletín de prensa, carta al Presidente y resumen ejecutivo correspondiente III trimestre 2009 de IPEN e IPVN</t>
  </si>
  <si>
    <t>4 Documentos de Contexto de IPEN-IPVN</t>
  </si>
  <si>
    <t xml:space="preserve">Documentos de Contexto= Número de documentos Programados / Número de Documentos de Contexto realizados </t>
  </si>
  <si>
    <t>Elaboración del documento de contexto correspondiente al IV trimestre de 2008 de IPEN e IPVN</t>
  </si>
  <si>
    <t>Elaboración del documento de contexto correspondiente al I trimestre de 2009 de IPEN e IPVN</t>
  </si>
  <si>
    <t>Elaboración del documento de contexto correspondiente al II trimestre de 2009 de IPEN e IPVN</t>
  </si>
  <si>
    <t>Elaboración del documento de contexto correspondiente al III trimestre de 2009 de IPEN e IPVN</t>
  </si>
  <si>
    <t>Manuales y documentos SGC; Manuales de Usuario aplicativo IPP.</t>
  </si>
  <si>
    <t>Documentos completos, definitivos y aprobados</t>
  </si>
  <si>
    <t>Análisis, corrección y ajustes a los manuales y metodologías</t>
  </si>
  <si>
    <t>Se actualiza la documentación de la investigación teniendo en cuenta sus ajustes</t>
  </si>
  <si>
    <t>BASES DE DATOS Y ARCHIVOS</t>
  </si>
  <si>
    <t>BOLETINES Y PUBLICACIONES</t>
  </si>
  <si>
    <t>Se elaboran los boletines de prensa y documentos con destino al usuario</t>
  </si>
  <si>
    <t>METODOLOGÍAS</t>
  </si>
  <si>
    <t>Metodologías prioritarias impresas</t>
  </si>
  <si>
    <t>Metodologías entregadas a mercadeo / metodologías impresas</t>
  </si>
  <si>
    <t xml:space="preserve">Revisión y  ajuste a los documentos metodológicos  de las operaciones estadísticas. 
</t>
  </si>
  <si>
    <t>Sistema de difusión de datos de información certificada mediante consultas dinámicas</t>
  </si>
  <si>
    <t>Realización y entrega de resultados boletín de prensa</t>
  </si>
  <si>
    <t xml:space="preserve">Entrega de cuatro boletines de prensa y una publicación de tabla mensual </t>
  </si>
  <si>
    <t>LEVANTAMIENTO Y RECOPILACIÓN Y ACTUALIZACIÓN DE LA INFORMACIÓN RELACIONADA CON SERVICIO PÚBLICOS</t>
  </si>
  <si>
    <t>Gilberto Ramirez Delgado</t>
  </si>
  <si>
    <t>Miyerlandi Fajardo Valenzuela</t>
  </si>
  <si>
    <t>Preparación del operativo (actualización de la documentación, del programa de captura, capacitación, etc.)</t>
  </si>
  <si>
    <t xml:space="preserve">Desarrollar un estudio de precios y unidades a nivel de localidad y áreas metropolitanas y urbanas; elaboración de las especificaciones del módulo de cambios de información; revisión de la información correspondiente a la nueva cobertura (anual) </t>
  </si>
  <si>
    <t>ESTADÍSTICAS LICENCIAS DE CONSTRUCCIÓN</t>
  </si>
  <si>
    <t>Se ajusto la fecha de publicación debido a los ejercicios de cambio de base 1998 a 2000, así como el encadenamiento para incluir las nuevas fuentes y por último cambiar el método de cálculo para el total nacional utilizando el Promedio aritmético ponderado y el Promedio geométrico ponderado. Sin embargo sólo se publico con la inclusión de nuevas fuentes.</t>
  </si>
  <si>
    <t>La meta no cambio</t>
  </si>
  <si>
    <t>SALARIOS DE LA CONSTRUCCIÓN DE VIVIENDA  - SCV</t>
  </si>
  <si>
    <t xml:space="preserve">Documentación de los rangos de validación para la información reportada Vs la Titularizadora Colombiana; Superintendencia Financiera; Documentación de las nuevas fuentes de reporte de la Supersolidaria </t>
  </si>
  <si>
    <t>Boletines de prensa divulgados= Número de Boletines programados /Total de Boletines publicados</t>
  </si>
  <si>
    <t xml:space="preserve">Teniendo en cuenta que el último envío del material a las secretarías de educación se hizo el 30 de abril debido a los problemas que se presentaron con las máquinas del Taller de Ediciones, varias secretarías de educación solicitaron un nuevo plazo para la entrega de los formularios diligenciados. La fecha máxima que se había programado inicialmente era el 18 de mayo, sin embargo después de un sondeo telefónico que se hizo a las secretarías de educación para evaluar el estado de recolección, se estableció un nuevo plazo para el 16 de junio. Esta situación hace que el inicio del operativo en las direcciones territoriales también se vea aplazado debido a la falta de material para procesar.   </t>
  </si>
  <si>
    <t xml:space="preserve">Finalizando el año 2009 se debe tener la base preliminar de la recolección de la información del año 2009. </t>
  </si>
  <si>
    <t xml:space="preserve">La reprogramación se realizo atendiendo la solicitud de la Muestra Mensual de Comercio al por menor para continuar presentando los resultados en la misma fecha </t>
  </si>
  <si>
    <t>Se reprogramó la selección de muestra del II Trimestre de 2009</t>
  </si>
  <si>
    <t>No altera las metas programadas</t>
  </si>
  <si>
    <t>Se reprogramó la generación de cuadros de salida del II Trimestre de 2009</t>
  </si>
  <si>
    <t>Se reprogramó el operativo de enlistamiento del II Trimestre de 2009</t>
  </si>
  <si>
    <t>Se reprogramó el operativo de encuesta del II Trimestre de 2009</t>
  </si>
  <si>
    <t>Se reprogramó la consistencia de información del II Trimestre de 2009</t>
  </si>
  <si>
    <t>Se reprogramó la publicación información del II Trimestre de 2009</t>
  </si>
  <si>
    <t>Cambia la proporción de las metas a 20% y 80% para cada semestre de 2009</t>
  </si>
  <si>
    <t>ÍNDICE DE COSTOS DE LA EDUCACIÓN SUPERIOR PRIVADA - ICESP</t>
  </si>
  <si>
    <t xml:space="preserve">Maria Ximena Caicedo Moreno -  Pedro Rubio Yépez </t>
  </si>
  <si>
    <t>Actualización documentación de la investigación</t>
  </si>
  <si>
    <t>ÍNDICE DE DE VALORACIÓN PREDIAL - IVP</t>
  </si>
  <si>
    <t xml:space="preserve">Maria Ximena Caicedo Moreno - Pedro Rubio Yépez </t>
  </si>
  <si>
    <t>Indicadores resultantes/ indicadores esperados</t>
  </si>
  <si>
    <t>ÍNDICE DE PRECIOS AL CONSUMIDOR - IPC</t>
  </si>
  <si>
    <t xml:space="preserve">Maria Ximena Caicedo Moreno </t>
  </si>
  <si>
    <t>ÍNDICE DE COSTOS DE CONSTRUCCIÓN          PESADA - ICCP -</t>
  </si>
  <si>
    <t>Número de boletines publicados: 2</t>
  </si>
  <si>
    <t>Difusión de resultados</t>
  </si>
  <si>
    <t>Revisión y ajustes a los manuales de la investigación</t>
  </si>
  <si>
    <t>revisión de la documentación periódicamente</t>
  </si>
  <si>
    <t>Indicadores de cobertura y confiabilidad</t>
  </si>
  <si>
    <t>Documento  de contexto para Conpes</t>
  </si>
  <si>
    <t>Entrega del Documento  de contexto para Conpes</t>
  </si>
  <si>
    <t>Producción del Documento  de contexto para Conpes</t>
  </si>
  <si>
    <t>Número de boletines publicados: 1</t>
  </si>
  <si>
    <t>Difusión de los resultados</t>
  </si>
  <si>
    <t xml:space="preserve">Documentos investigación actualizados en el sistema documental </t>
  </si>
  <si>
    <t>Entrega de los documentos actualizados/documentos programados</t>
  </si>
  <si>
    <t>Revisión de la documentación</t>
  </si>
  <si>
    <t xml:space="preserve">Base de datos depurada para la producción mensual </t>
  </si>
  <si>
    <t>Entrega base de datos para cálculo mensual del IPC</t>
  </si>
  <si>
    <t>Recolección, validación, crítica,  producción y cálculo del índice</t>
  </si>
  <si>
    <t xml:space="preserve">Indicadores de confiabilidad mensual </t>
  </si>
  <si>
    <t>Indicadores de confiabilidad mensual superior al 98%</t>
  </si>
  <si>
    <t>Producción de indicadores de calidad</t>
  </si>
  <si>
    <t xml:space="preserve">Boletines de prensa mensual </t>
  </si>
  <si>
    <t xml:space="preserve">Número de boletines publicados /12 </t>
  </si>
  <si>
    <t>Entrega del informe de los tamaños de muestra para los insumos</t>
  </si>
  <si>
    <t>Base de datos depurada para la producción mensual</t>
  </si>
  <si>
    <t>Número de fuentes y registros  procesados mensualmente /Número de fuentes y registros programados mensualmente para procesar</t>
  </si>
  <si>
    <t>Indicadores de confiabilidad y Oportunidad</t>
  </si>
  <si>
    <t>Número de boletines publicados/12</t>
  </si>
  <si>
    <t>Documento con la ampliación de cobertura y cambio en el período  base del índice</t>
  </si>
  <si>
    <t xml:space="preserve">Bases de Datos consolidada = Bases de Datos depuradas / Número de Bases de Datos Programadas </t>
  </si>
  <si>
    <t>Validación y consistencia de la base de microdatos del CEED correspondiente al IV trimestre de 2008</t>
  </si>
  <si>
    <t>Validación y consistencia de la base de microdatos del CEED correspondiente al I trimestre de 2009</t>
  </si>
  <si>
    <t>Validación y consistencia de la base de microdatos del CEED correspondiente al II trimestre de 2009</t>
  </si>
  <si>
    <t>Validación y consistencia de la base de microdatos del CEED correspondiente al III trimestre de 2009</t>
  </si>
  <si>
    <t xml:space="preserve">Documentos de Contexto= Numero de documentos Programados / Numero de Documentos de Contexto realizados </t>
  </si>
  <si>
    <t xml:space="preserve"> LEVANTAMIENTO, RECOPILACIÓN Y ACTUALIZACIÓN DE LA INFORMACIÓN RELACIONADA CON PRODUCCIÓN COMERCIO Y SERVICIOS NACIONAL</t>
  </si>
  <si>
    <t>MANUAL DE BUENAS PRÁCTICAS</t>
  </si>
  <si>
    <t>PLANEACIÓN CENSO RONDA 2010</t>
  </si>
  <si>
    <t xml:space="preserve">Maria Teresa Rojas Linares
</t>
  </si>
  <si>
    <t>Número de Documentos elaborados</t>
  </si>
  <si>
    <t>Maria Teresesa Rojas linares</t>
  </si>
  <si>
    <t xml:space="preserve">1 Metodología de Proyecciones de población Indígena en Resguardos, Vigencia 2010. </t>
  </si>
  <si>
    <t>Número de Documentos</t>
  </si>
  <si>
    <t xml:space="preserve">1 Proyección de población Indígena en Resguardos, Vigencia 2010. </t>
  </si>
  <si>
    <t>Número de proyecciones de Población</t>
  </si>
  <si>
    <t>Proyecciones de Población Indígena en Resguardos</t>
  </si>
  <si>
    <t>1 de febrero 2009</t>
  </si>
  <si>
    <t xml:space="preserve">3 Documentos  de Caracterización a profundidad de 55 municipios con población afrocolombiana e indígena (Convenio BID y Fedeafro).                                       </t>
  </si>
  <si>
    <t xml:space="preserve">Número de documentos de Caracterización </t>
  </si>
  <si>
    <t>2 Talleres Regionales grupos etnicos</t>
  </si>
  <si>
    <t>2 talleres Regionales grupos etnicos</t>
  </si>
  <si>
    <t>2 talleres regionales</t>
  </si>
  <si>
    <t>No. Documentos Internos Elaborados / Programados</t>
  </si>
  <si>
    <t>Contextualización subsectorial y regional; seguimiento interno de indicadores de evolución; Realización de Comité Sectorial de Análisis</t>
  </si>
  <si>
    <t>Bases históricas MTM's (regionales)</t>
  </si>
  <si>
    <t>N.a</t>
  </si>
  <si>
    <t>Consolidación series históricas a nivel de microdato; Generación de bases de datos regionales para evaluación y seguimiento</t>
  </si>
  <si>
    <t>Boletines de Prensa y anexos; Archivos WEB  (MTM Bogotá)</t>
  </si>
  <si>
    <t>Elaboración y Publicación de resultados: serie 2005 a II trimestre 2009 para MTM Bogotá;</t>
  </si>
  <si>
    <t xml:space="preserve">Obra Física DANE Central </t>
  </si>
  <si>
    <t>Informes Generados   Preliminar de 2009( DANE y FONDANE)</t>
  </si>
  <si>
    <t>Informe de la Audiencia Pública de Rendicion de Cuentas</t>
  </si>
  <si>
    <t>Informe</t>
  </si>
  <si>
    <t>Solicitud, analisis y consolidación, y presentacion de la información</t>
  </si>
  <si>
    <t>Informe al congreso</t>
  </si>
  <si>
    <t>Elaboracion del Anteproyecto de presupuesto de funcionamiento 2010</t>
  </si>
  <si>
    <t>Docuemento actualizado</t>
  </si>
  <si>
    <t>Analisis de necesidades y consolidacion del anteproyecto de funcionamiento de 2010 y elaboracion del mismo</t>
  </si>
  <si>
    <t>Elaboracion del Anteproyecto de presupuesto de inversión 2010</t>
  </si>
  <si>
    <t>Analisis de necesidades, elaboración y consolidacion del anteproyecto de inversión para el  2010, cargue de la infoermacion del MGMP para inversion por entidad y por sector</t>
  </si>
  <si>
    <t>OFICINA DE PLANEACION, AREAS MISIONALES Y DE APOYO</t>
  </si>
  <si>
    <t>Cargue de la programacion presupuestal del SPGI en el servidor Tayrona</t>
  </si>
  <si>
    <t>Archivos por investigacion  actualizados y areas inherentes al proceso estadistico/ archivos por investigacion y areas inherentes al proceso estadistico programadas</t>
  </si>
  <si>
    <t>Revisión de las programaciones y cargue en el servidor tayrona del costeo de cada investigacion y area inherente al proceso estadistico</t>
  </si>
  <si>
    <t>Plan Indicativo</t>
  </si>
  <si>
    <t>Estructuración del Plan</t>
  </si>
  <si>
    <t>Plan de Desarrollo Administrativo</t>
  </si>
  <si>
    <t>Estructuracion del Plan</t>
  </si>
  <si>
    <t>Seguimiento</t>
  </si>
  <si>
    <t>Seguimiento actualización de proyectos registrados en SIGOB</t>
  </si>
  <si>
    <t>Proyectos actualizados / proyectos registrados</t>
  </si>
  <si>
    <t>CARGUE DE INFORMACIÓN EN EL SIGOB Y GENERACIÓN DE REPORTES</t>
  </si>
  <si>
    <t xml:space="preserve">INFORME DE SEGUIMIENTO  DEL SISTEMA DE PLANEACION DE INVERSION SPI POR PROYECTO </t>
  </si>
  <si>
    <t>PROYECTOS ACTUALIZADOS / PROYECTOS REGISTRADOS</t>
  </si>
  <si>
    <t>Actividades desarrolladas / actividades programadas * 100</t>
  </si>
  <si>
    <t>Sistema estándar de indicadores estadísticos  y su ampliación a todos los procesos con su tablero de control</t>
  </si>
  <si>
    <t>Acompañar el proceso de integración con el sistema GEA y otros sistemas de captura.</t>
  </si>
  <si>
    <t>Implantar el sistema estándar de recolección de datos a partir de formularios electrónicos web</t>
  </si>
  <si>
    <t>Adelantar las etapas de Análisis y Diseño del componente de Gestión para las investigaciones Económicas</t>
  </si>
  <si>
    <t>Sistema de análisis de Datos sobre la Bodega de Datos a nivel de microdatos</t>
  </si>
  <si>
    <t>Analizar, diseñar e implementar un repositorio estándar, orientado al almacenamiento de la información de las investigaciones a nivel de microdatos.</t>
  </si>
  <si>
    <t>sistema de difusión de datos mediante consultas dinámicas</t>
  </si>
  <si>
    <t>Analizar y diseñar los modelos de análisis, a partir de las áreas de análisis definidas en la bodega de datos.</t>
  </si>
  <si>
    <t>Publicaciones = Publicaciones generadas en el periodo / Total de publicaciones en el año</t>
  </si>
  <si>
    <t>Numero de Boletines Publicados</t>
  </si>
  <si>
    <t xml:space="preserve">Publicación de Boletines de Prensa ECV - ENIGH </t>
  </si>
  <si>
    <t>Implementación de Módulos</t>
  </si>
  <si>
    <t>Indicador de Cumplimiento:Número de Operativos Ejecutados / Número de Operativos Programados</t>
  </si>
  <si>
    <t>Diseños Conceptuales</t>
  </si>
  <si>
    <t>4 Diseños Conceptuales</t>
  </si>
  <si>
    <t>Mejoras continuas en los procesos de informacion oara que esta sea oportuna y veraz.</t>
  </si>
  <si>
    <t>GRUPOÁREA CENTRAL DE CUENTAS</t>
  </si>
  <si>
    <t>LIQUIDACION DE ORDEN DE PAGO</t>
  </si>
  <si>
    <t xml:space="preserve">TIEMPO REAL UTILIZADO EN EL PROCESO / TIEMPO PROGRAMADO
</t>
  </si>
  <si>
    <t>1) Revisión de documentación soporte 2) Seguimiento y sensibilización a interventores y contratistas. 3) Liquidación de las cuentas</t>
  </si>
  <si>
    <t>No. DE CUENTAS RECIBIDAS / No. DE CUENTAS ESPERADAS</t>
  </si>
  <si>
    <t>SOPORTE FINANCIERO</t>
  </si>
  <si>
    <t>PROYECTOS ESPECIALES</t>
  </si>
  <si>
    <t>% DE USUARIOS QUE DILIGENCIARON LA ENCUESTA DE SATISFACCIÓN PRESENCIAL.</t>
  </si>
  <si>
    <t>% DE DILIGENCIAMIENTO DE LA ENCUESTA DE SATISFACCIÓN PRESENCIAL (2008) - %DESP</t>
  </si>
  <si>
    <t>Tramite de certificación con firma digital disponible en la página web del DANE.</t>
  </si>
  <si>
    <t>Cantidad de tramites de certificación disponibles en el portal de la entidad con firma digital</t>
  </si>
  <si>
    <t>Metodologias DANE publicadas</t>
  </si>
  <si>
    <t>Cantidad de metodologias DANE publicadas.</t>
  </si>
  <si>
    <t>Publicar metodologias DANE</t>
  </si>
  <si>
    <t>Emición de boletines de prensa</t>
  </si>
  <si>
    <t>Cantidad de boletines de prensa publicados.</t>
  </si>
  <si>
    <t>Mantener el portal con información estadística del DANE.</t>
  </si>
  <si>
    <t>Fidel Torres</t>
  </si>
  <si>
    <t>SECRETARÍA GENERAL /  ÁREA
ADMINISTRATIVA</t>
  </si>
  <si>
    <t>Mantener la infraestructura física y garantizar la sostenibilidad</t>
  </si>
  <si>
    <t>Mantenimiento  efectuado red eléctrica y regulada  /Mantenimientos programados 
Plazo señalado en los procedimientos</t>
  </si>
  <si>
    <t>1.- Mantenimiento red eléctrica regulada y normal  Sede Central</t>
  </si>
  <si>
    <t>Total  solicitudes atendidas relacionadas con planta telefónica/
Total de servicios solicitados</t>
  </si>
  <si>
    <t>2.- Mantenimiento planta telefónica Sede Central</t>
  </si>
  <si>
    <t>Mantenimiento  efectuado red detección de incendios /Mantenimiento programadoreferente a detección de incendios 
Plazo señalado en los procedimientos</t>
  </si>
  <si>
    <t>3,- Mantenimiento red de detección de incendios Sede Central</t>
  </si>
  <si>
    <t xml:space="preserve">Total actividades de remodelación efectuadas /total de actividades programadas para adecuación 
</t>
  </si>
  <si>
    <t>4,- Readecuación y mantenimiento Casa esmeralda</t>
  </si>
  <si>
    <t xml:space="preserve">Total actividades de conservación infraestructura física efectuadas /total de actividades programadas para conservación infraestructura
</t>
  </si>
  <si>
    <t>5,1,- Conservación infraestructura física Sede Central (Hidráulicos y sanitarios, iluminación, cerrajería en general)</t>
  </si>
  <si>
    <t>5,2,- Conservación infraestructura física Sede Central (Muros en general, cielos rasos, ventanería aluminios, carpintería metálica, pisos teka y escaleras, cubiertas y domos)</t>
  </si>
  <si>
    <t xml:space="preserve">Total actividades para adecuación central de monitoreo efectuadas /total de actividades programadas para adecuación central de monitoreo
</t>
  </si>
  <si>
    <t>6,- Adecuación central de monitoreo</t>
  </si>
  <si>
    <t xml:space="preserve">Total insumos eléctricos, sanitarios y de construcción adquiridos /total de insumos eléctricos, sanitarios y de construcción programadas para conservación infraestructura
</t>
  </si>
  <si>
    <t>7,- Adquisición insumos eléctricos, hidráulicos, sanitarios y materiales de construcción</t>
  </si>
  <si>
    <t xml:space="preserve">Número de Oficinas  remodeladas /
Total Oficinas </t>
  </si>
  <si>
    <t>Culminación remodelación  sede Central y Territoriales</t>
  </si>
  <si>
    <t>Investigar, analizar  y documentar el de Marco conceptual, teórico y normativo</t>
  </si>
  <si>
    <t>Planeación y preparación de los informes  de gestión, de cierre de vigencia y liquidación final de los convenios suscritos con la Banca Multilateral.</t>
  </si>
  <si>
    <t>Total recursos aprobados Fondo Rotatorio/Total recursos ejecutados Fondo Rotatorio</t>
  </si>
  <si>
    <t>Preparación de informes finales del fondo rotatorio del BID y justificacion final y cierre del Fondo, liquidación final de convenios.</t>
  </si>
  <si>
    <t>Total recursos operadores externos/Total recursos ejecutados operadores externos</t>
  </si>
  <si>
    <t>Seguimiento y control mensual a la ejecución presupuestal y contable a los operadores externos y manejo y cierre del proyecto</t>
  </si>
  <si>
    <t>Un (1) Informe de evaluación de la Auditoria para el cumplimiento de las obligaciones del contrato de préstamo</t>
  </si>
  <si>
    <t xml:space="preserve">Homologación y reclasificación de los registros contables y cuentas de inversión social diferidas </t>
  </si>
  <si>
    <t>GRUPO ÁREA TESORERIA</t>
  </si>
  <si>
    <t>GESTION TESORERIA</t>
  </si>
  <si>
    <t>JAVIER CALVACHY / ALVARO A. RENTERIA</t>
  </si>
  <si>
    <t>GESTIONAR PAGOS DE CUENTAS</t>
  </si>
  <si>
    <t>No. PAGOS REALIZADOS QUINCENALMENTE / CUENTAS RECIBIDAS QUINCENALMENTE</t>
  </si>
  <si>
    <t>Se pretende reducir los tiempos mejorando los canales de comunicacion con las dependencias involucradas,adicionalemnte dentro de la labor de pago los funcionatrios involucrados en el proceso se concentraran cada uno;  en uno de lo tres pasos que tiene el SIIIF para el pago  de la cuneta. Confirmacion-seleccion-Orden de pago</t>
  </si>
  <si>
    <t xml:space="preserve">REALIZAR INVERSIONES FINANCIERAS </t>
  </si>
  <si>
    <t>Difusión de la información (Boletines, Comunicados de Prensa, Anexos. Gráficos, Presentaciones)</t>
  </si>
  <si>
    <t>Aplicativo robusto y estable que permita la mejor autoadministración y el completo monitoreo y control de todas las actividades relacionadas con el IPP.</t>
  </si>
  <si>
    <t>Informes de las actividades de seguimiento a la  información certificada  de  2006 - 2007</t>
  </si>
  <si>
    <t>% de investigaciones evaluados, Nro total investigaciones evaluadas  sobre  Nro total de investigaciones programadas para hacer seguimiento en el periodo 2008.</t>
  </si>
  <si>
    <t>Documento Metodológico modificado y ajustado del proyecto ACIEME</t>
  </si>
  <si>
    <t>Metodologías realizadas / Metodologías planeadas</t>
  </si>
  <si>
    <t>Documento de Clasificación Internacional Uniforme de Ocupaciones Actualizada para Colombia versión PRELIMINAR. De acuerdo a los envíos oficiales de la OIT.</t>
  </si>
  <si>
    <t>Tablas correlativa PRELIMINARES CIUO 08 A.C. con versiones predecesoras nacionales e internacionales.</t>
  </si>
  <si>
    <t>Estudio y análisis estructura clasificaciones a correlacionar, interpretación de categorías (ocupaciones) a homologar , establecer correlación</t>
  </si>
  <si>
    <t>∑ Fecha respuesta requerimientos - fecha recepción requerimientos / número total requerimientos</t>
  </si>
  <si>
    <t>Diseño Metodológico</t>
  </si>
  <si>
    <t>Diseño Metodológico elaborado</t>
  </si>
  <si>
    <t>Diseño estadístico, sensibilizaciones a entidades, diseño operativo</t>
  </si>
  <si>
    <t>Recolección de Información</t>
  </si>
  <si>
    <t>Total de información recolectada/total programada</t>
  </si>
  <si>
    <t>Operativo de Campo</t>
  </si>
  <si>
    <t>Análisis de Información</t>
  </si>
  <si>
    <t>Informes por sector elaborados / Informes por sector programados</t>
  </si>
  <si>
    <t>Análisis y diagnostico de información, elaboración de mesas sectoriales. Diseño y formulación del Plan</t>
  </si>
  <si>
    <t xml:space="preserve">Difusión </t>
  </si>
  <si>
    <t>Documentos aprobados y difundidos</t>
  </si>
  <si>
    <t>Documentos de Operaciones Estadísticas por sector, entidad y tipo de  O.E. Plan Estadístico</t>
  </si>
  <si>
    <t>SISTEMA DE INFORMACIÓN ESTADÍSTICO PARA EL APOYO TERRITORIAL - SIEAT</t>
  </si>
  <si>
    <t>Desarrollo del sistema operativo SIET / Desarrollo planeado</t>
  </si>
  <si>
    <t>Desarrollo de módulos, interfaz usuarios, procedimientos para recopilación pruebas y ajustes</t>
  </si>
  <si>
    <t>Cargue de indicadores</t>
  </si>
  <si>
    <t>Indicadores cargados al sistema / cargue de indicadores planeado</t>
  </si>
  <si>
    <t xml:space="preserve">Realizar el cargue de indicadores prioritarios según necesidades </t>
  </si>
  <si>
    <t>Capacitación a los municipios</t>
  </si>
  <si>
    <t>Capacitaciones realizadas / capacitaciones planeadas</t>
  </si>
  <si>
    <t>Capacitación a Municipios e implementación del SIEAT en carácter de prueba</t>
  </si>
  <si>
    <t>ESTRATEGIA PARA EL FORTALECIMIENTO ESTADÍSTICO TERRITORIAL 
-EFET-</t>
  </si>
  <si>
    <t>Diseño y elaboración de Kit Herramientas</t>
  </si>
  <si>
    <t>Número de kits de herramientas entregados / número de kits de herramientas planificados</t>
  </si>
  <si>
    <t>Se realiza el diseño del folleto, cartilla y documentos que forman parte de los KITS</t>
  </si>
  <si>
    <t>Diseño de la Metodología para la implementación de la EFET</t>
  </si>
  <si>
    <t>No. Metodologías elaboradas / No. metodologías planificadas</t>
  </si>
  <si>
    <t>Diseño de metodologías, cartillas, instrumentos y herramientas</t>
  </si>
  <si>
    <t>Realización de los Seminarios EFET</t>
  </si>
  <si>
    <t>No.seminarios realizados / no. seminarios planificados</t>
  </si>
  <si>
    <t>Realización e Implementación de los seminarios territoriales a efectuarse en 6 ciudades capitales de 6 departamentos. Una visita en el primer semestre y una segunda, en el segundo semestre</t>
  </si>
  <si>
    <t>Acompañamiento y seguimiento a la implementación EFET</t>
  </si>
  <si>
    <t>Consultas realizadas en la página web</t>
  </si>
  <si>
    <t xml:space="preserve">Seguimiento de la implementación de  EFET </t>
  </si>
  <si>
    <t>MEJORAMIENTO DE REGISTROS ADMINISTRATIVOS</t>
  </si>
  <si>
    <t>Actualización de inventario de información misional y sus metadatos</t>
  </si>
  <si>
    <t xml:space="preserve">
Identificación, consolidación y análisis del estado de la situación 
 actual de la información.
</t>
  </si>
  <si>
    <t>Fidel Torres, Ligia Galvis</t>
  </si>
  <si>
    <t>Rediseño y/o mantenimiento del Web site institucional</t>
  </si>
  <si>
    <t>Horas disponibles página / horas año * 100</t>
  </si>
  <si>
    <t>Presentación y concertación del diseño propuesto</t>
  </si>
  <si>
    <t xml:space="preserve">Análisis de consistencia y emisión del concepto de aceptabilidad de la información estadística de importaciones </t>
  </si>
  <si>
    <t>Número de Análisis realizados / Número de Análisis Planeados (12)</t>
  </si>
  <si>
    <t>Análisis de información y entrega del visto bueno de importaciones de Temática a Logística de los meses de Noviembre de 2008 a Octubre de 2009</t>
  </si>
  <si>
    <t>Cruce y verificación de información para su actualización en terreno.</t>
  </si>
  <si>
    <t>IMPUTACIONES</t>
  </si>
  <si>
    <t>RESULTADOS  DE NOVIEMBRE 2008 A OCTUBRE 2009</t>
  </si>
  <si>
    <t>DOCUMENTO DE CONTEXTO DE RESULTADOS NOV 2008 A OCTUBRE 2009</t>
  </si>
  <si>
    <t>EXPANSIONES</t>
  </si>
  <si>
    <t>Aplicar metodología para realizar las expansiones</t>
  </si>
  <si>
    <t>N° DE EMPRESAS RECOLECTADAS/
TOTAL DE EMPRESAS A RECOLECTAR</t>
  </si>
  <si>
    <t>Selección de muestra para los 4 trimestres de 2009</t>
  </si>
  <si>
    <t>N° muestras seleccionadas / total de muestras año</t>
  </si>
  <si>
    <t>Actualización marco de áreas económico</t>
  </si>
  <si>
    <t>Análisis enlistamiento trimestral</t>
  </si>
  <si>
    <t>Generación de cuadros de salida para los 4 trimestres del año</t>
  </si>
  <si>
    <t>N° Generación de cuadros / total del generaciones de cuadros anual</t>
  </si>
  <si>
    <t>Actualización de programas de estimación trimestral</t>
  </si>
  <si>
    <t>Actualización de programas de varianza trimestral</t>
  </si>
  <si>
    <t>Diseño programa de captura para estructura y TICS</t>
  </si>
  <si>
    <t>N° diseños elaborados para Estructura y TICS/ total de diseños programados</t>
  </si>
  <si>
    <t>Especificaciones de validación y consistencia para estructura</t>
  </si>
  <si>
    <t>N° diseños elaborados para evolución / total de diseños programados</t>
  </si>
  <si>
    <t>Diseño de Protocolo de Recolección para evolución</t>
  </si>
  <si>
    <t>Especificaciones de validación y consistencia para evolución</t>
  </si>
  <si>
    <t>Recolección de enlistamiento</t>
  </si>
  <si>
    <t>Recolección de encuesta</t>
  </si>
  <si>
    <t>Base de datos consistente</t>
  </si>
  <si>
    <t>N° bases de datos/ total de bases de datos</t>
  </si>
  <si>
    <t>Especificaciones de consistencia</t>
  </si>
  <si>
    <t>Boletines de prensa</t>
  </si>
  <si>
    <t>N° boletines publicados/ total de boletines publicados</t>
  </si>
  <si>
    <t>Cuadros de salida de información</t>
  </si>
  <si>
    <t>Entrega de los documentos actualizados</t>
  </si>
  <si>
    <t>Revisión de la documentación periódicamente</t>
  </si>
  <si>
    <t>Indicadores de calidad regional y nacional primer y segundo semestre año 2009</t>
  </si>
  <si>
    <t>Entrega de indicadores confiabilidad y oportunidad</t>
  </si>
  <si>
    <t>Producción de indicadores de calidad regional y nacional</t>
  </si>
  <si>
    <t>Soportar y mantener los sistemas de información misionales.</t>
  </si>
  <si>
    <t>sistemas de información soportados y mantenidos / Total  sistemas de información</t>
  </si>
  <si>
    <t>Monitoreo a los sistemas de información</t>
  </si>
  <si>
    <t>Formularios electrónicos con la versión GEA disponible</t>
  </si>
  <si>
    <t>Formularios electronicos implementados / Total formularios electronicos programados * 100</t>
  </si>
  <si>
    <t>Crear las preguntas de las investigaciones en el Banco de Preguntas de GEA.</t>
  </si>
  <si>
    <t>Silvio salcedo</t>
  </si>
  <si>
    <t>Plataforma tecnológica mantenida y soportada.</t>
  </si>
  <si>
    <t>Numero de solicitudes de soporte tecnico reportados / Total de solicitudes de soporte tecnico * 100</t>
  </si>
  <si>
    <t>0066-00510-0000
LEVANTAMIENTO RECOPILACIÓN Y ACTUALIZACIÓN DE INFORMACIÓN RELACIONADA CON ASPECTOS CULTURALES Y POLÍTICOS NACIONAL</t>
  </si>
  <si>
    <t>Las fechas fueron reprogramadas  debido que la investigación no cuenta con los recursos económicos necesario para el desarrollo de una prueba nacional, con lo cual, el grupo técnico debió realizar varias evaluaciones y posibles escenarios de aplicación de la encuesta</t>
  </si>
  <si>
    <t xml:space="preserve">Pendiente de reprogramación de acuerdo a disponibilidad de recursos </t>
  </si>
  <si>
    <t>Se reprogramó dada la ampliación de actividades de la encuesta de Consumo Cultural del año anterior, lo que ha retrasado el avance del grupo temático en los insumos básicos para el desarrollo del proceso general de la investigación.</t>
  </si>
  <si>
    <t xml:space="preserve">Se reprogramo teniendo en cuenta modificaciones en las fechas de capacitación de las investigaciones del proyecto EPYC.  </t>
  </si>
  <si>
    <t xml:space="preserve">Se reprogramo la fecha de difusión de acuerdo al calendario de difusión de investigaciones </t>
  </si>
  <si>
    <t xml:space="preserve">0066-00516-0000
LEVANTAMIENTO RECOPILACIÓN Y ACTUALIZACIÓN DE INFORMACIÓN RELACIONADA CON PLANIFICACIÓN Y ARMONIZACIÓN ESTADÍSTICA NACIONAL
</t>
  </si>
  <si>
    <t>ANA ZORAIDA QUINTERO</t>
  </si>
  <si>
    <t>Un Documento realizado y revisado</t>
  </si>
  <si>
    <t>EDUARDO SARMIENTO</t>
  </si>
  <si>
    <t>Documento final ICER II semestre 2008</t>
  </si>
  <si>
    <t>Documento para revisión ICER I primer semestre 2009</t>
  </si>
  <si>
    <t xml:space="preserve"> - Documento marco conceptual y herramientas de recolección 
 - Metodología para las etapas de Recolección y evaluación de información </t>
  </si>
  <si>
    <t>Documento  del modelo de procesos y un manual de buenas prácticas para la producción estadística</t>
  </si>
  <si>
    <t>Documento del modelo de procesos y un manual de buenas prácticas para la producción estadística</t>
  </si>
  <si>
    <t>Las reprogramaciones realizadas corresponde a subactividades que  no afectan la fecha final de la actividad</t>
  </si>
  <si>
    <t>Mapas de información sectores fase I, II y III y difusión</t>
  </si>
  <si>
    <t>Recolección, verificación, consolidación y análisis de información sobre el sector fase I, II y III</t>
  </si>
  <si>
    <t>MARTHA HELENA ARIZA</t>
  </si>
  <si>
    <t>Tablas correlativas PRELIMINARES CIIU Rev. 4 A.C.,CPC 2 A.C., CIUO 08 A.C. y   con versiones predecesoras nacionales e internacionales.</t>
  </si>
  <si>
    <t>4 Tablas Correlativas CIIU Rev. 4 A.C.
Avance tablas correlativas  CPC 2 A.C. por secciones trabajadas.
2 Tablas Correlativas de la CIIU 08.
4 Tablas Correlativas de actualizadas según expedición de decretos modificatorios comercio exterior</t>
  </si>
  <si>
    <t>2 Tablas Correlativas de la CIIU 08.
4 Tablas Correlativas de actualizadas según expedición de decretos modificatorios comercio exterior</t>
  </si>
  <si>
    <t>Capacitación y Asesoría</t>
  </si>
  <si>
    <t>Definir tipo de capacitación o asesoría, preparar tema, coordinar logística, desarrollo de la capacitación, preparar respuesta, revisar y ajustar, entregar a usuarios vía orfeo o  e-mail..</t>
  </si>
  <si>
    <t>PLANIFICACIÓN INSTITUCIONAL Y SECTORIAL</t>
  </si>
  <si>
    <t>PLAN ESTRATÉGICO NACIONAL DE ESTADÍSTICAS - PENDES 2009</t>
  </si>
  <si>
    <t>JAVIER ALBERTO GUTIÉRREZ LÓPEZ</t>
  </si>
  <si>
    <t>Modelo conceptual, temático y desarrollo del sistema operativo  (módulos y cargue de información)</t>
  </si>
  <si>
    <t xml:space="preserve">SEGUIMIENTO AS LOS INDICADORES DE GESTION </t>
  </si>
  <si>
    <t>Informes semanal</t>
  </si>
  <si>
    <t xml:space="preserve">Elaboración </t>
  </si>
  <si>
    <t>OFICINA DE PLANEACIÓN, TERRITORIALES, ÁREAS MISIONALES Y DE APOYO</t>
  </si>
  <si>
    <t>Daniel Alam Diab</t>
  </si>
  <si>
    <t>Rendicion de la Cuenta</t>
  </si>
  <si>
    <t>Informes Generados  Final de 2008 (DANE y FONDANE).</t>
  </si>
  <si>
    <t>Solicitud diferentes áreas involucradas, Analisis y consolidación de la información</t>
  </si>
  <si>
    <t>Juan Edilberto Garcia/ Jorge Mora/ Alvaro Renteria</t>
  </si>
  <si>
    <t>JJuan Edilberto Garcia/ Jorge Mora/ Alvaro Renteria</t>
  </si>
  <si>
    <t>Gustavo España / Alvaro Renteria</t>
  </si>
  <si>
    <t>Libardo Ospina / Alvaro renteria</t>
  </si>
  <si>
    <t>No. Diseños regionales / regiones manufactureras identificadas</t>
  </si>
  <si>
    <t>REPOSITORIO DE INFORMACION CENSAL-RIC</t>
  </si>
  <si>
    <t>SOPORTE PLATAFORMA TECNOLOGICA- SPT</t>
  </si>
  <si>
    <t>INFORMACION BASICAL INSTITUCIONAL-IBII</t>
  </si>
  <si>
    <t>SOPORTE ICDE-SICD</t>
  </si>
  <si>
    <t>ESTRATIFICACION-ESEC</t>
  </si>
  <si>
    <t>GEORREFERENCIACIÓN Y SISTEMA DE METADATOS- GREF</t>
  </si>
  <si>
    <t>Recolección de la información correspondiente a noviembre de 2008 hasta noviembre de 2009 y procesamiento de la Información</t>
  </si>
  <si>
    <t>12 boletines con los resultados del comercio minorista con periodicidad mensual</t>
  </si>
  <si>
    <t>Boletines Esperados = Número de Boletines Publicados / Número de Boletines Programados</t>
  </si>
  <si>
    <t xml:space="preserve">Generación de anexos y series; construcción de gráficas y elaboración de texo para boletín y demás productos a entregar (12 boletines) </t>
  </si>
  <si>
    <t>Series Hipermercados y Series Vehículos</t>
  </si>
  <si>
    <t>Series de Hipermercados y de Vehículos = series realizadas/ series planeadas</t>
  </si>
  <si>
    <t>Boletín de prensa</t>
  </si>
  <si>
    <t xml:space="preserve">Generación de anexos y series; construcción de gráficas y elaboración de texo para boletín y demás productos a entregar (4 boletines) </t>
  </si>
  <si>
    <t>Recolección de información desde diciembre de 2008 a noviembre de 2009</t>
  </si>
  <si>
    <t>Informes Esperados = Número de informes realizados/Número de informes Programados</t>
  </si>
  <si>
    <t xml:space="preserve">Generación de anexos y series; construcción de gráficas y elaboración de texo para informes y demás productos a entregar (4 informes) </t>
  </si>
  <si>
    <t>MEJORAMIENTO DE LA CAPACIDAD TÉCNICA Y ADMINISTRATIVA PARA LA PRODUCCIÓN Y DIFUSIÓN DE LA INFORMACIÓN BÁSICA NACIONAL</t>
  </si>
  <si>
    <t xml:space="preserve"> MEJORAMIENTO DE LA CAPACIDAD TÉCNICA Y ADMINISTRATIVA PARA LA PRODUCCIÓN Y DIFUSIÓN DE LA INFORMACIÓN BÁSICA NACIONAL</t>
  </si>
  <si>
    <t>LEVANTAMIENTO RECOPILACION Y ACTUALIZACION DE LA INFORMACION RELACIONADA CON EL CUMPLIMIENTO DE LOS OBJETIVOS DEL MILENIO</t>
  </si>
  <si>
    <t xml:space="preserve">No DE DOCUMENTOS Y APLICATIVO ELABORADOS/No DE DOCUMENTOS Y APLICATIVO PROGRAMADOS </t>
  </si>
  <si>
    <t>Ajuste del aplicativo anterior y mejoramiento con nuevas especificaciones</t>
  </si>
  <si>
    <t>EMPRESAS RECOLECTADAS</t>
  </si>
  <si>
    <t>N° DE EMPRESAS RECOLECTADAS/TOTAL DE EMPRESAS A RECOLECTAR</t>
  </si>
  <si>
    <t>Esta actividad incluye los procesos de: distribución, diligenciamiento, captura, critica,  y consolidación de la información reportada</t>
  </si>
  <si>
    <t>BASE DE DATOS  PRELIMINAR, CONSOLIDADA A NIVEL  NACIONAL</t>
  </si>
  <si>
    <t>UNA BASE DE DATOS</t>
  </si>
  <si>
    <t xml:space="preserve">Consolidar las bases de las direcciones territoriales y realizar análisis de consistencia subsectorial y cruces de evolución respecto a la encuesta EAS 2006 </t>
  </si>
  <si>
    <t>12 Bases de datos consolidadas y depuradas correspondiente a los meses de diciembre 2008 y de enero a noviembre 2009.</t>
  </si>
  <si>
    <t>Recolección, loteo, critica, codificación, grabación, consolidación, consistencia, validación y corrección de inconsistencias, de la información correspondiente a los meses de diciembre 2008 y de enero a noviembre 2009.</t>
  </si>
  <si>
    <t>12 grupos de cuadros de salida o tabulados correspondiente a los meses de diciembre 2008 y de enero a noviembre 2009.</t>
  </si>
  <si>
    <t>Grupos de cuadros de salida o tabulados / Total grupos de cuadros de salida o tabulados</t>
  </si>
  <si>
    <t>Producción y entrega de los cuadros de salidas o tabulados correspondiente a los meses de diciembre 2008 y de enero a noviembre 2009.</t>
  </si>
  <si>
    <t>12 boletines de prensa para su publicación correspondiente a los meses de noviembre a diciembre 2008 y de enero a octubre 2009.</t>
  </si>
  <si>
    <t>Boletines de prensa publicados / Total boletines de prensa publicados</t>
  </si>
  <si>
    <t>Elaboración y publicación de los boletines de prensa y demás documentos anexos correspondiente a los meses de noviembre a diciembre 2008 y de enero a octubre 2009.</t>
  </si>
  <si>
    <t>Oficialización de resultados, metodologías y difusión</t>
  </si>
  <si>
    <t>Talleres realizados / Talleres planeados</t>
  </si>
  <si>
    <t>Realización de talleres y capacitaciones</t>
  </si>
  <si>
    <t>Investigación sobre modelo de procesos y manuales de buenas prácticas para la producción estadística</t>
  </si>
  <si>
    <t xml:space="preserve">Realización de talleres de capacitación, con los equipos de trabajo internos en DANE, para la implementación de los procesos y manual de buenas prácticas </t>
  </si>
  <si>
    <t>Talleres planeados/ talleres realizados</t>
  </si>
  <si>
    <t>Preparación, diseño de talleres de difusión</t>
  </si>
  <si>
    <t>NOMBRE DEL PROYECTO - ÁMBITO Ó AREA DE GESTIÓN</t>
  </si>
  <si>
    <t>TIEMPO PROGRAMADO</t>
  </si>
  <si>
    <t>PRINCIPALES ACTIVIDADES PARA LOGRO DE PRODUCTO O RESULTADO</t>
  </si>
  <si>
    <t>INDICADORES DE PRODUCTO - RESULTADO</t>
  </si>
  <si>
    <t>Func.</t>
  </si>
  <si>
    <t>Inv.</t>
  </si>
  <si>
    <t>ÁREAS INVOLUCRADAS</t>
  </si>
  <si>
    <t>RESPONSABLES</t>
  </si>
  <si>
    <t>PRODUCTOS / RESULTADOS</t>
  </si>
  <si>
    <t>META</t>
  </si>
  <si>
    <t>Descripción</t>
  </si>
  <si>
    <t>INDICADOR (Definición)</t>
  </si>
  <si>
    <t>I Sem</t>
  </si>
  <si>
    <t>II Sem</t>
  </si>
  <si>
    <t xml:space="preserve"> </t>
  </si>
  <si>
    <t>NOMBRE INVESTIGACIÓN / TEMA Ó AREA ESPECIFICA</t>
  </si>
  <si>
    <t>RECURSOS FINANCIEROS (Millones)</t>
  </si>
  <si>
    <t>(A)</t>
  </si>
  <si>
    <t>(B)</t>
  </si>
  <si>
    <t>(C)</t>
  </si>
  <si>
    <t>(D)</t>
  </si>
  <si>
    <t>(E)</t>
  </si>
  <si>
    <t>(F)</t>
  </si>
  <si>
    <t>(G)</t>
  </si>
  <si>
    <t>(H)</t>
  </si>
  <si>
    <t>(I)</t>
  </si>
  <si>
    <t>PLAN DE ACCIÓN 2009</t>
  </si>
  <si>
    <t xml:space="preserve">12 boletines con Resultados de Indicadores del Mercado Laboral </t>
  </si>
  <si>
    <t>12 boletines con Resultados de Mercado Laboral de Juventud entre 14 y 26 años</t>
  </si>
  <si>
    <t>12 boletines con Resultados de Inactividad</t>
  </si>
  <si>
    <t>12 boletines con Resultados de Mercado Laboral por Sexo</t>
  </si>
  <si>
    <t>12 boletines con Resultados de Informalidad</t>
  </si>
  <si>
    <t>12 boletines con Resultados de Mercado Laboral de Jefes de Hogar</t>
  </si>
  <si>
    <t>12 boletines con Resultados de Ocupados afiliados a la Seguridad Social</t>
  </si>
  <si>
    <t>4 Bases de datos (Una por trimestre) - IV trimestre de 2008 y I, II y III trimestres de 2009</t>
  </si>
  <si>
    <t>Difusión de la información</t>
  </si>
  <si>
    <t xml:space="preserve">Bases de Datos = Bases de Datos depuradas / Número de Bases de Datos Programadas </t>
  </si>
  <si>
    <t>Informes Esperados = Número de Boletines Publicados / Número de Boletines Programados</t>
  </si>
  <si>
    <t>Recolección: A nivel territorial y se realiza por trimestres en cabecera para 24 ciudades urbanas y en resto para total rural</t>
  </si>
  <si>
    <t>Publicación de los cuadros de salida de alumnos, docentes y establecimientos correspondiente al año 2008.</t>
  </si>
  <si>
    <t>Actividad terminada / Total de actividades necesarias para la producción de la información</t>
  </si>
  <si>
    <t>Finiquitar la depuración de la información</t>
  </si>
  <si>
    <t>Revisión de la información de recolección</t>
  </si>
  <si>
    <t>Imputación de la información</t>
  </si>
  <si>
    <t>Revisión de la información de imputación</t>
  </si>
  <si>
    <t>Preparación de la publicación</t>
  </si>
  <si>
    <t xml:space="preserve">Base Preliminar 2009, de la información de recolección de alumnos, docentes y establecimientos. </t>
  </si>
  <si>
    <t>Impresión y envío de los formularios a las secretarías de educación</t>
  </si>
  <si>
    <t>Procesamiento de la información (actualización del directorio, crítica, codificación y captura)</t>
  </si>
  <si>
    <t>Inicio de la depuración de la información</t>
  </si>
  <si>
    <t>Diagnóstico del ejercicio comparativo DANE - MEN y propuesta de un nuevo esquema de trabajo</t>
  </si>
  <si>
    <t>Revisión y comparación de los instrumentos de recolección de la información de educación del MEN y DANE</t>
  </si>
  <si>
    <t>Revisión de la base de datos del MEN y elaboración de informes parciales.</t>
  </si>
  <si>
    <t xml:space="preserve">Diagnóstico y evaluación preliminar de los resultados del ejercicio comparativo MEN - DANE. </t>
  </si>
  <si>
    <t>Elaboración de la propuesta del nuevo esquema operativo</t>
  </si>
  <si>
    <t>Informes</t>
  </si>
  <si>
    <t>Boletin nformativo</t>
  </si>
  <si>
    <t>Consolidacion de la informacion , depuracion base de datos . Genercion de cuadros de salida</t>
  </si>
  <si>
    <t>Documentacion de los procesos , revision de frecuencis, elaboracion de analisis de contexto .</t>
  </si>
  <si>
    <t>Analisis comparativos</t>
  </si>
  <si>
    <t>Elaboracion de cuadros y graficas comaprativas , revison de preguntas comparables ,  entre  diferentes tematicas  y metodologias.</t>
  </si>
  <si>
    <t>Presentaciones e informes de resultados</t>
  </si>
  <si>
    <t xml:space="preserve">Análisis de resultados </t>
  </si>
  <si>
    <t>Análisis de los resultados Encuesta de Calidad de Vida e Ingresos y Gastos</t>
  </si>
  <si>
    <t xml:space="preserve">Canastas normativas </t>
  </si>
  <si>
    <t>Elaboración de canastas normativas con el componente de ingresos y gastos en el marco de la Resolución Banco Mundial y CEPAL, y Convenio DANE - DNP</t>
  </si>
  <si>
    <t>Elaboración de 2 Boletines de prensa y 2 presentaciónes de resultados de Encuesta de Calidad de Vida 2008 e Ingresos y Gastos</t>
  </si>
  <si>
    <t xml:space="preserve">12 Bases de datos (una mensual) de: Movimiento mensual de pasajeros por nivel de servicio y municipio e históricos. </t>
  </si>
  <si>
    <t>En las Direcciones Territoriales se realiza la recolección y crítica de primera fase (mensual). En DANE Central se realiza la crítica segunda fase, codificación y captura</t>
  </si>
  <si>
    <t>12 cuadros estadísticos para Boletín Estadístico Mensual y Banco de Datos</t>
  </si>
  <si>
    <t>Cuadros Estadísticos = Cuadros Estadísticos generados / Cuadros Estadísticos Programados</t>
  </si>
  <si>
    <t>Procesamiento de la Información y generación de cuadros</t>
  </si>
  <si>
    <t>4 entregas de información trimestral a la Dirección de Síntesis y Cuentas Nacionales</t>
  </si>
  <si>
    <t>Entrega de información = Entregas generadas / Entregas programadas</t>
  </si>
  <si>
    <t>Procesamiento de la Información y generación información para DSCN</t>
  </si>
  <si>
    <t>4 publicaciones de boletines trimestrales</t>
  </si>
  <si>
    <t>Generación de boletín, cuadros anexos, carta a presidente, grafica pagina Web y Blachberry</t>
  </si>
  <si>
    <t>Documentos de actualización, mejoras para precios y esquema de boletines de prensa (CEED y VIS)</t>
  </si>
  <si>
    <t>Revisión del material para operativos, informes de cierres trimestrales y listados de seguimiento.</t>
  </si>
  <si>
    <t>Informes esperados/ Total de informes entregados</t>
  </si>
  <si>
    <t>Revisión, ajuste y envío de los instrumentos de recolección y control (manuales, Listados de Seguimiento y control, y formatos), para la ejecución del Operativo- Censo de Edificaciones, correspondientes al Cuarto 2008, Primer y tercer  trimestre de 2009.</t>
  </si>
  <si>
    <t>Recolección y depuración de información trimestral</t>
  </si>
  <si>
    <t xml:space="preserve">BASES DE DATOS CONSOLIDADAS TRIMESTRAL /  TOTAL DE BASE DE DATOS </t>
  </si>
  <si>
    <t>Capacitación del personal para el operativo de recolección correspondiente al primer trimestre del 2009, en las ciudades de Bogotá, Medellín, Cali, Barranquilla, Bucaramanga, Pereira, Armenia, Maizales, Cartagena, Cúcuta, Villavicencio, Pasto, Popayán, Neiva e Ibagué. correspondientes al Cuarto 2008, Primer y tercer  trimestre de 2009.</t>
  </si>
  <si>
    <t>ANÁLISIS DE INFORMACIÓN</t>
  </si>
  <si>
    <t>No. INCONSISTENCIAS / TOTAL DE REGISTROS</t>
  </si>
  <si>
    <t>Preparación de datos(IV trimestre 2008). Análisis de consistencia del consolidado nacional trimestral - anual ; correspondientes al Cuarto 2008, Primer y tercer  trimestre de 2009.</t>
  </si>
  <si>
    <t>INFORME DE CONTEXTO</t>
  </si>
  <si>
    <t>No. DOCUMENTOS ELABORADOS / TOTAL DOCUMENTOS ENTREGADOS</t>
  </si>
  <si>
    <t>Interpretar y documentar los resultados en el contexto sectorial y macroeconómico, correspondientes al Cuarto 2008, Primer y tercer  trimestre de 2009.</t>
  </si>
  <si>
    <t>PUBLICACIÓN BOLETINES TRIMESTRALES DE PRENSA</t>
  </si>
  <si>
    <t>NO. BOLETINES PROGRAMADOS / TOTAL DE BOLETINES PUBLICADOS</t>
  </si>
  <si>
    <t>Certificación de accesibilidad</t>
  </si>
  <si>
    <t>Obtener la certificación de accesibilidad.</t>
  </si>
  <si>
    <t>DISPONIBILIDAD DE RECURSOS/INVERSIONES EN TES</t>
  </si>
  <si>
    <t>COMITES DE INVERSIONES FINANCIERAS</t>
  </si>
  <si>
    <t>INFORMACION SOLICITADA  / INFORMACION RECIBIDA</t>
  </si>
  <si>
    <t>GRUPOS ETNICOS (GETN)</t>
  </si>
  <si>
    <t>Soluciones informaticas definidas y/o implementadas en cuanto a hw y sw de la plataforma tecnológica de la entidad</t>
  </si>
  <si>
    <t>Soluciones informaticas implementadas / soluciones informaticas programadas</t>
  </si>
  <si>
    <t>Rediseño red logica DANE</t>
  </si>
  <si>
    <t>Bodega de datos para la difusión de información estadística producida por el DANE</t>
  </si>
  <si>
    <t>Numero de operaciones estadisticas del DANE incoporadas a la bodega de datos / Total operaciones estadisticas del DANE programadas a incorporar</t>
  </si>
  <si>
    <t>Analizar, diseñar e implementar el repositorio estándar, orientado al almacenamiento de la información de las investigaciones a nivel de difusión.</t>
  </si>
  <si>
    <t>Bodega de datos de información certificada proveniente de las EPIB</t>
  </si>
  <si>
    <t>Numero de operaciones estadisticas incoporadas a la bodega de datos provenientes de las EPIB/ Total operaciones estadisticas provenientes de la EPIB programadas a incorporar</t>
  </si>
  <si>
    <t>Analizar, diseñar e implementar el repositorio estándar, orientado al almacenamiento de la información certificada proveniente de las EPIB.</t>
  </si>
  <si>
    <t xml:space="preserve">Taller de Capacitación en Nociones de Demografía  </t>
  </si>
  <si>
    <t xml:space="preserve">Concertación con organizaciones Indígenas para realización de los tallaees. Preparación de insumos técnicos para los talleres. Realización de talleres </t>
  </si>
  <si>
    <t>3 documentos de Caracterización de la población Afro, Indígena y Rom publicados en Web</t>
  </si>
  <si>
    <t>Documentos de Caracterización de la población Afro, Indígena y Rom publicados en Web</t>
  </si>
  <si>
    <t xml:space="preserve">Revisión crítica, correcciones y edición </t>
  </si>
  <si>
    <t xml:space="preserve">1 Sistema de Información de la Población Indígena en Resguardos. Publicado en Web </t>
  </si>
  <si>
    <t xml:space="preserve">Sistema de Información población Indígena en Resguardos </t>
  </si>
  <si>
    <t>OFICINA JURIDICA</t>
  </si>
  <si>
    <t>LICITACIONES Y CONTRATOS</t>
  </si>
  <si>
    <t>SISTEMA UNICO DE INFORMACION NORMATIVA ACTUALIZADO</t>
  </si>
  <si>
    <t>LEVANTAMIENTO DEL ANEXO HISTORICO NORMATIVO</t>
  </si>
  <si>
    <t>COMPILACION DE NORMAS</t>
  </si>
  <si>
    <t>ACTUALIZACION DEL SISTEMA NORMATIVO</t>
  </si>
  <si>
    <t>SECRETARÍA GENERAL- AREA DE RECURSOS HUMANOS</t>
  </si>
  <si>
    <t>Documento Elaborados</t>
  </si>
  <si>
    <t>Documento Elaborado</t>
  </si>
  <si>
    <t>Bases de datos comparadas/ Datos programados</t>
  </si>
  <si>
    <t>Elaborar los documentos para divulgar los resultados, correspondientes al Cuarto 2008, Primer y tercer  trimestre de 2009.</t>
  </si>
  <si>
    <t>Comité Técnico para presentación de cifras 2007</t>
  </si>
  <si>
    <t>boletines programados / boletines elaborados</t>
  </si>
  <si>
    <t>n.a</t>
  </si>
  <si>
    <t>Es la realización de una reunión para presentar las cifras finales del año 2007, ante expertos del tema</t>
  </si>
  <si>
    <t xml:space="preserve">Análisis de consistencia de productos y materias primas </t>
  </si>
  <si>
    <t>inconsistencias detectadas/ inconsistencias corregidas</t>
  </si>
  <si>
    <t xml:space="preserve">Realizar comparación de los productos y las materias frente a los reportados el año anterior </t>
  </si>
  <si>
    <t>Análisis de variables generales  y corrección de inconsistencias EAM- 2007</t>
  </si>
  <si>
    <t>% de actividades de capacitación, nro. Total de actividades de capacitaciones realizadas sobre el Nro.  Total   actividades de capacitación programadas en el  periodo 2009</t>
  </si>
  <si>
    <t xml:space="preserve">Realizar actvidades de formación y capacitacion a los funcionarios del DANE y del Sector público y privado y de la Comunidad Andina  encargados de la producción de información estadística, para lo cual es necesario: Definir con personal del DANE las necesidades de formaciòn, escoger docentes, contratar docentes, elaborar programa, reunir a los docentes, elaborar apoyos virtuales, conseguir el material, impartir  y evaluar el curso y elaborar los certificados. </t>
  </si>
  <si>
    <t>% de participantes en actividades academicas, nro. Total de participantes en actividades academicas  sobre el Nro.  Total   de participantes programadas en el  periodo 2009</t>
  </si>
  <si>
    <t>INAES</t>
  </si>
  <si>
    <t>Jeannette Aguilar</t>
  </si>
  <si>
    <t>Diagnóstico cualitativo y base de datos para salud, educación y mercado laboral</t>
  </si>
  <si>
    <t xml:space="preserve">
% de ejecución de actividades, nro. Total de actividades ejecutadas sobre el Nro.  Total de actividades programadas en el  periodo 2009</t>
  </si>
  <si>
    <t xml:space="preserve">Generación de cuadros de salida </t>
  </si>
  <si>
    <t>N° Cuadros de salida generados / total de cuadros de salida programados</t>
  </si>
  <si>
    <t xml:space="preserve">Actualización de programas de estimación </t>
  </si>
  <si>
    <t>Actualización de programas de varianza</t>
  </si>
  <si>
    <t>Diseño y elaboración de cuadros de salida de información de EDIT</t>
  </si>
  <si>
    <t>Difusión de Boletines de EDIT correspondientes al 2007 y 2008</t>
  </si>
  <si>
    <t>Fuentes Recolectadas = Número de fuentes visitadas/ Número de fuentes procesadas</t>
  </si>
  <si>
    <t>Javier Calvache/Evidalia Ardila/ Alvaro Renteria</t>
  </si>
  <si>
    <t>Oscar Eduardo Fuentes</t>
  </si>
  <si>
    <t>Clasificación Central de Productos  versión 2 Adaptada para Colombia  PRELIMINAR (CPC 2 A.C. PRELIMINAR)</t>
  </si>
  <si>
    <t xml:space="preserve">Documento con avance de secciones de la Clasificación Central de Productos  versión 2 Adaptada para Colombia  PRELIMINAR.  </t>
  </si>
  <si>
    <t xml:space="preserve">Clasificación Internacional Uniforme de Ocupaciones Actualizada para Colombia versión PRELIMINAR (CIUO 08 A.C. PRELIMINAR) </t>
  </si>
  <si>
    <t>Grupos de cuadros / Total grupos de cuadros</t>
  </si>
  <si>
    <t>Elaboración de los cuadros para el boletín estadístico correspondientes a los meses de noviembre a diciembre 2008 y de enero a octubre 2009.</t>
  </si>
  <si>
    <t>4 Bases de datos consolidadas y depuradas correspondiente al IV trimestre 2008 y del I al III trimestre de 2009</t>
  </si>
  <si>
    <t>Recolección, critica, grabación, consolidación, consistencia, validación y corrección de inconsistencias, de la información correspondiente al IV trimestre 2008 y del I al III trimestre de 2009.</t>
  </si>
  <si>
    <t>4 grupos de cuadros de salida o tabulados correspondiente al IV trimestre 2008 y del I al III trimestre de 2009.</t>
  </si>
  <si>
    <t>Producción y entrega de los cuadros de salidas o tabulados correspondiente al IV trimestre 2008 y del I al III trimestre de 2009.</t>
  </si>
  <si>
    <t>4 boletines de prensa para su publicación correspondiente al IV trimestre 2008 y del I al III trimestre de 2009</t>
  </si>
  <si>
    <t>Elaboración y publicación de los boletines de prensa y demás documentos anexos correspondiente al IV trimestre 2008 y del I al III trimestre de 2009.</t>
  </si>
  <si>
    <t>4 grupos de cuadros para el boletín estadístico correspondientes al IV trimestre 2008 y del I al III trimestre de 2009.</t>
  </si>
  <si>
    <t>Elaboración de los cuadros para el boletín estadístico correspondientes al IV trimestre 2008 y del I al III trimestre de 2009.</t>
  </si>
  <si>
    <t xml:space="preserve">Base de datos actualizada </t>
  </si>
  <si>
    <t>Base de datos / Total de bases de datos por trimestre</t>
  </si>
  <si>
    <t>Recepción, crítica, codificación y captura  de la información IV trimestre de 2008</t>
  </si>
  <si>
    <t>Recepción, crítica, codificación y captura  de la información I trimestre de 2009</t>
  </si>
  <si>
    <t>Recepción, crítica, codificación y captura  de la información II trimestre de 2009</t>
  </si>
  <si>
    <t>Recepción, crítica, codificación y captura  de la información III trimestre de 2009</t>
  </si>
  <si>
    <t>Ampliación temática y de cobertura</t>
  </si>
  <si>
    <t>Informe de encuestas aplicadas a las fuentes tradicionales</t>
  </si>
  <si>
    <t>primera fase de ampliación de cobertura</t>
  </si>
  <si>
    <t>Segunda fase de ampliación de cobertura</t>
  </si>
  <si>
    <t>Publicación de  Boletines de Prensa IIOC</t>
  </si>
  <si>
    <t>Boletín publicado / Total de boletines publicados</t>
  </si>
  <si>
    <t>Publicación de boletín IV trimestre de 2008</t>
  </si>
  <si>
    <t>Publicación de boletín I trimestre de 2009</t>
  </si>
  <si>
    <t>Publicación de boletín II trimestre de 2009</t>
  </si>
  <si>
    <t>Publicación de boletín III trimestre de 2009</t>
  </si>
  <si>
    <t xml:space="preserve">DIRECCIÓN DE METODOLOGÍA Y PRODUCCIÓN ESTADÍSTICA - DIMPE </t>
  </si>
  <si>
    <t xml:space="preserve">Documentos de Análisis elaborados = Número de documentos programados / Número de Documentos elaborados </t>
  </si>
  <si>
    <t xml:space="preserve">4 Informes  con el análisis de las fuentes de información, para los meses de Enero, Abril, Julio y Octubre </t>
  </si>
  <si>
    <t xml:space="preserve">Informes elaborados = Número de informes programados / Número de informes elaborados </t>
  </si>
  <si>
    <t>19/11/009</t>
  </si>
  <si>
    <t>12 entregas con los archivos de la información de Salarios de la Construcción de Vivienda de los meses de Diciembre de 2008 y de Enero a Noviembre de 2009</t>
  </si>
  <si>
    <t xml:space="preserve">Entrega de Archivos  = Número de entregas realizadas  / Número de entregas  Programadas </t>
  </si>
  <si>
    <t>Nuevas metodologías de estratificación urbanas y de centros poblados rurales</t>
  </si>
  <si>
    <t>[Número de subproductos para la fecha] / [Número de subproductos programados]=[Número de subproductos para la fecha] /2</t>
  </si>
  <si>
    <t>Ajuste de manuales , Ajuste y elaboración de Material para capacitaciones</t>
  </si>
  <si>
    <t>Diseño e implementación II Fase del Sistema de Información de Estratificación Nacional</t>
  </si>
  <si>
    <t>[Número de subproductos para la fecha] / [Número de subproductos programados]=[Número de subproductos para la fecha] /4</t>
  </si>
  <si>
    <t>Ajuste del Aplicativo de estratificación Fase 1, Elaboración del
Documento Visión y Requerimientos de la Fase 2, Elaboración Prototipos, puesta  en producción.</t>
  </si>
  <si>
    <t>NELCY ARAQUE GARCIA
CARLOS AUGUSTO MOLINA</t>
  </si>
  <si>
    <t>Propuesta metodológica para la actualizacion de la cartografía rural utilizando imágenes de satélite, aerofotografías e información resultante del proceso de gestión con las territorialers y otras fuentes</t>
  </si>
  <si>
    <t>Número de documentos generados</t>
  </si>
  <si>
    <t>Documento metodologico que contiene los procedimientos para la actualización de la cartografía rural y los protocolos para consecusión de información y registro de las novedades cartográficas por parte de las territoriales</t>
  </si>
  <si>
    <t>Metodología versión preliminar de fortalecimiento de registros administrativos.</t>
  </si>
  <si>
    <t xml:space="preserve">Consolidación, revisión y validación de Metodologías para el mejoramiento de Registros Administrativos </t>
  </si>
  <si>
    <t>Publicación y Difusión Metodología</t>
  </si>
  <si>
    <t>Documento metodológico puesto en WEB</t>
  </si>
  <si>
    <t xml:space="preserve">Consolidación y difusión de Metodologías para el mejoramiento de Registros Administrativos </t>
  </si>
  <si>
    <t>BASE DE METADATOS - PAD</t>
  </si>
  <si>
    <t>Diseño de instrumentos y herramientas para documentación</t>
  </si>
  <si>
    <t xml:space="preserve">Herramienta diseñada, ajustada y aprobada </t>
  </si>
  <si>
    <t xml:space="preserve">Definición de instrumentos y herramientas adecuadas 
</t>
  </si>
  <si>
    <t>Elaboración de documentos o archivos relacionados al PAD</t>
  </si>
  <si>
    <t>Operaciones estadísticas  con documentos elaborados / operaciones estadísticas documentadas</t>
  </si>
  <si>
    <t>Elaboración de los documentos resumen y archivo necesarios por operación estadística documentada</t>
  </si>
  <si>
    <t>Difusión de las operaciones estadísticas documentadas</t>
  </si>
  <si>
    <t>operaciones estadísticas documentadas difundidas / operaciones estadísticas planeadas a documentar</t>
  </si>
  <si>
    <t>Documentación de operaciones estadísticas en el Archivo Nacional de Datos</t>
  </si>
  <si>
    <t>Metodología de planificación Institucional y Sectorial actualizada</t>
  </si>
  <si>
    <t>Documento de Metodología de planificación Institucional y Sectorial actualizada</t>
  </si>
  <si>
    <t xml:space="preserve">Revisión y actualización de la metodología de planificación Institucional y Sectorial </t>
  </si>
  <si>
    <t>ENCUESTA DE VICTIMIZACIÓN Y SEGURIDAD</t>
  </si>
  <si>
    <t xml:space="preserve">Recolección de información </t>
  </si>
  <si>
    <t>Análisis de información</t>
  </si>
  <si>
    <t>Difusión de Resultados</t>
  </si>
  <si>
    <t xml:space="preserve">
LEVANTAMIENTO RECOPILACIÓN Y ACTUALIZACIÓN DE INFORMACIÓN RELACIONADA CON ASPECTOS CULTURALES Y POLÍTICOS NACIONAL</t>
  </si>
  <si>
    <t xml:space="preserve">ENCUESTA DE CULTURA </t>
  </si>
  <si>
    <t>ENCUESTA SOBRE AMBIENTE Y DESEMPEÑO INSTITUCIONAL NACIONAL 
-EDI-</t>
  </si>
  <si>
    <t>Documentos de ajuste al diseño estadístico y metodológico</t>
  </si>
  <si>
    <t>ENCUESTA SOBRE AMBIENTE Y DESEMPEÑO INSTITUCIONAL DEPARTAMENTAL 
-EDID-</t>
  </si>
  <si>
    <t>ENCUESTA DE CALIDAD DE LA GESTIÓN ESTATAL PARA EL DESARROLLO EMPRESARIAL 
- ECDE-</t>
  </si>
  <si>
    <t>Cronograma de evaluaciones y certificaciones 2009</t>
  </si>
  <si>
    <t>Documentos realizados y aprobados</t>
  </si>
  <si>
    <t>Teniendo en cuenta los resultados del Comité de Selección de Operaciones Estadísticas conformado por Cuentas Nacionales y DIRPEN, definir el plan de evaluaciones a 2009</t>
  </si>
  <si>
    <t>15/0309</t>
  </si>
  <si>
    <t xml:space="preserve">Informes de evaluación y certificación de la información </t>
  </si>
  <si>
    <t>% de investigaciones evaluados, Nro total investigaciones evaluadas  sobre  Nro total de investigaciones programadas para evaluar en el periodo 2008.</t>
  </si>
  <si>
    <t xml:space="preserve">Realizar evaluaciones de la calidad por medio de una Comisión de Expertos Independientes a las investigaciones del DANE y las entidades productoras de información básica </t>
  </si>
  <si>
    <t xml:space="preserve">3 Documentos de análisis: Rangos de Validación titularizadora; Rangos de Validación Superfinanciera; Nuevas fuentes Supersolidaria  </t>
  </si>
  <si>
    <t xml:space="preserve">Recolección crítica, captura y validación de la información trimestral </t>
  </si>
  <si>
    <t>4 Documentos de Contexto de Cartera Hipotecaria de Vivienda</t>
  </si>
  <si>
    <t>Elaborar el Boletín de prensa, el resumen ejecutivo, la Carta al Señor Presidente y los cuadros anexos correspondiente a cada trimestre</t>
  </si>
  <si>
    <t xml:space="preserve">Elaboración del documento de contexto con la información de la investigación, relación y análisis con indicadores del sector correspondiente a cada trimestre </t>
  </si>
  <si>
    <t xml:space="preserve">Informe con el análisis de las fuentes de información por ciudad y grupo de mano de obra </t>
  </si>
  <si>
    <t xml:space="preserve">Análisis elaboración y entrega de las bases de datos con los resultados finales al Banco de Datos y al Boletín de Estadística para los meses de referencia </t>
  </si>
  <si>
    <t>Contar con soporte de Mantenimiento preventivo y correctivo con sumistro de soporte a nivel Nacional</t>
  </si>
  <si>
    <t xml:space="preserve">Fomento de la cultura estadistica y capacitación sobre las investigaciones que realiza el Dane a niños y niñas entre 8 y 13 años de edad a nivel nacional. </t>
  </si>
  <si>
    <t>Informe de número de colegios y escuelas públicas y privadas capacitadas a nivel nacional</t>
  </si>
  <si>
    <t>Programa Pin 1, Pin 2, Pin Dane</t>
  </si>
  <si>
    <t>Fomento de la cultura estadistica y capacitación sobre las investigaciones que realiza el Dane universitarios a nivel nacional</t>
  </si>
  <si>
    <t>Informe de número de entidades académicas capacitadas</t>
  </si>
  <si>
    <t>Programa El Dane en la Academia</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</si>
</sst>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yy"/>
    <numFmt numFmtId="177" formatCode="[$-240A]dddd\,\ dd&quot; de &quot;mmmm&quot; de &quot;yyyy"/>
    <numFmt numFmtId="178" formatCode="_-* #,##0\ _€_-;\-* #,##0\ _€_-;_-* &quot;-&quot;??\ _€_-;_-@_-"/>
    <numFmt numFmtId="179" formatCode="#,##0_ ;\-#,##0\ "/>
    <numFmt numFmtId="180" formatCode="d/m/yy;@"/>
    <numFmt numFmtId="181" formatCode="dd\-mm\-yy;@"/>
    <numFmt numFmtId="182" formatCode="_ &quot;$&quot;\ * #,##0.0_ ;_ &quot;$&quot;\ * \-#,##0.0_ ;_ &quot;$&quot;\ * &quot;-&quot;??_ ;_ @_ "/>
    <numFmt numFmtId="183" formatCode="_ &quot;$&quot;\ * #,##0_ ;_ &quot;$&quot;\ * \-#,##0_ ;_ &quot;$&quot;\ * &quot;-&quot;??_ ;_ @_ "/>
    <numFmt numFmtId="184" formatCode="dd/mm/yyyy;@"/>
    <numFmt numFmtId="185" formatCode="#,##0;[Red]#,##0"/>
    <numFmt numFmtId="186" formatCode="0.0%"/>
    <numFmt numFmtId="187" formatCode="_ &quot;$&quot;\ * #,##0.000_ ;_ &quot;$&quot;\ * \-#,##0.000_ ;_ &quot;$&quot;\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240A]\ #,##0"/>
    <numFmt numFmtId="197" formatCode="[$-1010409]##,##0.00;\(##,##0.00\)"/>
    <numFmt numFmtId="198" formatCode="_ &quot;$&quot;\ * #,##0.0000_ ;_ &quot;$&quot;\ * \-#,##0.0000_ ;_ &quot;$&quot;\ * &quot;-&quot;??_ ;_ @_ "/>
    <numFmt numFmtId="199" formatCode="0.000"/>
    <numFmt numFmtId="200" formatCode="0.0000"/>
    <numFmt numFmtId="201" formatCode="_ &quot;$&quot;\ * #,##0.00000_ ;_ &quot;$&quot;\ * \-#,##0.00000_ ;_ &quot;$&quot;\ * &quot;-&quot;??_ ;_ @_ "/>
    <numFmt numFmtId="202" formatCode="_ &quot;$&quot;\ * #,##0.000000_ ;_ &quot;$&quot;\ * \-#,##0.000000_ ;_ &quot;$&quot;\ * &quot;-&quot;??_ ;_ @_ "/>
    <numFmt numFmtId="203" formatCode="_ &quot;$&quot;\ * #,##0.0000000_ ;_ &quot;$&quot;\ * \-#,##0.0000000_ ;_ &quot;$&quot;\ * &quot;-&quot;??_ ;_ @_ "/>
    <numFmt numFmtId="204" formatCode="&quot;$&quot;\ #,##0.00"/>
    <numFmt numFmtId="205" formatCode="0_);\(0\)"/>
    <numFmt numFmtId="206" formatCode="&quot;$&quot;\ #,##0"/>
    <numFmt numFmtId="207" formatCode="dd/mmm/yy"/>
    <numFmt numFmtId="208" formatCode="&quot;$&quot;\ #,##0.0"/>
    <numFmt numFmtId="209" formatCode="mmm\-yyyy"/>
    <numFmt numFmtId="210" formatCode="0.0"/>
    <numFmt numFmtId="211" formatCode="dd/mm/yy;@"/>
    <numFmt numFmtId="212" formatCode="_ * #,##0_ ;_ * \-#,##0_ ;_ * &quot;-&quot;??_ ;_ @_ "/>
    <numFmt numFmtId="213" formatCode="d\-m"/>
    <numFmt numFmtId="214" formatCode="d/mm/yyyy;@"/>
    <numFmt numFmtId="215" formatCode="_ * #,##0.00_ ;_ * \-#,##0.00_ ;_ * \-??_ ;_ @_ "/>
    <numFmt numFmtId="216" formatCode="_ &quot;$ &quot;* #,##0_ ;_ &quot;$ &quot;* \-#,##0_ ;_ &quot;$ &quot;* \-??_ ;_ @_ "/>
    <numFmt numFmtId="217" formatCode="d&quot; de &quot;mmm&quot; de &quot;yy"/>
    <numFmt numFmtId="218" formatCode="#,##0.00_ ;\-#,##0.00\ "/>
    <numFmt numFmtId="219" formatCode="[$-240A]d&quot; de &quot;mmmm&quot; de &quot;yyyy;@"/>
    <numFmt numFmtId="220" formatCode="[$-C0A]d\-mmm\-yy;@"/>
  </numFmts>
  <fonts count="50">
    <font>
      <sz val="10"/>
      <name val="Arial"/>
      <family val="0"/>
    </font>
    <font>
      <u val="single"/>
      <sz val="10"/>
      <color indexed="12"/>
      <name val="Arial"/>
      <family val="0"/>
    </font>
    <font>
      <u val="single"/>
      <sz val="10"/>
      <color indexed="36"/>
      <name val="Arial"/>
      <family val="0"/>
    </font>
    <font>
      <sz val="9"/>
      <color indexed="8"/>
      <name val="Arial"/>
      <family val="2"/>
    </font>
    <font>
      <sz val="11"/>
      <color indexed="9"/>
      <name val="Calibri"/>
      <family val="2"/>
    </font>
    <font>
      <b/>
      <sz val="9"/>
      <name val="Tahoma"/>
      <family val="2"/>
    </font>
    <font>
      <sz val="9"/>
      <name val="Tahoma"/>
      <family val="2"/>
    </font>
    <font>
      <b/>
      <sz val="8"/>
      <name val="Tahoma"/>
      <family val="2"/>
    </font>
    <font>
      <sz val="9"/>
      <name val="Arial"/>
      <family val="2"/>
    </font>
    <font>
      <sz val="8"/>
      <name val="Arial"/>
      <family val="2"/>
    </font>
    <font>
      <b/>
      <sz val="8"/>
      <name val="Arial"/>
      <family val="2"/>
    </font>
    <font>
      <sz val="8"/>
      <name val="Tahoma"/>
      <family val="0"/>
    </font>
    <font>
      <b/>
      <sz val="8"/>
      <color indexed="8"/>
      <name val="Arial"/>
      <family val="2"/>
    </font>
    <font>
      <sz val="8"/>
      <color indexed="8"/>
      <name val="Arial"/>
      <family val="2"/>
    </font>
    <font>
      <b/>
      <sz val="8"/>
      <color indexed="10"/>
      <name val="Arial"/>
      <family val="2"/>
    </font>
    <font>
      <sz val="8"/>
      <color indexed="10"/>
      <name val="Arial"/>
      <family val="2"/>
    </font>
    <font>
      <i/>
      <sz val="8"/>
      <name val="Arial"/>
      <family val="2"/>
    </font>
    <font>
      <b/>
      <i/>
      <sz val="8"/>
      <name val="Arial"/>
      <family val="2"/>
    </font>
    <font>
      <sz val="8"/>
      <color indexed="18"/>
      <name val="Arial"/>
      <family val="2"/>
    </font>
    <font>
      <sz val="8"/>
      <color indexed="62"/>
      <name val="Arial"/>
      <family val="2"/>
    </font>
    <font>
      <b/>
      <sz val="12"/>
      <color indexed="8"/>
      <name val="Arial"/>
      <family val="2"/>
    </font>
    <font>
      <b/>
      <sz val="10"/>
      <color indexed="8"/>
      <name val="Arial"/>
      <family val="2"/>
    </font>
    <font>
      <sz val="10"/>
      <color indexed="8"/>
      <name val="Arial"/>
      <family val="2"/>
    </font>
    <font>
      <b/>
      <sz val="12"/>
      <name val="Arial"/>
      <family val="2"/>
    </font>
    <font>
      <b/>
      <sz val="14"/>
      <color indexed="8"/>
      <name val="Arial"/>
      <family val="2"/>
    </font>
    <font>
      <sz val="8"/>
      <color indexed="12"/>
      <name val="Arial"/>
      <family val="2"/>
    </font>
    <font>
      <sz val="8"/>
      <color indexed="63"/>
      <name val="Arial"/>
      <family val="2"/>
    </font>
    <font>
      <sz val="7"/>
      <name val="Arial"/>
      <family val="2"/>
    </font>
    <font>
      <b/>
      <sz val="7"/>
      <name val="Arial"/>
      <family val="2"/>
    </font>
    <font>
      <sz val="11"/>
      <color indexed="8"/>
      <name val="Arial"/>
      <family val="2"/>
    </font>
    <font>
      <sz val="14"/>
      <color indexed="8"/>
      <name val="Arial"/>
      <family val="2"/>
    </font>
    <font>
      <b/>
      <sz val="16"/>
      <name val="Arial"/>
      <family val="2"/>
    </font>
    <font>
      <b/>
      <sz val="16"/>
      <color indexed="8"/>
      <name val="Arial"/>
      <family val="2"/>
    </font>
    <font>
      <sz val="16"/>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hair"/>
      <top>
        <color indexed="63"/>
      </top>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hair"/>
      <top style="medium"/>
      <bottom>
        <color indexed="63"/>
      </bottom>
    </border>
    <border>
      <left style="thin"/>
      <right style="hair"/>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style="medium"/>
      <bottom style="thin"/>
    </border>
    <border>
      <left style="hair"/>
      <right style="thin"/>
      <top>
        <color indexed="63"/>
      </top>
      <bottom style="medium"/>
    </border>
    <border>
      <left style="hair"/>
      <right style="thin"/>
      <top>
        <color indexed="63"/>
      </top>
      <bottom>
        <color indexed="63"/>
      </bottom>
    </border>
    <border>
      <left style="thin"/>
      <right style="hair"/>
      <top style="thin"/>
      <bottom>
        <color indexed="63"/>
      </bottom>
    </border>
    <border>
      <left style="hair"/>
      <right>
        <color indexed="63"/>
      </right>
      <top style="thin"/>
      <bottom>
        <color indexed="63"/>
      </bottom>
    </border>
    <border>
      <left style="thin"/>
      <right style="hair"/>
      <top>
        <color indexed="63"/>
      </top>
      <bottom style="medium"/>
    </border>
    <border>
      <left style="hair"/>
      <right>
        <color indexed="63"/>
      </right>
      <top>
        <color indexed="63"/>
      </top>
      <bottom style="medium"/>
    </border>
    <border>
      <left style="thin"/>
      <right style="thin"/>
      <top>
        <color indexed="63"/>
      </top>
      <bottom>
        <color indexed="63"/>
      </bottom>
    </border>
    <border>
      <left style="thin"/>
      <right style="hair"/>
      <top style="thin"/>
      <bottom style="medium"/>
    </border>
    <border>
      <left style="hair"/>
      <right>
        <color indexed="63"/>
      </right>
      <top style="thin"/>
      <bottom style="medium"/>
    </border>
    <border>
      <left style="hair"/>
      <right style="thin"/>
      <top style="thin"/>
      <bottom style="medium"/>
    </border>
    <border>
      <left>
        <color indexed="63"/>
      </left>
      <right style="thin"/>
      <top style="medium"/>
      <bottom>
        <color indexed="63"/>
      </bottom>
    </border>
    <border>
      <left style="hair"/>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hair"/>
      <right style="thin"/>
      <top style="medium"/>
      <bottom>
        <color indexed="63"/>
      </bottom>
    </border>
    <border>
      <left style="hair"/>
      <right style="thin"/>
      <top>
        <color indexed="63"/>
      </top>
      <bottom style="thin"/>
    </border>
    <border>
      <left style="hair"/>
      <right>
        <color indexed="63"/>
      </right>
      <top style="thin"/>
      <bottom style="thin"/>
    </border>
    <border>
      <left style="thin"/>
      <right style="thin"/>
      <top>
        <color indexed="63"/>
      </top>
      <bottom style="medium"/>
    </border>
    <border>
      <left style="thin"/>
      <right style="hair"/>
      <top style="medium"/>
      <bottom style="thin"/>
    </border>
    <border>
      <left style="hair"/>
      <right>
        <color indexed="63"/>
      </right>
      <top style="medium"/>
      <bottom style="thin"/>
    </border>
    <border>
      <left style="thin"/>
      <right>
        <color indexed="63"/>
      </right>
      <top style="medium"/>
      <bottom style="thin"/>
    </border>
    <border>
      <left style="hair"/>
      <right style="thin"/>
      <top style="medium"/>
      <bottom style="thin"/>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hair"/>
      <right style="thin"/>
      <top style="medium"/>
      <bottom style="medium"/>
    </border>
    <border>
      <left style="hair"/>
      <right>
        <color indexed="63"/>
      </right>
      <top style="medium"/>
      <bottom style="medium"/>
    </border>
    <border>
      <left style="thin"/>
      <right>
        <color indexed="63"/>
      </right>
      <top style="medium"/>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style="medium"/>
      <bottom style="thin"/>
    </border>
    <border>
      <left style="medium"/>
      <right style="thin"/>
      <top>
        <color indexed="63"/>
      </top>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0" fillId="7" borderId="1" applyNumberFormat="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762">
    <xf numFmtId="0" fontId="0" fillId="0" borderId="0" xfId="0" applyNumberFormat="1" applyAlignment="1">
      <alignment/>
    </xf>
    <xf numFmtId="181" fontId="3" fillId="0" borderId="10" xfId="0" applyNumberFormat="1" applyFont="1" applyFill="1" applyBorder="1" applyAlignment="1">
      <alignment horizontal="center" vertical="center" wrapText="1"/>
    </xf>
    <xf numFmtId="43" fontId="3" fillId="0" borderId="11" xfId="0" applyFont="1" applyFill="1" applyBorder="1" applyAlignment="1">
      <alignment horizontal="justify" vertical="center" wrapText="1"/>
    </xf>
    <xf numFmtId="219" fontId="3" fillId="0" borderId="10" xfId="0" applyNumberFormat="1" applyFont="1" applyFill="1" applyBorder="1" applyAlignment="1">
      <alignment horizontal="center" vertical="center" wrapText="1"/>
    </xf>
    <xf numFmtId="43" fontId="3" fillId="0"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219" fontId="8" fillId="0" borderId="10" xfId="0" applyNumberFormat="1" applyFont="1" applyFill="1" applyBorder="1" applyAlignment="1" applyProtection="1">
      <alignment horizontal="center" vertical="center" wrapText="1"/>
      <protection locked="0"/>
    </xf>
    <xf numFmtId="43" fontId="3" fillId="0" borderId="10" xfId="0" applyFont="1" applyFill="1" applyBorder="1" applyAlignment="1">
      <alignment horizontal="justify" vertical="center" wrapText="1"/>
    </xf>
    <xf numFmtId="15" fontId="8" fillId="0" borderId="10" xfId="0" applyNumberFormat="1" applyFont="1" applyFill="1" applyBorder="1" applyAlignment="1" applyProtection="1">
      <alignment horizontal="center" vertical="center" wrapText="1"/>
      <protection locked="0"/>
    </xf>
    <xf numFmtId="43" fontId="3" fillId="0" borderId="0" xfId="0" applyFont="1" applyFill="1" applyBorder="1" applyAlignment="1">
      <alignment vertical="center"/>
    </xf>
    <xf numFmtId="14" fontId="3" fillId="0" borderId="10" xfId="0" applyNumberFormat="1" applyFont="1" applyFill="1" applyBorder="1" applyAlignment="1">
      <alignment horizontal="justify" vertical="center" wrapText="1"/>
    </xf>
    <xf numFmtId="181" fontId="13" fillId="0" borderId="10" xfId="0" applyNumberFormat="1" applyFont="1" applyFill="1" applyBorder="1" applyAlignment="1">
      <alignment horizontal="center" vertical="center"/>
    </xf>
    <xf numFmtId="0" fontId="3" fillId="0" borderId="10" xfId="0" applyNumberFormat="1" applyFont="1" applyFill="1" applyBorder="1" applyAlignment="1">
      <alignment horizontal="justify" vertical="center" wrapText="1"/>
    </xf>
    <xf numFmtId="44" fontId="3" fillId="0" borderId="10" xfId="51" applyNumberFormat="1" applyFont="1" applyFill="1" applyBorder="1" applyAlignment="1">
      <alignment horizontal="center" vertical="center"/>
    </xf>
    <xf numFmtId="0" fontId="3" fillId="0" borderId="10" xfId="0" applyNumberFormat="1" applyFont="1" applyFill="1" applyBorder="1" applyAlignment="1">
      <alignment vertical="center" wrapText="1"/>
    </xf>
    <xf numFmtId="183" fontId="3" fillId="0" borderId="10" xfId="51" applyNumberFormat="1" applyFont="1" applyFill="1" applyBorder="1" applyAlignment="1">
      <alignment horizontal="center" vertical="center"/>
    </xf>
    <xf numFmtId="9" fontId="3" fillId="0" borderId="10" xfId="0" applyNumberFormat="1" applyFont="1" applyFill="1" applyBorder="1" applyAlignment="1">
      <alignment horizontal="left" vertical="center" wrapText="1"/>
    </xf>
    <xf numFmtId="219" fontId="13" fillId="0" borderId="10" xfId="0" applyNumberFormat="1" applyFont="1" applyFill="1" applyBorder="1" applyAlignment="1">
      <alignment horizontal="center" vertical="center" wrapText="1"/>
    </xf>
    <xf numFmtId="43" fontId="13" fillId="0" borderId="10" xfId="0" applyFont="1" applyFill="1" applyBorder="1" applyAlignment="1">
      <alignment horizontal="left" vertical="center" wrapText="1"/>
    </xf>
    <xf numFmtId="181" fontId="13" fillId="0" borderId="12"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181" fontId="13" fillId="0" borderId="10" xfId="0" applyNumberFormat="1" applyFont="1" applyFill="1" applyBorder="1" applyAlignment="1">
      <alignment horizontal="center" vertical="center" wrapText="1"/>
    </xf>
    <xf numFmtId="43" fontId="9"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left" vertical="top" wrapText="1"/>
    </xf>
    <xf numFmtId="0" fontId="13" fillId="0" borderId="0" xfId="0" applyNumberFormat="1" applyFont="1" applyFill="1" applyBorder="1" applyAlignment="1">
      <alignment vertical="center"/>
    </xf>
    <xf numFmtId="0" fontId="12" fillId="0" borderId="10" xfId="0" applyNumberFormat="1" applyFont="1" applyFill="1" applyBorder="1" applyAlignment="1">
      <alignment horizontal="center" vertical="center" wrapText="1"/>
    </xf>
    <xf numFmtId="219" fontId="10" fillId="0" borderId="10" xfId="0" applyNumberFormat="1" applyFont="1" applyFill="1" applyBorder="1" applyAlignment="1" applyProtection="1">
      <alignment horizontal="center" vertical="center" wrapText="1"/>
      <protection/>
    </xf>
    <xf numFmtId="211" fontId="10" fillId="0" borderId="10" xfId="0" applyNumberFormat="1" applyFont="1" applyFill="1" applyBorder="1" applyAlignment="1" applyProtection="1">
      <alignment horizontal="center" vertical="center" wrapText="1"/>
      <protection/>
    </xf>
    <xf numFmtId="183" fontId="13" fillId="0" borderId="10" xfId="51" applyNumberFormat="1" applyFont="1" applyFill="1" applyBorder="1" applyAlignment="1">
      <alignment horizontal="center" vertical="center"/>
    </xf>
    <xf numFmtId="219" fontId="9" fillId="0" borderId="10" xfId="0" applyNumberFormat="1" applyFont="1" applyFill="1" applyBorder="1" applyAlignment="1" applyProtection="1">
      <alignment horizontal="center" vertical="center" wrapText="1"/>
      <protection locked="0"/>
    </xf>
    <xf numFmtId="14" fontId="13" fillId="0" borderId="10" xfId="0" applyNumberFormat="1" applyFont="1" applyFill="1" applyBorder="1" applyAlignment="1">
      <alignment horizontal="justify" vertical="center" wrapText="1"/>
    </xf>
    <xf numFmtId="43" fontId="13" fillId="0" borderId="10" xfId="0" applyFont="1" applyFill="1" applyBorder="1" applyAlignment="1">
      <alignment horizontal="justify" vertical="center" wrapText="1"/>
    </xf>
    <xf numFmtId="15" fontId="9" fillId="0" borderId="10" xfId="0" applyNumberFormat="1" applyFont="1" applyFill="1" applyBorder="1" applyAlignment="1" applyProtection="1">
      <alignment horizontal="center" vertical="center" wrapText="1"/>
      <protection locked="0"/>
    </xf>
    <xf numFmtId="15" fontId="9" fillId="0" borderId="12" xfId="0" applyNumberFormat="1" applyFont="1" applyFill="1" applyBorder="1" applyAlignment="1" applyProtection="1">
      <alignment horizontal="center" vertical="center" wrapText="1"/>
      <protection locked="0"/>
    </xf>
    <xf numFmtId="43" fontId="13" fillId="0" borderId="0" xfId="0" applyFont="1" applyFill="1" applyBorder="1" applyAlignment="1">
      <alignment vertical="center"/>
    </xf>
    <xf numFmtId="1" fontId="9" fillId="0" borderId="10" xfId="0" applyNumberFormat="1" applyFont="1" applyFill="1" applyBorder="1" applyAlignment="1">
      <alignment horizontal="center" vertical="top" wrapText="1"/>
    </xf>
    <xf numFmtId="43" fontId="9" fillId="0" borderId="10" xfId="0" applyFont="1" applyFill="1" applyBorder="1" applyAlignment="1">
      <alignment horizontal="left" vertical="top" wrapText="1"/>
    </xf>
    <xf numFmtId="43" fontId="13" fillId="0" borderId="11" xfId="0"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43" fontId="13"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43" fontId="13" fillId="0" borderId="11"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top" wrapText="1"/>
    </xf>
    <xf numFmtId="219" fontId="9" fillId="0" borderId="10" xfId="0" applyNumberFormat="1" applyFont="1" applyFill="1" applyBorder="1" applyAlignment="1" applyProtection="1">
      <alignment horizontal="left" vertical="top" wrapText="1"/>
      <protection locked="0"/>
    </xf>
    <xf numFmtId="15" fontId="9" fillId="0" borderId="10" xfId="0" applyNumberFormat="1" applyFont="1" applyFill="1" applyBorder="1" applyAlignment="1" applyProtection="1">
      <alignment horizontal="left" vertical="top" wrapText="1"/>
      <protection locked="0"/>
    </xf>
    <xf numFmtId="43" fontId="9" fillId="0" borderId="10" xfId="0" applyFont="1" applyFill="1" applyBorder="1" applyAlignment="1">
      <alignment horizontal="left" vertical="center" wrapText="1" indent="1"/>
    </xf>
    <xf numFmtId="43" fontId="13" fillId="0" borderId="10" xfId="0" applyFont="1" applyFill="1" applyBorder="1" applyAlignment="1">
      <alignment horizontal="left" vertical="top" wrapText="1"/>
    </xf>
    <xf numFmtId="14" fontId="13" fillId="0" borderId="10" xfId="0" applyNumberFormat="1" applyFont="1" applyFill="1" applyBorder="1" applyAlignment="1">
      <alignment vertical="center" wrapText="1"/>
    </xf>
    <xf numFmtId="9" fontId="13" fillId="0" borderId="10" xfId="0" applyNumberFormat="1" applyFont="1" applyFill="1" applyBorder="1" applyAlignment="1">
      <alignment vertical="center" wrapText="1"/>
    </xf>
    <xf numFmtId="14" fontId="13" fillId="0" borderId="10" xfId="0" applyNumberFormat="1" applyFont="1" applyFill="1" applyBorder="1" applyAlignment="1">
      <alignment horizontal="left" vertical="center" wrapText="1"/>
    </xf>
    <xf numFmtId="1" fontId="13" fillId="0" borderId="10" xfId="0" applyNumberFormat="1" applyFont="1" applyFill="1" applyBorder="1" applyAlignment="1">
      <alignment horizontal="center" vertical="center" wrapText="1"/>
    </xf>
    <xf numFmtId="43" fontId="13" fillId="0" borderId="10" xfId="0" applyFont="1" applyFill="1" applyBorder="1" applyAlignment="1">
      <alignment vertical="center"/>
    </xf>
    <xf numFmtId="0" fontId="13" fillId="0" borderId="10" xfId="0" applyNumberFormat="1" applyFont="1" applyFill="1" applyBorder="1" applyAlignment="1">
      <alignment horizontal="justify" vertical="center"/>
    </xf>
    <xf numFmtId="215" fontId="13" fillId="0" borderId="11" xfId="0" applyNumberFormat="1" applyFont="1" applyFill="1" applyBorder="1" applyAlignment="1">
      <alignment horizontal="center" vertical="center" wrapText="1"/>
    </xf>
    <xf numFmtId="43" fontId="13" fillId="0" borderId="10" xfId="0" applyFont="1" applyFill="1" applyBorder="1" applyAlignment="1">
      <alignment vertical="center" wrapText="1"/>
    </xf>
    <xf numFmtId="181" fontId="9" fillId="0" borderId="10" xfId="0" applyNumberFormat="1" applyFont="1" applyFill="1" applyBorder="1" applyAlignment="1" applyProtection="1">
      <alignment horizontal="center" vertical="center" wrapText="1"/>
      <protection locked="0"/>
    </xf>
    <xf numFmtId="9" fontId="13" fillId="0" borderId="10" xfId="51" applyNumberFormat="1" applyFont="1" applyFill="1" applyBorder="1" applyAlignment="1">
      <alignment horizontal="center" vertical="center" wrapText="1"/>
    </xf>
    <xf numFmtId="183" fontId="13" fillId="0" borderId="10" xfId="51" applyNumberFormat="1" applyFont="1" applyFill="1" applyBorder="1" applyAlignment="1">
      <alignment horizontal="left" vertical="center" wrapText="1"/>
    </xf>
    <xf numFmtId="9" fontId="9" fillId="0" borderId="10" xfId="0" applyNumberFormat="1" applyFont="1" applyFill="1" applyBorder="1" applyAlignment="1">
      <alignment horizontal="center" vertical="center" wrapText="1"/>
    </xf>
    <xf numFmtId="219" fontId="1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14" fontId="9" fillId="0" borderId="10"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xf>
    <xf numFmtId="49" fontId="9" fillId="0" borderId="10" xfId="0" applyNumberFormat="1" applyFont="1" applyFill="1" applyBorder="1" applyAlignment="1" applyProtection="1" quotePrefix="1">
      <alignment horizontal="left" vertical="center" wrapText="1"/>
      <protection/>
    </xf>
    <xf numFmtId="43" fontId="9" fillId="0" borderId="10" xfId="0" applyFont="1" applyFill="1" applyBorder="1" applyAlignment="1">
      <alignment vertical="center" wrapText="1"/>
    </xf>
    <xf numFmtId="183" fontId="13" fillId="0" borderId="10" xfId="51" applyNumberFormat="1" applyFont="1" applyFill="1" applyBorder="1" applyAlignment="1">
      <alignment horizontal="center" vertical="center" wrapText="1"/>
    </xf>
    <xf numFmtId="9" fontId="9" fillId="0" borderId="10" xfId="51" applyNumberFormat="1" applyFont="1" applyFill="1" applyBorder="1" applyAlignment="1">
      <alignment horizontal="center" vertical="center" wrapText="1"/>
    </xf>
    <xf numFmtId="15" fontId="9" fillId="0" borderId="10" xfId="0" applyNumberFormat="1" applyFont="1" applyFill="1" applyBorder="1" applyAlignment="1" applyProtection="1">
      <alignment horizontal="left" vertical="center" wrapText="1"/>
      <protection locked="0"/>
    </xf>
    <xf numFmtId="219" fontId="9" fillId="0" borderId="10" xfId="0" applyNumberFormat="1" applyFont="1" applyFill="1" applyBorder="1" applyAlignment="1" applyProtection="1">
      <alignment horizontal="left" vertical="center" wrapText="1"/>
      <protection locked="0"/>
    </xf>
    <xf numFmtId="219" fontId="9" fillId="0" borderId="10" xfId="0" applyNumberFormat="1" applyFont="1" applyFill="1" applyBorder="1" applyAlignment="1" applyProtection="1">
      <alignment vertical="center" wrapText="1"/>
      <protection locked="0"/>
    </xf>
    <xf numFmtId="15" fontId="9" fillId="0" borderId="10" xfId="0" applyNumberFormat="1" applyFont="1" applyFill="1" applyBorder="1" applyAlignment="1" applyProtection="1">
      <alignment vertical="center" wrapText="1"/>
      <protection locked="0"/>
    </xf>
    <xf numFmtId="0" fontId="13" fillId="0" borderId="10" xfId="51"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xf>
    <xf numFmtId="219" fontId="9" fillId="0" borderId="10" xfId="0" applyNumberFormat="1" applyFont="1" applyFill="1" applyBorder="1" applyAlignment="1" applyProtection="1">
      <alignment wrapText="1"/>
      <protection locked="0"/>
    </xf>
    <xf numFmtId="0" fontId="9" fillId="0" borderId="10" xfId="0" applyNumberFormat="1" applyFont="1" applyFill="1" applyBorder="1" applyAlignment="1">
      <alignment horizontal="center" wrapText="1"/>
    </xf>
    <xf numFmtId="43" fontId="13" fillId="0" borderId="10" xfId="0" applyFont="1" applyFill="1" applyBorder="1" applyAlignment="1">
      <alignment horizontal="center" vertical="top" wrapText="1"/>
    </xf>
    <xf numFmtId="219" fontId="9" fillId="0" borderId="10"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vertical="center" wrapText="1"/>
      <protection hidden="1"/>
    </xf>
    <xf numFmtId="14" fontId="9" fillId="0" borderId="10"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horizontal="left" vertical="center" wrapText="1"/>
      <protection hidden="1"/>
    </xf>
    <xf numFmtId="43" fontId="13" fillId="0" borderId="0" xfId="0" applyFont="1" applyFill="1" applyBorder="1" applyAlignment="1">
      <alignment vertical="center" wrapText="1"/>
    </xf>
    <xf numFmtId="43" fontId="9" fillId="0" borderId="10" xfId="0" applyFont="1" applyFill="1" applyBorder="1" applyAlignment="1">
      <alignment horizontal="justify" vertical="center" wrapText="1"/>
    </xf>
    <xf numFmtId="43" fontId="9" fillId="0" borderId="0" xfId="0" applyFont="1" applyFill="1" applyBorder="1" applyAlignment="1">
      <alignment vertical="center" wrapText="1"/>
    </xf>
    <xf numFmtId="217" fontId="9" fillId="0" borderId="10" xfId="0" applyNumberFormat="1" applyFont="1" applyFill="1" applyBorder="1" applyAlignment="1" applyProtection="1">
      <alignment horizontal="center" vertical="center" wrapText="1"/>
      <protection locked="0"/>
    </xf>
    <xf numFmtId="215" fontId="13" fillId="0" borderId="0" xfId="0" applyNumberFormat="1" applyFont="1" applyFill="1" applyBorder="1" applyAlignment="1">
      <alignment vertical="center"/>
    </xf>
    <xf numFmtId="216" fontId="13" fillId="0" borderId="10" xfId="51" applyNumberFormat="1" applyFont="1" applyFill="1" applyBorder="1" applyAlignment="1" applyProtection="1">
      <alignment horizontal="center" vertical="center"/>
      <protection/>
    </xf>
    <xf numFmtId="215" fontId="13" fillId="0" borderId="10" xfId="0" applyNumberFormat="1" applyFont="1" applyFill="1" applyBorder="1" applyAlignment="1">
      <alignment horizontal="center" vertical="center" wrapText="1"/>
    </xf>
    <xf numFmtId="10" fontId="13" fillId="0" borderId="10" xfId="0" applyNumberFormat="1" applyFont="1" applyFill="1" applyBorder="1" applyAlignment="1">
      <alignment horizontal="left" vertical="center" wrapText="1"/>
    </xf>
    <xf numFmtId="44" fontId="9" fillId="0" borderId="10" xfId="0" applyNumberFormat="1" applyFont="1" applyFill="1" applyBorder="1" applyAlignment="1">
      <alignment horizontal="center" vertical="center" wrapText="1"/>
    </xf>
    <xf numFmtId="43" fontId="13" fillId="0" borderId="10" xfId="0" applyFont="1" applyFill="1" applyBorder="1" applyAlignment="1">
      <alignment vertical="top" wrapText="1"/>
    </xf>
    <xf numFmtId="14" fontId="13" fillId="0" borderId="10" xfId="0" applyNumberFormat="1" applyFont="1" applyFill="1" applyBorder="1" applyAlignment="1">
      <alignment vertical="top" wrapText="1"/>
    </xf>
    <xf numFmtId="43" fontId="13" fillId="0" borderId="10" xfId="0" applyFont="1" applyFill="1" applyBorder="1" applyAlignment="1">
      <alignment horizontal="justify" vertical="top" wrapText="1"/>
    </xf>
    <xf numFmtId="14" fontId="13" fillId="0" borderId="12" xfId="0" applyNumberFormat="1" applyFont="1" applyFill="1" applyBorder="1" applyAlignment="1">
      <alignment vertical="top" wrapText="1"/>
    </xf>
    <xf numFmtId="43" fontId="13" fillId="0" borderId="11" xfId="0" applyFont="1" applyFill="1" applyBorder="1" applyAlignment="1">
      <alignment vertical="top" wrapText="1"/>
    </xf>
    <xf numFmtId="14" fontId="9" fillId="0" borderId="10" xfId="0" applyNumberFormat="1" applyFont="1" applyFill="1" applyBorder="1" applyAlignment="1">
      <alignment vertical="top" wrapText="1"/>
    </xf>
    <xf numFmtId="219" fontId="9" fillId="0" borderId="10" xfId="0" applyNumberFormat="1" applyFont="1" applyFill="1" applyBorder="1" applyAlignment="1" applyProtection="1">
      <alignment horizontal="center" vertical="center"/>
      <protection locked="0"/>
    </xf>
    <xf numFmtId="15" fontId="9" fillId="0" borderId="10" xfId="0" applyNumberFormat="1" applyFont="1" applyFill="1" applyBorder="1" applyAlignment="1" applyProtection="1">
      <alignment horizontal="center" vertical="center"/>
      <protection locked="0"/>
    </xf>
    <xf numFmtId="15" fontId="9" fillId="0" borderId="12" xfId="0" applyNumberFormat="1" applyFont="1" applyFill="1" applyBorder="1" applyAlignment="1" applyProtection="1">
      <alignment horizontal="center" vertical="center"/>
      <protection locked="0"/>
    </xf>
    <xf numFmtId="0" fontId="12" fillId="0" borderId="0" xfId="0" applyNumberFormat="1" applyFont="1" applyFill="1" applyBorder="1" applyAlignment="1">
      <alignment vertical="center"/>
    </xf>
    <xf numFmtId="14" fontId="9" fillId="0" borderId="10" xfId="0" applyNumberFormat="1" applyFont="1" applyFill="1" applyBorder="1" applyAlignment="1">
      <alignment vertical="center" wrapText="1"/>
    </xf>
    <xf numFmtId="15" fontId="9" fillId="0" borderId="13" xfId="0" applyNumberFormat="1" applyFont="1" applyFill="1" applyBorder="1" applyAlignment="1" applyProtection="1">
      <alignment horizontal="center" vertical="center" wrapText="1"/>
      <protection locked="0"/>
    </xf>
    <xf numFmtId="15" fontId="9" fillId="0" borderId="14" xfId="0" applyNumberFormat="1" applyFont="1" applyFill="1" applyBorder="1" applyAlignment="1" applyProtection="1">
      <alignment horizontal="center" vertical="center" wrapText="1"/>
      <protection locked="0"/>
    </xf>
    <xf numFmtId="15" fontId="9" fillId="0" borderId="15" xfId="0" applyNumberFormat="1" applyFont="1" applyFill="1" applyBorder="1" applyAlignment="1" applyProtection="1">
      <alignment horizontal="center" vertical="center" wrapText="1"/>
      <protection locked="0"/>
    </xf>
    <xf numFmtId="15" fontId="9" fillId="0" borderId="16" xfId="0" applyNumberFormat="1" applyFont="1" applyFill="1" applyBorder="1" applyAlignment="1" applyProtection="1">
      <alignment horizontal="center" vertical="center" wrapText="1"/>
      <protection locked="0"/>
    </xf>
    <xf numFmtId="43" fontId="9" fillId="0" borderId="11" xfId="0" applyFont="1" applyFill="1" applyBorder="1" applyAlignment="1">
      <alignment horizontal="left" vertical="center" wrapText="1" indent="1"/>
    </xf>
    <xf numFmtId="219" fontId="9" fillId="0" borderId="10" xfId="0" applyNumberFormat="1" applyFont="1" applyFill="1" applyBorder="1" applyAlignment="1">
      <alignment horizontal="center" vertical="center" wrapText="1"/>
    </xf>
    <xf numFmtId="1" fontId="9" fillId="0" borderId="10" xfId="55" applyNumberFormat="1"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43" fontId="9" fillId="0" borderId="10" xfId="0" applyFont="1" applyFill="1" applyBorder="1" applyAlignment="1" applyProtection="1">
      <alignment horizontal="center" vertical="center" wrapText="1"/>
      <protection locked="0"/>
    </xf>
    <xf numFmtId="219" fontId="9" fillId="0" borderId="10" xfId="0" applyNumberFormat="1" applyFont="1" applyFill="1" applyBorder="1" applyAlignment="1">
      <alignment vertical="center" wrapText="1"/>
    </xf>
    <xf numFmtId="9" fontId="9" fillId="0" borderId="10" xfId="55"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1"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justify" wrapText="1"/>
    </xf>
    <xf numFmtId="219" fontId="9" fillId="0" borderId="10" xfId="0" applyNumberFormat="1" applyFont="1" applyFill="1" applyBorder="1" applyAlignment="1">
      <alignment horizontal="right" vertical="center" wrapText="1"/>
    </xf>
    <xf numFmtId="14" fontId="9" fillId="0" borderId="10" xfId="0" applyNumberFormat="1" applyFont="1" applyFill="1" applyBorder="1" applyAlignment="1">
      <alignment horizontal="right"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183" fontId="9" fillId="0" borderId="10" xfId="51" applyNumberFormat="1" applyFont="1" applyFill="1" applyBorder="1" applyAlignment="1">
      <alignment horizontal="center" vertical="center"/>
    </xf>
    <xf numFmtId="44" fontId="9" fillId="0" borderId="10" xfId="51" applyNumberFormat="1" applyFont="1" applyFill="1" applyBorder="1" applyAlignment="1" applyProtection="1">
      <alignment horizontal="center" vertical="center"/>
      <protection/>
    </xf>
    <xf numFmtId="0" fontId="9" fillId="0" borderId="10" xfId="0" applyNumberFormat="1" applyFont="1" applyFill="1" applyBorder="1" applyAlignment="1">
      <alignment horizontal="center" vertical="center"/>
    </xf>
    <xf numFmtId="15" fontId="9" fillId="0" borderId="18" xfId="0" applyNumberFormat="1" applyFont="1" applyFill="1" applyBorder="1" applyAlignment="1" applyProtection="1">
      <alignment horizontal="center" vertical="center" wrapText="1"/>
      <protection locked="0"/>
    </xf>
    <xf numFmtId="15" fontId="9" fillId="0" borderId="1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lignment/>
    </xf>
    <xf numFmtId="44" fontId="9" fillId="0" borderId="10"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43" fontId="13" fillId="0" borderId="11" xfId="0" applyFont="1" applyFill="1" applyBorder="1" applyAlignment="1">
      <alignment horizontal="left" vertical="center" wrapText="1"/>
    </xf>
    <xf numFmtId="43" fontId="13" fillId="0" borderId="22" xfId="0" applyFont="1" applyFill="1" applyBorder="1" applyAlignment="1">
      <alignment horizontal="left" vertical="center" wrapText="1"/>
    </xf>
    <xf numFmtId="0" fontId="13" fillId="0" borderId="23" xfId="0" applyNumberFormat="1" applyFont="1" applyFill="1" applyBorder="1" applyAlignment="1">
      <alignment horizontal="justify" vertical="center" wrapText="1"/>
    </xf>
    <xf numFmtId="43" fontId="13" fillId="0" borderId="23" xfId="0" applyFont="1" applyFill="1" applyBorder="1" applyAlignment="1">
      <alignment horizontal="justify" vertical="center" wrapText="1"/>
    </xf>
    <xf numFmtId="0" fontId="13" fillId="0" borderId="23" xfId="0" applyNumberFormat="1" applyFont="1" applyFill="1" applyBorder="1" applyAlignment="1">
      <alignment horizontal="center" vertical="center"/>
    </xf>
    <xf numFmtId="15" fontId="9" fillId="0" borderId="23" xfId="0" applyNumberFormat="1" applyFont="1" applyFill="1" applyBorder="1" applyAlignment="1" applyProtection="1">
      <alignment horizontal="center" vertical="center" wrapText="1"/>
      <protection locked="0"/>
    </xf>
    <xf numFmtId="14" fontId="13" fillId="0" borderId="23" xfId="0" applyNumberFormat="1" applyFont="1" applyFill="1" applyBorder="1" applyAlignment="1">
      <alignment horizontal="justify" vertical="center" wrapText="1"/>
    </xf>
    <xf numFmtId="9" fontId="13" fillId="0" borderId="23" xfId="0" applyNumberFormat="1" applyFont="1" applyFill="1" applyBorder="1" applyAlignment="1">
      <alignment horizontal="center" vertical="center" wrapText="1"/>
    </xf>
    <xf numFmtId="43" fontId="13" fillId="0" borderId="10" xfId="0" applyFont="1" applyFill="1" applyBorder="1" applyAlignment="1">
      <alignment horizontal="center" vertical="center"/>
    </xf>
    <xf numFmtId="0" fontId="9"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219" fontId="14" fillId="0" borderId="17"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43" fontId="3" fillId="0" borderId="10" xfId="0" applyFont="1" applyFill="1" applyBorder="1" applyAlignment="1">
      <alignment horizontal="center" vertical="center" wrapText="1"/>
    </xf>
    <xf numFmtId="1" fontId="9" fillId="0" borderId="10" xfId="0" applyNumberFormat="1" applyFont="1" applyFill="1" applyBorder="1" applyAlignment="1" applyProtection="1">
      <alignment horizontal="center" vertical="top" wrapText="1"/>
      <protection locked="0"/>
    </xf>
    <xf numFmtId="219" fontId="13" fillId="0" borderId="10" xfId="0" applyNumberFormat="1" applyFont="1" applyFill="1" applyBorder="1" applyAlignment="1">
      <alignment horizontal="center" vertical="center"/>
    </xf>
    <xf numFmtId="219" fontId="9" fillId="0" borderId="10" xfId="0" applyNumberFormat="1" applyFont="1" applyFill="1" applyBorder="1" applyAlignment="1">
      <alignment horizontal="center"/>
    </xf>
    <xf numFmtId="5" fontId="9" fillId="0" borderId="10" xfId="51" applyNumberFormat="1" applyFont="1" applyFill="1" applyBorder="1" applyAlignment="1">
      <alignment horizontal="center" vertical="center"/>
    </xf>
    <xf numFmtId="15" fontId="9" fillId="0" borderId="24" xfId="0" applyNumberFormat="1" applyFont="1" applyFill="1" applyBorder="1" applyAlignment="1" applyProtection="1">
      <alignment horizontal="center" vertical="center" wrapText="1"/>
      <protection locked="0"/>
    </xf>
    <xf numFmtId="43" fontId="20" fillId="0" borderId="10" xfId="0" applyFont="1" applyFill="1" applyBorder="1" applyAlignment="1">
      <alignment horizontal="center" vertical="center"/>
    </xf>
    <xf numFmtId="9" fontId="13" fillId="0" borderId="18" xfId="0" applyNumberFormat="1" applyFont="1" applyFill="1" applyBorder="1" applyAlignment="1">
      <alignment horizontal="center" vertical="center" wrapText="1"/>
    </xf>
    <xf numFmtId="43" fontId="20" fillId="0" borderId="24" xfId="0"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xf>
    <xf numFmtId="5" fontId="10" fillId="0" borderId="10" xfId="0" applyNumberFormat="1" applyFont="1" applyFill="1" applyBorder="1" applyAlignment="1">
      <alignment horizontal="center" vertical="center" wrapText="1"/>
    </xf>
    <xf numFmtId="211" fontId="10" fillId="0" borderId="24" xfId="0" applyNumberFormat="1" applyFont="1" applyFill="1" applyBorder="1" applyAlignment="1" applyProtection="1">
      <alignment horizontal="center" vertical="center" wrapText="1"/>
      <protection/>
    </xf>
    <xf numFmtId="0" fontId="13" fillId="0" borderId="10" xfId="0" applyNumberFormat="1" applyFont="1" applyFill="1" applyBorder="1" applyAlignment="1">
      <alignment vertical="center"/>
    </xf>
    <xf numFmtId="0" fontId="20" fillId="0" borderId="10" xfId="0" applyNumberFormat="1" applyFont="1" applyFill="1" applyBorder="1" applyAlignment="1">
      <alignment vertical="center"/>
    </xf>
    <xf numFmtId="43" fontId="22" fillId="0" borderId="11" xfId="0" applyFont="1" applyFill="1" applyBorder="1" applyAlignment="1">
      <alignment horizontal="center" vertical="center" wrapText="1"/>
    </xf>
    <xf numFmtId="43" fontId="22" fillId="0" borderId="10" xfId="0" applyFont="1" applyFill="1" applyBorder="1" applyAlignment="1">
      <alignment horizontal="center" vertical="center" wrapText="1"/>
    </xf>
    <xf numFmtId="220" fontId="0" fillId="0" borderId="10" xfId="0" applyNumberFormat="1" applyFont="1" applyFill="1" applyBorder="1" applyAlignment="1" applyProtection="1">
      <alignment horizontal="center" vertical="center" wrapText="1"/>
      <protection locked="0"/>
    </xf>
    <xf numFmtId="9" fontId="22" fillId="0" borderId="10" xfId="0" applyNumberFormat="1" applyFont="1" applyFill="1" applyBorder="1" applyAlignment="1">
      <alignment horizontal="center" vertical="center" wrapText="1"/>
    </xf>
    <xf numFmtId="0" fontId="13" fillId="0" borderId="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20" fillId="0" borderId="0" xfId="0" applyNumberFormat="1" applyFont="1" applyFill="1" applyBorder="1" applyAlignment="1">
      <alignment vertical="center"/>
    </xf>
    <xf numFmtId="0" fontId="13" fillId="0" borderId="10" xfId="0" applyNumberFormat="1" applyFont="1" applyFill="1" applyBorder="1" applyAlignment="1">
      <alignment horizontal="center" vertical="justify"/>
    </xf>
    <xf numFmtId="43" fontId="20" fillId="0" borderId="0" xfId="0" applyFont="1" applyFill="1" applyBorder="1" applyAlignment="1">
      <alignment vertical="center"/>
    </xf>
    <xf numFmtId="43" fontId="13" fillId="0" borderId="26" xfId="0"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43" fontId="3" fillId="0" borderId="23" xfId="0" applyFont="1" applyFill="1" applyBorder="1" applyAlignment="1">
      <alignment horizontal="center" vertical="center" wrapText="1"/>
    </xf>
    <xf numFmtId="219" fontId="8" fillId="0" borderId="23" xfId="0" applyNumberFormat="1" applyFont="1" applyFill="1" applyBorder="1" applyAlignment="1" applyProtection="1">
      <alignment horizontal="center" vertical="center" wrapText="1"/>
      <protection locked="0"/>
    </xf>
    <xf numFmtId="9" fontId="3" fillId="0" borderId="23" xfId="0" applyNumberFormat="1" applyFont="1" applyFill="1" applyBorder="1" applyAlignment="1">
      <alignment horizontal="center" vertical="center" wrapText="1"/>
    </xf>
    <xf numFmtId="9" fontId="3" fillId="0" borderId="23" xfId="0" applyNumberFormat="1" applyFont="1" applyFill="1" applyBorder="1" applyAlignment="1">
      <alignment horizontal="left" vertical="center" wrapText="1"/>
    </xf>
    <xf numFmtId="15" fontId="8" fillId="0" borderId="23" xfId="0" applyNumberFormat="1" applyFont="1" applyFill="1" applyBorder="1" applyAlignment="1" applyProtection="1">
      <alignment horizontal="center" vertical="center" wrapText="1"/>
      <protection locked="0"/>
    </xf>
    <xf numFmtId="43" fontId="3" fillId="0" borderId="27" xfId="0" applyFont="1" applyFill="1" applyBorder="1" applyAlignment="1">
      <alignment horizontal="center" vertical="center" wrapText="1"/>
    </xf>
    <xf numFmtId="219" fontId="8" fillId="0" borderId="27" xfId="0" applyNumberFormat="1" applyFont="1" applyFill="1" applyBorder="1" applyAlignment="1" applyProtection="1">
      <alignment horizontal="center" vertical="center" wrapText="1"/>
      <protection locked="0"/>
    </xf>
    <xf numFmtId="9" fontId="3" fillId="0" borderId="27" xfId="0" applyNumberFormat="1" applyFont="1" applyFill="1" applyBorder="1" applyAlignment="1">
      <alignment horizontal="center" vertical="center" wrapText="1"/>
    </xf>
    <xf numFmtId="9" fontId="3" fillId="0" borderId="27" xfId="0" applyNumberFormat="1" applyFont="1" applyFill="1" applyBorder="1" applyAlignment="1">
      <alignment horizontal="left" vertical="center" wrapText="1"/>
    </xf>
    <xf numFmtId="15" fontId="8" fillId="0" borderId="27" xfId="0" applyNumberFormat="1" applyFont="1" applyFill="1" applyBorder="1" applyAlignment="1" applyProtection="1">
      <alignment horizontal="center" vertical="center" wrapText="1"/>
      <protection locked="0"/>
    </xf>
    <xf numFmtId="43" fontId="20" fillId="0" borderId="10" xfId="0" applyFont="1" applyFill="1" applyBorder="1" applyAlignment="1">
      <alignment vertical="center"/>
    </xf>
    <xf numFmtId="14" fontId="3" fillId="0" borderId="23"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43" fontId="3" fillId="0" borderId="23" xfId="0" applyFont="1" applyFill="1" applyBorder="1" applyAlignment="1">
      <alignment horizontal="justify" vertical="center" wrapText="1"/>
    </xf>
    <xf numFmtId="43" fontId="3" fillId="0" borderId="27" xfId="0" applyFont="1" applyFill="1" applyBorder="1" applyAlignment="1">
      <alignment horizontal="justify" vertical="center" wrapText="1"/>
    </xf>
    <xf numFmtId="43" fontId="3" fillId="0" borderId="27" xfId="0" applyFont="1" applyFill="1" applyBorder="1" applyAlignment="1">
      <alignment horizontal="left" vertical="center" wrapText="1"/>
    </xf>
    <xf numFmtId="0" fontId="24"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xf>
    <xf numFmtId="181" fontId="13" fillId="0" borderId="24" xfId="0" applyNumberFormat="1" applyFont="1" applyFill="1" applyBorder="1" applyAlignment="1">
      <alignment horizontal="center" vertical="center" wrapText="1"/>
    </xf>
    <xf numFmtId="0" fontId="9" fillId="0" borderId="0" xfId="0" applyNumberFormat="1" applyFont="1" applyFill="1" applyAlignment="1">
      <alignment/>
    </xf>
    <xf numFmtId="181" fontId="9" fillId="0" borderId="24" xfId="0" applyNumberFormat="1" applyFont="1" applyFill="1" applyBorder="1" applyAlignment="1" applyProtection="1">
      <alignment horizontal="center" vertical="center" wrapText="1"/>
      <protection locked="0"/>
    </xf>
    <xf numFmtId="181" fontId="15" fillId="0" borderId="24" xfId="0" applyNumberFormat="1" applyFont="1" applyFill="1" applyBorder="1" applyAlignment="1" applyProtection="1">
      <alignment horizontal="center" vertical="center" wrapText="1"/>
      <protection locked="0"/>
    </xf>
    <xf numFmtId="219" fontId="25" fillId="0" borderId="10" xfId="0" applyNumberFormat="1" applyFont="1" applyFill="1" applyBorder="1" applyAlignment="1" applyProtection="1">
      <alignment horizontal="center" vertical="center" wrapText="1"/>
      <protection locked="0"/>
    </xf>
    <xf numFmtId="181" fontId="25" fillId="0" borderId="24" xfId="0" applyNumberFormat="1" applyFont="1" applyFill="1" applyBorder="1" applyAlignment="1" applyProtection="1">
      <alignment horizontal="center" vertical="center" wrapText="1"/>
      <protection locked="0"/>
    </xf>
    <xf numFmtId="14" fontId="13" fillId="0" borderId="24" xfId="0" applyNumberFormat="1" applyFont="1" applyFill="1" applyBorder="1" applyAlignment="1">
      <alignment horizontal="left" vertical="center" wrapText="1"/>
    </xf>
    <xf numFmtId="181" fontId="13" fillId="0" borderId="24" xfId="0" applyNumberFormat="1" applyFont="1" applyFill="1" applyBorder="1" applyAlignment="1">
      <alignment horizontal="center" vertical="center"/>
    </xf>
    <xf numFmtId="183" fontId="9" fillId="0" borderId="10" xfId="51" applyNumberFormat="1" applyFont="1" applyFill="1" applyBorder="1" applyAlignment="1">
      <alignment horizontal="center" vertical="center" wrapText="1"/>
    </xf>
    <xf numFmtId="43" fontId="26" fillId="0" borderId="10" xfId="0" applyFont="1" applyFill="1" applyBorder="1" applyAlignment="1">
      <alignment horizontal="left" vertical="center" wrapText="1"/>
    </xf>
    <xf numFmtId="43" fontId="9" fillId="0" borderId="10" xfId="0" applyFont="1" applyFill="1" applyBorder="1" applyAlignment="1">
      <alignment horizontal="left" vertical="center" wrapText="1"/>
    </xf>
    <xf numFmtId="9" fontId="13" fillId="0" borderId="10" xfId="0" applyNumberFormat="1" applyFont="1" applyFill="1" applyBorder="1" applyAlignment="1">
      <alignment horizontal="left" vertical="top" wrapText="1"/>
    </xf>
    <xf numFmtId="9" fontId="13" fillId="0" borderId="10" xfId="0" applyNumberFormat="1" applyFont="1" applyFill="1" applyBorder="1" applyAlignment="1">
      <alignment horizontal="center" vertical="top" wrapText="1"/>
    </xf>
    <xf numFmtId="0" fontId="9" fillId="0" borderId="10" xfId="0" applyNumberFormat="1" applyFont="1" applyFill="1" applyBorder="1" applyAlignment="1">
      <alignment horizontal="center"/>
    </xf>
    <xf numFmtId="16" fontId="27" fillId="0" borderId="27" xfId="0" applyNumberFormat="1" applyFont="1" applyFill="1" applyBorder="1" applyAlignment="1">
      <alignment horizontal="justify" vertical="center"/>
    </xf>
    <xf numFmtId="9" fontId="13" fillId="0" borderId="28" xfId="0" applyNumberFormat="1" applyFont="1" applyFill="1" applyBorder="1" applyAlignment="1">
      <alignment horizontal="center" vertical="center" wrapText="1"/>
    </xf>
    <xf numFmtId="9" fontId="9" fillId="0" borderId="19" xfId="55" applyFont="1" applyFill="1" applyBorder="1" applyAlignment="1">
      <alignment horizontal="center" vertical="center"/>
    </xf>
    <xf numFmtId="9" fontId="9" fillId="0" borderId="29" xfId="55" applyFont="1" applyFill="1" applyBorder="1" applyAlignment="1">
      <alignment horizontal="center" vertical="center"/>
    </xf>
    <xf numFmtId="16" fontId="27" fillId="0" borderId="10" xfId="0" applyNumberFormat="1" applyFont="1" applyFill="1" applyBorder="1" applyAlignment="1">
      <alignment horizontal="justify" vertical="center"/>
    </xf>
    <xf numFmtId="15" fontId="9" fillId="0" borderId="30" xfId="0" applyNumberFormat="1" applyFont="1" applyFill="1" applyBorder="1" applyAlignment="1" applyProtection="1">
      <alignment horizontal="center" vertical="center" wrapText="1"/>
      <protection locked="0"/>
    </xf>
    <xf numFmtId="15" fontId="9" fillId="0" borderId="31" xfId="0" applyNumberFormat="1" applyFont="1" applyFill="1" applyBorder="1" applyAlignment="1" applyProtection="1">
      <alignment horizontal="center" vertical="center" wrapText="1"/>
      <protection locked="0"/>
    </xf>
    <xf numFmtId="16" fontId="27" fillId="0" borderId="17" xfId="0" applyNumberFormat="1" applyFont="1" applyFill="1" applyBorder="1" applyAlignment="1">
      <alignment horizontal="justify" vertical="center"/>
    </xf>
    <xf numFmtId="15" fontId="9" fillId="0" borderId="32" xfId="0" applyNumberFormat="1" applyFont="1" applyFill="1" applyBorder="1" applyAlignment="1" applyProtection="1">
      <alignment horizontal="center" vertical="center" wrapText="1"/>
      <protection locked="0"/>
    </xf>
    <xf numFmtId="15" fontId="9" fillId="0" borderId="33" xfId="0" applyNumberFormat="1" applyFont="1" applyFill="1" applyBorder="1" applyAlignment="1" applyProtection="1">
      <alignment horizontal="center" vertical="center" wrapText="1"/>
      <protection locked="0"/>
    </xf>
    <xf numFmtId="16" fontId="27" fillId="0" borderId="26" xfId="0" applyNumberFormat="1" applyFont="1" applyFill="1" applyBorder="1" applyAlignment="1">
      <alignment horizontal="justify" vertical="center"/>
    </xf>
    <xf numFmtId="16" fontId="27" fillId="0" borderId="34" xfId="0" applyNumberFormat="1" applyFont="1" applyFill="1" applyBorder="1" applyAlignment="1">
      <alignment horizontal="justify" vertical="center"/>
    </xf>
    <xf numFmtId="16" fontId="27" fillId="0" borderId="23" xfId="0" applyNumberFormat="1" applyFont="1" applyFill="1" applyBorder="1" applyAlignment="1">
      <alignment horizontal="justify" vertical="center"/>
    </xf>
    <xf numFmtId="0" fontId="27" fillId="0" borderId="17" xfId="0" applyNumberFormat="1" applyFont="1" applyFill="1" applyBorder="1" applyAlignment="1">
      <alignment horizontal="left" vertical="center" wrapText="1"/>
    </xf>
    <xf numFmtId="15" fontId="9" fillId="0" borderId="35" xfId="0" applyNumberFormat="1" applyFont="1" applyFill="1" applyBorder="1" applyAlignment="1" applyProtection="1">
      <alignment horizontal="center" vertical="center" wrapText="1"/>
      <protection locked="0"/>
    </xf>
    <xf numFmtId="15" fontId="9" fillId="0" borderId="36" xfId="0" applyNumberFormat="1" applyFont="1" applyFill="1" applyBorder="1" applyAlignment="1" applyProtection="1">
      <alignment horizontal="center" vertical="center" wrapText="1"/>
      <protection locked="0"/>
    </xf>
    <xf numFmtId="0" fontId="27" fillId="0" borderId="23" xfId="0" applyNumberFormat="1" applyFont="1" applyFill="1" applyBorder="1" applyAlignment="1">
      <alignment horizontal="left" vertical="center" wrapText="1"/>
    </xf>
    <xf numFmtId="9" fontId="9" fillId="0" borderId="35" xfId="55" applyFont="1" applyFill="1" applyBorder="1" applyAlignment="1">
      <alignment horizontal="center" vertical="center"/>
    </xf>
    <xf numFmtId="9" fontId="9" fillId="0" borderId="37" xfId="55" applyFont="1" applyFill="1" applyBorder="1" applyAlignment="1">
      <alignment horizontal="center" vertical="center"/>
    </xf>
    <xf numFmtId="14" fontId="13" fillId="0" borderId="34" xfId="0" applyNumberFormat="1" applyFont="1" applyFill="1" applyBorder="1" applyAlignment="1">
      <alignment horizontal="left" vertical="center" wrapText="1"/>
    </xf>
    <xf numFmtId="14" fontId="13" fillId="0" borderId="26" xfId="0" applyNumberFormat="1" applyFont="1" applyFill="1" applyBorder="1" applyAlignment="1">
      <alignment horizontal="left" vertical="center" wrapText="1"/>
    </xf>
    <xf numFmtId="9" fontId="13" fillId="0" borderId="19" xfId="0" applyNumberFormat="1" applyFont="1" applyFill="1" applyBorder="1" applyAlignment="1">
      <alignment horizontal="center" vertical="center" wrapText="1"/>
    </xf>
    <xf numFmtId="10" fontId="13" fillId="0" borderId="38" xfId="0" applyNumberFormat="1" applyFont="1" applyFill="1" applyBorder="1" applyAlignment="1">
      <alignment horizontal="center" vertical="center" wrapText="1"/>
    </xf>
    <xf numFmtId="0" fontId="13" fillId="0" borderId="27" xfId="0" applyNumberFormat="1" applyFont="1" applyFill="1" applyBorder="1" applyAlignment="1">
      <alignment horizontal="left" vertical="center" wrapText="1"/>
    </xf>
    <xf numFmtId="0" fontId="22" fillId="0" borderId="10" xfId="0" applyNumberFormat="1" applyFont="1" applyFill="1" applyBorder="1" applyAlignment="1">
      <alignment vertical="center"/>
    </xf>
    <xf numFmtId="0" fontId="22" fillId="0" borderId="0" xfId="0" applyNumberFormat="1" applyFont="1" applyFill="1" applyAlignment="1">
      <alignment vertical="center"/>
    </xf>
    <xf numFmtId="43" fontId="13" fillId="0" borderId="34" xfId="0" applyFont="1" applyFill="1" applyBorder="1" applyAlignment="1">
      <alignment horizontal="center" vertical="center" wrapText="1"/>
    </xf>
    <xf numFmtId="9" fontId="13" fillId="0" borderId="39" xfId="0" applyNumberFormat="1" applyFont="1" applyFill="1" applyBorder="1" applyAlignment="1">
      <alignment horizontal="center" vertical="center" wrapText="1"/>
    </xf>
    <xf numFmtId="9" fontId="13" fillId="0" borderId="29" xfId="0" applyNumberFormat="1" applyFont="1" applyFill="1" applyBorder="1" applyAlignment="1">
      <alignment horizontal="center" vertical="center" wrapText="1"/>
    </xf>
    <xf numFmtId="10" fontId="13" fillId="0" borderId="40" xfId="0" applyNumberFormat="1" applyFont="1" applyFill="1" applyBorder="1" applyAlignment="1">
      <alignment horizontal="center" vertical="center" wrapText="1"/>
    </xf>
    <xf numFmtId="14" fontId="13" fillId="0" borderId="41" xfId="0" applyNumberFormat="1" applyFont="1" applyFill="1" applyBorder="1" applyAlignment="1">
      <alignment horizontal="left" vertical="center" wrapText="1"/>
    </xf>
    <xf numFmtId="9" fontId="13" fillId="0" borderId="13" xfId="0" applyNumberFormat="1" applyFont="1" applyFill="1" applyBorder="1" applyAlignment="1">
      <alignment horizontal="center" vertical="center" wrapText="1"/>
    </xf>
    <xf numFmtId="10" fontId="13" fillId="0" borderId="42" xfId="0" applyNumberFormat="1" applyFont="1" applyFill="1" applyBorder="1" applyAlignment="1">
      <alignment horizontal="center" vertical="center" wrapText="1"/>
    </xf>
    <xf numFmtId="10" fontId="13" fillId="0" borderId="43" xfId="0" applyNumberFormat="1" applyFont="1" applyFill="1" applyBorder="1" applyAlignment="1">
      <alignment horizontal="center" vertical="center" wrapText="1"/>
    </xf>
    <xf numFmtId="9" fontId="13" fillId="0" borderId="44" xfId="0" applyNumberFormat="1" applyFont="1" applyFill="1" applyBorder="1" applyAlignment="1">
      <alignment horizontal="center" vertical="center" wrapText="1"/>
    </xf>
    <xf numFmtId="0" fontId="13" fillId="0" borderId="23" xfId="0" applyNumberFormat="1" applyFont="1" applyFill="1" applyBorder="1" applyAlignment="1">
      <alignment horizontal="left" vertical="center" wrapText="1"/>
    </xf>
    <xf numFmtId="10" fontId="13" fillId="0" borderId="35" xfId="0" applyNumberFormat="1" applyFont="1" applyFill="1" applyBorder="1" applyAlignment="1">
      <alignment horizontal="center" vertical="center" wrapText="1"/>
    </xf>
    <xf numFmtId="9" fontId="13" fillId="0" borderId="37"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xf>
    <xf numFmtId="0" fontId="20" fillId="0" borderId="45" xfId="0" applyNumberFormat="1" applyFont="1" applyFill="1" applyBorder="1" applyAlignment="1">
      <alignment horizontal="center" vertical="center"/>
    </xf>
    <xf numFmtId="15" fontId="9" fillId="0" borderId="24" xfId="0" applyNumberFormat="1" applyFont="1" applyFill="1" applyBorder="1" applyAlignment="1" applyProtection="1">
      <alignment vertical="center" wrapText="1"/>
      <protection locked="0"/>
    </xf>
    <xf numFmtId="0" fontId="20" fillId="0" borderId="10" xfId="0" applyNumberFormat="1" applyFont="1" applyFill="1" applyBorder="1" applyAlignment="1">
      <alignment horizontal="center" vertical="center" wrapText="1"/>
    </xf>
    <xf numFmtId="219" fontId="13" fillId="0" borderId="17" xfId="0" applyNumberFormat="1" applyFont="1" applyFill="1" applyBorder="1" applyAlignment="1">
      <alignment horizontal="center" vertical="center" wrapText="1"/>
    </xf>
    <xf numFmtId="219" fontId="13" fillId="0" borderId="41" xfId="0" applyNumberFormat="1" applyFont="1" applyFill="1" applyBorder="1" applyAlignment="1">
      <alignment horizontal="center" vertical="center" wrapText="1"/>
    </xf>
    <xf numFmtId="14" fontId="13" fillId="0" borderId="17" xfId="0" applyNumberFormat="1" applyFont="1" applyFill="1" applyBorder="1" applyAlignment="1">
      <alignment horizontal="justify" vertical="center" wrapText="1"/>
    </xf>
    <xf numFmtId="9" fontId="13" fillId="0" borderId="21" xfId="0" applyNumberFormat="1" applyFont="1" applyFill="1" applyBorder="1" applyAlignment="1">
      <alignment horizontal="center" vertical="center" wrapText="1"/>
    </xf>
    <xf numFmtId="176" fontId="6" fillId="0" borderId="11" xfId="0" applyNumberFormat="1" applyFont="1" applyFill="1" applyBorder="1" applyAlignment="1" applyProtection="1">
      <alignment wrapText="1"/>
      <protection locked="0"/>
    </xf>
    <xf numFmtId="181" fontId="3" fillId="0" borderId="24"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xf>
    <xf numFmtId="14" fontId="9" fillId="0" borderId="24" xfId="0" applyNumberFormat="1" applyFont="1" applyFill="1" applyBorder="1" applyAlignment="1" applyProtection="1">
      <alignment horizontal="center" vertical="center" wrapText="1"/>
      <protection hidden="1"/>
    </xf>
    <xf numFmtId="43" fontId="13" fillId="0" borderId="0" xfId="0" applyFont="1" applyFill="1" applyBorder="1" applyAlignment="1">
      <alignment horizontal="center" vertical="center"/>
    </xf>
    <xf numFmtId="0" fontId="0" fillId="0" borderId="0" xfId="0" applyNumberFormat="1" applyFill="1" applyAlignment="1">
      <alignment/>
    </xf>
    <xf numFmtId="9" fontId="13" fillId="0" borderId="46" xfId="0" applyNumberFormat="1" applyFont="1" applyFill="1" applyBorder="1" applyAlignment="1">
      <alignment horizontal="center" vertical="center" wrapText="1"/>
    </xf>
    <xf numFmtId="15" fontId="9" fillId="0" borderId="47" xfId="0" applyNumberFormat="1" applyFont="1" applyFill="1" applyBorder="1" applyAlignment="1" applyProtection="1">
      <alignment horizontal="center" vertical="center" wrapText="1"/>
      <protection locked="0"/>
    </xf>
    <xf numFmtId="9" fontId="13" fillId="0" borderId="47" xfId="0" applyNumberFormat="1" applyFont="1" applyFill="1" applyBorder="1" applyAlignment="1">
      <alignment horizontal="center" vertical="center" wrapText="1"/>
    </xf>
    <xf numFmtId="183" fontId="26" fillId="0" borderId="10" xfId="51" applyNumberFormat="1" applyFont="1" applyFill="1" applyBorder="1" applyAlignment="1">
      <alignment horizontal="left" vertical="center" wrapText="1"/>
    </xf>
    <xf numFmtId="219" fontId="9" fillId="0" borderId="10" xfId="0" applyNumberFormat="1" applyFont="1" applyFill="1" applyBorder="1" applyAlignment="1" applyProtection="1">
      <alignment horizontal="center" vertical="top" wrapText="1"/>
      <protection locked="0"/>
    </xf>
    <xf numFmtId="15" fontId="9" fillId="0" borderId="10" xfId="0" applyNumberFormat="1" applyFont="1" applyFill="1" applyBorder="1" applyAlignment="1" applyProtection="1">
      <alignment horizontal="center" vertical="top" wrapText="1"/>
      <protection locked="0"/>
    </xf>
    <xf numFmtId="0" fontId="31"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43" fontId="9" fillId="0" borderId="10" xfId="0" applyFont="1" applyFill="1" applyBorder="1" applyAlignment="1">
      <alignment horizontal="justify" vertical="top" wrapText="1"/>
    </xf>
    <xf numFmtId="9" fontId="9" fillId="0" borderId="10" xfId="0" applyNumberFormat="1" applyFont="1" applyFill="1" applyBorder="1" applyAlignment="1">
      <alignment horizontal="center" vertical="top" wrapText="1"/>
    </xf>
    <xf numFmtId="9" fontId="9" fillId="0" borderId="10" xfId="0" applyNumberFormat="1" applyFont="1" applyFill="1" applyBorder="1" applyAlignment="1">
      <alignment horizontal="left" vertical="top" wrapText="1"/>
    </xf>
    <xf numFmtId="14" fontId="13" fillId="0" borderId="10" xfId="0" applyNumberFormat="1" applyFont="1" applyFill="1" applyBorder="1" applyAlignment="1">
      <alignment horizontal="justify" vertical="top" wrapText="1"/>
    </xf>
    <xf numFmtId="219" fontId="15" fillId="0" borderId="10" xfId="0" applyNumberFormat="1" applyFont="1" applyFill="1" applyBorder="1" applyAlignment="1" applyProtection="1">
      <alignment horizontal="left" vertical="top" wrapText="1"/>
      <protection locked="0"/>
    </xf>
    <xf numFmtId="1" fontId="15" fillId="0" borderId="10" xfId="0" applyNumberFormat="1" applyFont="1" applyFill="1" applyBorder="1" applyAlignment="1" applyProtection="1">
      <alignment horizontal="center" vertical="top" wrapText="1"/>
      <protection locked="0"/>
    </xf>
    <xf numFmtId="15" fontId="15" fillId="0" borderId="10" xfId="0" applyNumberFormat="1" applyFont="1" applyFill="1" applyBorder="1" applyAlignment="1" applyProtection="1">
      <alignment horizontal="left" vertical="top" wrapText="1"/>
      <protection locked="0"/>
    </xf>
    <xf numFmtId="43" fontId="15" fillId="0" borderId="10" xfId="0" applyFont="1" applyFill="1" applyBorder="1" applyAlignment="1">
      <alignment horizontal="left" vertical="top" wrapText="1"/>
    </xf>
    <xf numFmtId="1" fontId="9" fillId="0" borderId="10" xfId="0" applyNumberFormat="1" applyFont="1" applyFill="1" applyBorder="1" applyAlignment="1" applyProtection="1">
      <alignment horizontal="left" vertical="top" wrapText="1"/>
      <protection locked="0"/>
    </xf>
    <xf numFmtId="1" fontId="15" fillId="0" borderId="10" xfId="0" applyNumberFormat="1" applyFont="1" applyFill="1" applyBorder="1" applyAlignment="1">
      <alignment horizontal="center" vertical="top" wrapText="1"/>
    </xf>
    <xf numFmtId="15" fontId="9" fillId="0" borderId="10" xfId="0" applyNumberFormat="1" applyFont="1" applyFill="1" applyBorder="1" applyAlignment="1" applyProtection="1">
      <alignment vertical="top" wrapText="1"/>
      <protection locked="0"/>
    </xf>
    <xf numFmtId="43" fontId="20" fillId="0" borderId="10" xfId="0" applyFont="1" applyFill="1" applyBorder="1" applyAlignment="1">
      <alignment horizontal="center" vertical="top" wrapText="1"/>
    </xf>
    <xf numFmtId="0" fontId="13" fillId="0" borderId="10" xfId="0" applyNumberFormat="1" applyFont="1" applyFill="1" applyBorder="1" applyAlignment="1">
      <alignment vertical="top"/>
    </xf>
    <xf numFmtId="43" fontId="33" fillId="0" borderId="10" xfId="0" applyFont="1" applyFill="1" applyBorder="1" applyAlignment="1">
      <alignment horizontal="center" vertical="top" wrapText="1"/>
    </xf>
    <xf numFmtId="219" fontId="9" fillId="0" borderId="17" xfId="0" applyNumberFormat="1" applyFont="1" applyFill="1" applyBorder="1" applyAlignment="1" applyProtection="1">
      <alignment horizontal="left" vertical="top" wrapText="1"/>
      <protection locked="0"/>
    </xf>
    <xf numFmtId="215" fontId="13" fillId="0" borderId="10" xfId="0" applyNumberFormat="1" applyFont="1" applyFill="1" applyBorder="1" applyAlignment="1">
      <alignment vertical="center"/>
    </xf>
    <xf numFmtId="214" fontId="13" fillId="0" borderId="10" xfId="0" applyNumberFormat="1" applyFont="1" applyFill="1" applyBorder="1" applyAlignment="1">
      <alignment horizontal="center" vertical="center" wrapText="1"/>
    </xf>
    <xf numFmtId="181" fontId="15" fillId="0" borderId="10" xfId="0" applyNumberFormat="1" applyFont="1" applyFill="1" applyBorder="1" applyAlignment="1" applyProtection="1">
      <alignment horizontal="center" vertical="center" wrapText="1"/>
      <protection locked="0"/>
    </xf>
    <xf numFmtId="15" fontId="9" fillId="0" borderId="43" xfId="0" applyNumberFormat="1" applyFont="1" applyFill="1" applyBorder="1" applyAlignment="1" applyProtection="1">
      <alignment horizontal="center" vertical="center" wrapText="1"/>
      <protection locked="0"/>
    </xf>
    <xf numFmtId="181" fontId="15" fillId="0" borderId="17" xfId="0" applyNumberFormat="1" applyFont="1" applyFill="1" applyBorder="1" applyAlignment="1" applyProtection="1">
      <alignment horizontal="center" vertical="center" wrapText="1"/>
      <protection locked="0"/>
    </xf>
    <xf numFmtId="215" fontId="13" fillId="0" borderId="17" xfId="0" applyNumberFormat="1" applyFont="1" applyFill="1" applyBorder="1" applyAlignment="1">
      <alignment horizontal="justify" vertical="center" wrapText="1"/>
    </xf>
    <xf numFmtId="9" fontId="13" fillId="0" borderId="17" xfId="0" applyNumberFormat="1" applyFont="1" applyFill="1" applyBorder="1" applyAlignment="1">
      <alignment horizontal="center" vertical="center" wrapText="1"/>
    </xf>
    <xf numFmtId="215" fontId="13" fillId="0" borderId="17" xfId="0" applyNumberFormat="1" applyFont="1" applyFill="1" applyBorder="1" applyAlignment="1">
      <alignment vertical="center"/>
    </xf>
    <xf numFmtId="43" fontId="13" fillId="0" borderId="26" xfId="0" applyFont="1" applyFill="1" applyBorder="1" applyAlignment="1">
      <alignment horizontal="left" vertical="center" wrapText="1"/>
    </xf>
    <xf numFmtId="9" fontId="13" fillId="0" borderId="48" xfId="0" applyNumberFormat="1" applyFont="1" applyFill="1" applyBorder="1" applyAlignment="1">
      <alignment horizontal="center" vertical="center" wrapText="1"/>
    </xf>
    <xf numFmtId="43" fontId="13" fillId="0" borderId="27" xfId="0" applyFont="1" applyFill="1" applyBorder="1" applyAlignment="1">
      <alignment horizontal="left" vertical="center" wrapText="1"/>
    </xf>
    <xf numFmtId="43" fontId="13" fillId="0" borderId="34" xfId="0" applyFont="1" applyFill="1" applyBorder="1" applyAlignment="1">
      <alignment horizontal="left" vertical="center" wrapText="1"/>
    </xf>
    <xf numFmtId="43" fontId="13" fillId="0" borderId="41" xfId="0" applyFont="1" applyFill="1" applyBorder="1" applyAlignment="1">
      <alignment horizontal="left" vertical="center" wrapText="1"/>
    </xf>
    <xf numFmtId="9" fontId="13" fillId="0" borderId="49" xfId="0" applyNumberFormat="1" applyFont="1" applyFill="1" applyBorder="1" applyAlignment="1">
      <alignment horizontal="center" vertical="center" wrapText="1"/>
    </xf>
    <xf numFmtId="15" fontId="9" fillId="0" borderId="50" xfId="0" applyNumberFormat="1" applyFont="1" applyFill="1" applyBorder="1" applyAlignment="1" applyProtection="1">
      <alignment horizontal="center" vertical="center" wrapText="1"/>
      <protection locked="0"/>
    </xf>
    <xf numFmtId="9" fontId="13" fillId="0" borderId="43" xfId="0" applyNumberFormat="1" applyFont="1" applyFill="1" applyBorder="1" applyAlignment="1">
      <alignment horizontal="center" vertical="center" wrapText="1"/>
    </xf>
    <xf numFmtId="14" fontId="13" fillId="0" borderId="17" xfId="0" applyNumberFormat="1" applyFont="1" applyFill="1" applyBorder="1" applyAlignment="1">
      <alignment horizontal="left" vertical="center" wrapText="1"/>
    </xf>
    <xf numFmtId="43" fontId="13" fillId="0" borderId="17" xfId="0" applyFont="1" applyFill="1" applyBorder="1" applyAlignment="1">
      <alignment horizontal="left" vertical="center" wrapText="1"/>
    </xf>
    <xf numFmtId="9" fontId="13" fillId="0" borderId="30" xfId="0" applyNumberFormat="1" applyFont="1" applyFill="1" applyBorder="1" applyAlignment="1">
      <alignment horizontal="center" vertical="center" wrapText="1"/>
    </xf>
    <xf numFmtId="14" fontId="13" fillId="0" borderId="51" xfId="0" applyNumberFormat="1" applyFont="1" applyFill="1" applyBorder="1" applyAlignment="1">
      <alignment horizontal="left" vertical="center" wrapText="1"/>
    </xf>
    <xf numFmtId="43" fontId="13" fillId="0" borderId="51" xfId="0" applyFont="1" applyFill="1" applyBorder="1" applyAlignment="1">
      <alignment horizontal="left" vertical="center" wrapText="1"/>
    </xf>
    <xf numFmtId="9" fontId="13" fillId="0" borderId="32" xfId="0" applyNumberFormat="1" applyFont="1" applyFill="1" applyBorder="1" applyAlignment="1">
      <alignment horizontal="center" vertical="center" wrapText="1"/>
    </xf>
    <xf numFmtId="43" fontId="13" fillId="0" borderId="23" xfId="0" applyFont="1" applyFill="1" applyBorder="1" applyAlignment="1">
      <alignment horizontal="left" vertical="center" wrapText="1"/>
    </xf>
    <xf numFmtId="15" fontId="9" fillId="0" borderId="52" xfId="0" applyNumberFormat="1" applyFont="1" applyFill="1" applyBorder="1" applyAlignment="1" applyProtection="1">
      <alignment horizontal="center" vertical="center" wrapText="1"/>
      <protection locked="0"/>
    </xf>
    <xf numFmtId="15" fontId="9" fillId="0" borderId="53" xfId="0" applyNumberFormat="1" applyFont="1" applyFill="1" applyBorder="1" applyAlignment="1" applyProtection="1">
      <alignment horizontal="center" vertical="center" wrapText="1"/>
      <protection locked="0"/>
    </xf>
    <xf numFmtId="43" fontId="13" fillId="0" borderId="27" xfId="0" applyFont="1" applyFill="1" applyBorder="1" applyAlignment="1">
      <alignment vertical="center" wrapText="1"/>
    </xf>
    <xf numFmtId="0" fontId="9" fillId="0" borderId="10" xfId="0" applyNumberFormat="1" applyFont="1" applyFill="1" applyBorder="1" applyAlignment="1">
      <alignment horizontal="center"/>
    </xf>
    <xf numFmtId="9" fontId="9" fillId="0" borderId="18" xfId="55" applyFont="1" applyFill="1" applyBorder="1" applyAlignment="1">
      <alignment horizontal="center" vertical="center"/>
    </xf>
    <xf numFmtId="9" fontId="9" fillId="0" borderId="19" xfId="55" applyFont="1" applyFill="1" applyBorder="1" applyAlignment="1">
      <alignment horizontal="center" vertical="center"/>
    </xf>
    <xf numFmtId="9" fontId="9" fillId="0" borderId="13" xfId="55" applyFont="1" applyFill="1" applyBorder="1" applyAlignment="1">
      <alignment horizontal="center" vertical="center"/>
    </xf>
    <xf numFmtId="9" fontId="9" fillId="0" borderId="48" xfId="55" applyFont="1" applyFill="1" applyBorder="1" applyAlignment="1">
      <alignment horizontal="center" vertical="center"/>
    </xf>
    <xf numFmtId="9" fontId="9" fillId="0" borderId="29" xfId="55" applyFont="1" applyFill="1" applyBorder="1" applyAlignment="1">
      <alignment horizontal="center" vertical="center"/>
    </xf>
    <xf numFmtId="43" fontId="13" fillId="0" borderId="23" xfId="0" applyFont="1" applyFill="1" applyBorder="1" applyAlignment="1">
      <alignment vertical="center" wrapText="1"/>
    </xf>
    <xf numFmtId="0" fontId="13" fillId="0" borderId="41" xfId="0" applyNumberFormat="1" applyFont="1" applyFill="1" applyBorder="1" applyAlignment="1">
      <alignment vertical="center" wrapText="1"/>
    </xf>
    <xf numFmtId="43" fontId="20" fillId="0" borderId="10" xfId="0" applyFont="1" applyFill="1" applyBorder="1" applyAlignment="1">
      <alignment horizontal="center" vertical="center" wrapText="1"/>
    </xf>
    <xf numFmtId="43" fontId="3" fillId="0" borderId="0" xfId="0" applyFont="1" applyFill="1" applyBorder="1" applyAlignment="1">
      <alignment horizontal="center" vertical="center"/>
    </xf>
    <xf numFmtId="43" fontId="3" fillId="0" borderId="1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20" fillId="0" borderId="54" xfId="0" applyNumberFormat="1" applyFont="1" applyFill="1" applyBorder="1" applyAlignment="1">
      <alignment horizontal="center" vertical="center"/>
    </xf>
    <xf numFmtId="43" fontId="20" fillId="0" borderId="23" xfId="0" applyFont="1" applyFill="1" applyBorder="1" applyAlignment="1">
      <alignment horizontal="center" vertical="center"/>
    </xf>
    <xf numFmtId="0" fontId="20" fillId="0" borderId="27"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xf>
    <xf numFmtId="0" fontId="22" fillId="0" borderId="0" xfId="0" applyNumberFormat="1" applyFont="1" applyFill="1" applyAlignment="1">
      <alignment horizontal="center" vertical="center"/>
    </xf>
    <xf numFmtId="0" fontId="3" fillId="0" borderId="10" xfId="0" applyNumberFormat="1" applyFont="1" applyFill="1" applyBorder="1" applyAlignment="1">
      <alignment horizontal="center"/>
    </xf>
    <xf numFmtId="0" fontId="9" fillId="0" borderId="0" xfId="0" applyNumberFormat="1" applyFont="1" applyFill="1" applyAlignment="1">
      <alignment horizontal="center"/>
    </xf>
    <xf numFmtId="0" fontId="13" fillId="0" borderId="10" xfId="0" applyNumberFormat="1" applyFont="1" applyFill="1" applyBorder="1" applyAlignment="1">
      <alignment horizontal="center"/>
    </xf>
    <xf numFmtId="43" fontId="13" fillId="0" borderId="0" xfId="0" applyFont="1" applyFill="1" applyBorder="1" applyAlignment="1">
      <alignment horizontal="center" vertical="center" wrapText="1"/>
    </xf>
    <xf numFmtId="43" fontId="9" fillId="0" borderId="0" xfId="0" applyFont="1" applyFill="1" applyBorder="1" applyAlignment="1">
      <alignment horizontal="center" vertical="center" wrapText="1"/>
    </xf>
    <xf numFmtId="0" fontId="0" fillId="0" borderId="0" xfId="0" applyNumberFormat="1" applyFill="1" applyAlignment="1">
      <alignment horizontal="center"/>
    </xf>
    <xf numFmtId="215" fontId="13" fillId="0" borderId="0" xfId="0" applyNumberFormat="1" applyFont="1" applyFill="1" applyBorder="1" applyAlignment="1">
      <alignment horizontal="center" vertical="center"/>
    </xf>
    <xf numFmtId="14" fontId="13" fillId="0" borderId="24" xfId="0" applyNumberFormat="1" applyFont="1" applyFill="1" applyBorder="1" applyAlignment="1">
      <alignment horizontal="center" vertical="center" wrapText="1"/>
    </xf>
    <xf numFmtId="217" fontId="9" fillId="0" borderId="24" xfId="0" applyNumberFormat="1" applyFont="1" applyFill="1" applyBorder="1" applyAlignment="1" applyProtection="1">
      <alignment horizontal="center" vertical="center" wrapText="1"/>
      <protection locked="0"/>
    </xf>
    <xf numFmtId="215" fontId="13" fillId="0" borderId="10" xfId="0" applyNumberFormat="1" applyFont="1" applyFill="1" applyBorder="1" applyAlignment="1">
      <alignment horizontal="center" vertical="center"/>
    </xf>
    <xf numFmtId="215" fontId="12" fillId="0" borderId="10" xfId="0" applyNumberFormat="1" applyFont="1" applyFill="1" applyBorder="1" applyAlignment="1">
      <alignment horizontal="center" vertical="center"/>
    </xf>
    <xf numFmtId="215" fontId="21" fillId="0" borderId="10" xfId="0" applyNumberFormat="1" applyFont="1" applyFill="1" applyBorder="1" applyAlignment="1">
      <alignment horizontal="center" vertical="center"/>
    </xf>
    <xf numFmtId="220" fontId="0" fillId="0" borderId="24" xfId="0" applyNumberFormat="1" applyFont="1" applyFill="1" applyBorder="1" applyAlignment="1" applyProtection="1">
      <alignment horizontal="center" vertical="center" wrapText="1"/>
      <protection locked="0"/>
    </xf>
    <xf numFmtId="15" fontId="8" fillId="0" borderId="24" xfId="0" applyNumberFormat="1" applyFont="1" applyFill="1" applyBorder="1" applyAlignment="1" applyProtection="1">
      <alignment horizontal="center" vertical="center" wrapText="1"/>
      <protection locked="0"/>
    </xf>
    <xf numFmtId="15" fontId="8" fillId="0" borderId="45" xfId="0" applyNumberFormat="1" applyFont="1" applyFill="1" applyBorder="1" applyAlignment="1" applyProtection="1">
      <alignment horizontal="center" vertical="center" wrapText="1"/>
      <protection locked="0"/>
    </xf>
    <xf numFmtId="15" fontId="8" fillId="0" borderId="54" xfId="0" applyNumberFormat="1" applyFont="1" applyFill="1" applyBorder="1" applyAlignment="1" applyProtection="1">
      <alignment horizontal="center" vertical="center" wrapText="1"/>
      <protection locked="0"/>
    </xf>
    <xf numFmtId="15" fontId="9" fillId="0" borderId="24" xfId="0" applyNumberFormat="1" applyFont="1" applyFill="1" applyBorder="1" applyAlignment="1" applyProtection="1">
      <alignment horizontal="center" vertical="top" wrapText="1"/>
      <protection locked="0"/>
    </xf>
    <xf numFmtId="15" fontId="9" fillId="0" borderId="24" xfId="0" applyNumberFormat="1" applyFont="1" applyFill="1" applyBorder="1" applyAlignment="1" applyProtection="1">
      <alignment horizontal="left" vertical="top" wrapText="1"/>
      <protection locked="0"/>
    </xf>
    <xf numFmtId="43" fontId="10" fillId="0" borderId="10" xfId="0" applyFont="1" applyFill="1" applyBorder="1" applyAlignment="1">
      <alignment horizontal="center" vertical="center" wrapText="1"/>
    </xf>
    <xf numFmtId="10" fontId="13" fillId="0" borderId="49" xfId="0" applyNumberFormat="1" applyFont="1" applyFill="1" applyBorder="1" applyAlignment="1">
      <alignment horizontal="center" vertical="center" wrapText="1"/>
    </xf>
    <xf numFmtId="43" fontId="23" fillId="0" borderId="10" xfId="0" applyFont="1" applyFill="1" applyBorder="1" applyAlignment="1">
      <alignment horizontal="center" vertical="center" wrapText="1"/>
    </xf>
    <xf numFmtId="15" fontId="9" fillId="0" borderId="13" xfId="0" applyNumberFormat="1" applyFont="1" applyFill="1" applyBorder="1" applyAlignment="1" applyProtection="1">
      <alignment horizontal="left" vertical="center" wrapText="1"/>
      <protection locked="0"/>
    </xf>
    <xf numFmtId="43" fontId="20" fillId="0" borderId="27" xfId="0" applyFont="1" applyFill="1" applyBorder="1" applyAlignment="1">
      <alignment horizontal="center" vertical="center"/>
    </xf>
    <xf numFmtId="43" fontId="20" fillId="0" borderId="54" xfId="0" applyFont="1" applyFill="1" applyBorder="1" applyAlignment="1">
      <alignment horizontal="center" vertical="center"/>
    </xf>
    <xf numFmtId="43" fontId="13" fillId="0" borderId="0" xfId="0" applyFont="1" applyFill="1" applyAlignment="1">
      <alignment vertical="center"/>
    </xf>
    <xf numFmtId="43" fontId="20" fillId="0" borderId="45" xfId="0" applyFont="1" applyFill="1" applyBorder="1" applyAlignment="1">
      <alignment horizontal="center" vertical="center"/>
    </xf>
    <xf numFmtId="14" fontId="13" fillId="0" borderId="27" xfId="0" applyNumberFormat="1" applyFont="1" applyFill="1" applyBorder="1" applyAlignment="1">
      <alignment horizontal="left" vertical="center" wrapText="1"/>
    </xf>
    <xf numFmtId="9" fontId="13" fillId="0" borderId="52" xfId="0" applyNumberFormat="1" applyFont="1" applyFill="1" applyBorder="1" applyAlignment="1">
      <alignment horizontal="center" vertical="center" wrapText="1"/>
    </xf>
    <xf numFmtId="9" fontId="13" fillId="0" borderId="55" xfId="0" applyNumberFormat="1" applyFont="1" applyFill="1" applyBorder="1" applyAlignment="1">
      <alignment horizontal="center" vertical="center" wrapText="1"/>
    </xf>
    <xf numFmtId="43" fontId="20" fillId="0" borderId="41" xfId="0" applyFont="1" applyFill="1" applyBorder="1" applyAlignment="1">
      <alignment horizontal="center" vertical="center"/>
    </xf>
    <xf numFmtId="43" fontId="20" fillId="0" borderId="56" xfId="0" applyFont="1" applyFill="1" applyBorder="1" applyAlignment="1">
      <alignment horizontal="center" vertical="center"/>
    </xf>
    <xf numFmtId="15" fontId="9" fillId="0" borderId="35" xfId="0" applyNumberFormat="1" applyFont="1" applyFill="1" applyBorder="1" applyAlignment="1" applyProtection="1">
      <alignment horizontal="left" vertical="center" wrapText="1"/>
      <protection locked="0"/>
    </xf>
    <xf numFmtId="43" fontId="29" fillId="0" borderId="57" xfId="0" applyFont="1" applyFill="1" applyBorder="1" applyAlignment="1">
      <alignment vertical="center" wrapText="1"/>
    </xf>
    <xf numFmtId="43" fontId="29" fillId="0" borderId="58" xfId="0" applyFont="1" applyFill="1" applyBorder="1" applyAlignment="1">
      <alignment vertical="center" wrapText="1"/>
    </xf>
    <xf numFmtId="14" fontId="13" fillId="0" borderId="23" xfId="0" applyNumberFormat="1" applyFont="1" applyFill="1" applyBorder="1" applyAlignment="1">
      <alignment horizontal="left" vertical="center" wrapText="1"/>
    </xf>
    <xf numFmtId="9" fontId="13" fillId="0" borderId="35" xfId="0" applyNumberFormat="1" applyFont="1" applyFill="1" applyBorder="1" applyAlignment="1">
      <alignment horizontal="center" vertical="center" wrapText="1"/>
    </xf>
    <xf numFmtId="15" fontId="9" fillId="0" borderId="30" xfId="0" applyNumberFormat="1" applyFont="1" applyFill="1" applyBorder="1" applyAlignment="1" applyProtection="1">
      <alignment horizontal="left" vertical="center" wrapText="1"/>
      <protection locked="0"/>
    </xf>
    <xf numFmtId="43" fontId="20" fillId="0" borderId="51" xfId="0" applyFont="1" applyFill="1" applyBorder="1" applyAlignment="1">
      <alignment horizontal="center" vertical="center"/>
    </xf>
    <xf numFmtId="43" fontId="20" fillId="0" borderId="59" xfId="0" applyFont="1" applyFill="1" applyBorder="1" applyAlignment="1">
      <alignment horizontal="center" vertical="center"/>
    </xf>
    <xf numFmtId="15" fontId="9" fillId="0" borderId="24" xfId="0" applyNumberFormat="1" applyFont="1" applyFill="1" applyBorder="1" applyAlignment="1" applyProtection="1">
      <alignment horizontal="left" vertical="center" wrapText="1"/>
      <protection locked="0"/>
    </xf>
    <xf numFmtId="43" fontId="29" fillId="0" borderId="60" xfId="0" applyFont="1" applyFill="1" applyBorder="1" applyAlignment="1">
      <alignment horizontal="center" vertical="center" wrapText="1"/>
    </xf>
    <xf numFmtId="0" fontId="13" fillId="0" borderId="61" xfId="0" applyNumberFormat="1" applyFont="1" applyFill="1" applyBorder="1" applyAlignment="1">
      <alignment horizontal="center" vertical="center" wrapText="1"/>
    </xf>
    <xf numFmtId="43" fontId="22" fillId="0" borderId="61" xfId="0" applyFont="1" applyFill="1" applyBorder="1" applyAlignment="1">
      <alignment horizontal="center" vertical="center" wrapText="1"/>
    </xf>
    <xf numFmtId="183" fontId="22" fillId="0" borderId="62" xfId="51" applyNumberFormat="1" applyFont="1" applyFill="1" applyBorder="1" applyAlignment="1">
      <alignment horizontal="center" vertical="center"/>
    </xf>
    <xf numFmtId="183" fontId="22" fillId="0" borderId="63" xfId="51" applyNumberFormat="1" applyFont="1" applyFill="1" applyBorder="1" applyAlignment="1">
      <alignment horizontal="center" vertical="center"/>
    </xf>
    <xf numFmtId="43" fontId="13" fillId="0" borderId="61" xfId="0" applyFont="1" applyFill="1" applyBorder="1" applyAlignment="1">
      <alignment horizontal="center" vertical="center" wrapText="1"/>
    </xf>
    <xf numFmtId="14" fontId="13" fillId="0" borderId="61" xfId="0" applyNumberFormat="1" applyFont="1" applyFill="1" applyBorder="1" applyAlignment="1">
      <alignment horizontal="left" vertical="center" wrapText="1"/>
    </xf>
    <xf numFmtId="43" fontId="13" fillId="0" borderId="61" xfId="0" applyFont="1" applyFill="1" applyBorder="1" applyAlignment="1">
      <alignment horizontal="left" vertical="center" wrapText="1"/>
    </xf>
    <xf numFmtId="9" fontId="13" fillId="0" borderId="62" xfId="0" applyNumberFormat="1" applyFont="1" applyFill="1" applyBorder="1" applyAlignment="1">
      <alignment horizontal="center" vertical="center" wrapText="1"/>
    </xf>
    <xf numFmtId="9" fontId="13" fillId="0" borderId="63" xfId="0" applyNumberFormat="1" applyFont="1" applyFill="1" applyBorder="1" applyAlignment="1">
      <alignment horizontal="center" vertical="center" wrapText="1"/>
    </xf>
    <xf numFmtId="15" fontId="9" fillId="0" borderId="62" xfId="0" applyNumberFormat="1" applyFont="1" applyFill="1" applyBorder="1" applyAlignment="1" applyProtection="1">
      <alignment horizontal="center" vertical="center" wrapText="1"/>
      <protection locked="0"/>
    </xf>
    <xf numFmtId="15" fontId="9" fillId="0" borderId="64" xfId="0" applyNumberFormat="1" applyFont="1" applyFill="1" applyBorder="1" applyAlignment="1" applyProtection="1">
      <alignment horizontal="center" vertical="center" wrapText="1"/>
      <protection locked="0"/>
    </xf>
    <xf numFmtId="43" fontId="20" fillId="0" borderId="61" xfId="0" applyFont="1" applyFill="1" applyBorder="1" applyAlignment="1">
      <alignment horizontal="center" vertical="center"/>
    </xf>
    <xf numFmtId="43" fontId="20" fillId="0" borderId="65" xfId="0" applyFont="1" applyFill="1" applyBorder="1" applyAlignment="1">
      <alignment horizontal="center" vertical="center"/>
    </xf>
    <xf numFmtId="15" fontId="9" fillId="0" borderId="31" xfId="0" applyNumberFormat="1" applyFont="1" applyFill="1" applyBorder="1" applyAlignment="1" applyProtection="1">
      <alignment horizontal="left" vertical="center" wrapText="1"/>
      <protection locked="0"/>
    </xf>
    <xf numFmtId="15" fontId="9" fillId="0" borderId="36" xfId="0" applyNumberFormat="1" applyFont="1" applyFill="1" applyBorder="1" applyAlignment="1" applyProtection="1">
      <alignment horizontal="left" vertical="center" wrapText="1"/>
      <protection locked="0"/>
    </xf>
    <xf numFmtId="14" fontId="13" fillId="0" borderId="66" xfId="0" applyNumberFormat="1" applyFont="1" applyFill="1" applyBorder="1" applyAlignment="1">
      <alignment horizontal="left" vertical="center" wrapText="1"/>
    </xf>
    <xf numFmtId="14" fontId="13" fillId="0" borderId="42" xfId="0" applyNumberFormat="1" applyFont="1" applyFill="1" applyBorder="1" applyAlignment="1">
      <alignment horizontal="left" vertical="center" wrapText="1"/>
    </xf>
    <xf numFmtId="14" fontId="13" fillId="0" borderId="67" xfId="0" applyNumberFormat="1" applyFont="1" applyFill="1" applyBorder="1" applyAlignment="1">
      <alignment horizontal="left" vertical="center" wrapText="1"/>
    </xf>
    <xf numFmtId="14" fontId="13" fillId="0" borderId="27" xfId="0" applyNumberFormat="1" applyFont="1" applyFill="1" applyBorder="1" applyAlignment="1">
      <alignment horizontal="justify" vertical="center" wrapText="1"/>
    </xf>
    <xf numFmtId="9" fontId="13" fillId="0" borderId="54" xfId="0" applyNumberFormat="1" applyFont="1" applyFill="1" applyBorder="1" applyAlignment="1">
      <alignment horizontal="center" vertical="center" wrapText="1"/>
    </xf>
    <xf numFmtId="15" fontId="9" fillId="0" borderId="27" xfId="0" applyNumberFormat="1" applyFont="1" applyFill="1" applyBorder="1" applyAlignment="1" applyProtection="1">
      <alignment horizontal="center" vertical="center" wrapText="1"/>
      <protection locked="0"/>
    </xf>
    <xf numFmtId="15" fontId="9" fillId="0" borderId="54" xfId="0" applyNumberFormat="1" applyFont="1" applyFill="1" applyBorder="1" applyAlignment="1" applyProtection="1">
      <alignment horizontal="center" vertical="center" wrapText="1"/>
      <protection locked="0"/>
    </xf>
    <xf numFmtId="43" fontId="22" fillId="0" borderId="10" xfId="0" applyFont="1" applyFill="1" applyBorder="1" applyAlignment="1">
      <alignment vertical="center"/>
    </xf>
    <xf numFmtId="43" fontId="22" fillId="0" borderId="0" xfId="0" applyFont="1" applyFill="1" applyAlignment="1">
      <alignment vertical="center"/>
    </xf>
    <xf numFmtId="14" fontId="13" fillId="0" borderId="41" xfId="0" applyNumberFormat="1" applyFont="1" applyFill="1" applyBorder="1" applyAlignment="1">
      <alignment horizontal="justify" vertical="center" wrapText="1"/>
    </xf>
    <xf numFmtId="14" fontId="13" fillId="0" borderId="51" xfId="0" applyNumberFormat="1" applyFont="1" applyFill="1" applyBorder="1" applyAlignment="1">
      <alignment horizontal="justify" vertical="center" wrapText="1"/>
    </xf>
    <xf numFmtId="43" fontId="13" fillId="0" borderId="51" xfId="0" applyFont="1" applyFill="1" applyBorder="1" applyAlignment="1">
      <alignment horizontal="justify" vertical="center" wrapText="1"/>
    </xf>
    <xf numFmtId="0" fontId="12" fillId="0" borderId="10" xfId="0" applyNumberFormat="1" applyFont="1" applyFill="1" applyBorder="1" applyAlignment="1">
      <alignment vertical="center"/>
    </xf>
    <xf numFmtId="0" fontId="13" fillId="0" borderId="11" xfId="0" applyNumberFormat="1" applyFont="1" applyFill="1" applyBorder="1" applyAlignment="1">
      <alignment vertical="center"/>
    </xf>
    <xf numFmtId="181" fontId="13" fillId="0" borderId="24" xfId="0" applyNumberFormat="1" applyFont="1" applyFill="1" applyBorder="1" applyAlignment="1" quotePrefix="1">
      <alignment horizontal="center" vertical="center" wrapText="1"/>
    </xf>
    <xf numFmtId="181" fontId="9" fillId="0" borderId="24" xfId="0" applyNumberFormat="1" applyFont="1" applyFill="1" applyBorder="1" applyAlignment="1">
      <alignment horizontal="center" vertical="center" wrapText="1"/>
    </xf>
    <xf numFmtId="5" fontId="9" fillId="0" borderId="10" xfId="0" applyNumberFormat="1" applyFont="1" applyFill="1" applyBorder="1" applyAlignment="1">
      <alignment horizontal="center" vertical="top"/>
    </xf>
    <xf numFmtId="43" fontId="13" fillId="0" borderId="11" xfId="0" applyFont="1" applyFill="1" applyBorder="1" applyAlignment="1">
      <alignment vertical="center"/>
    </xf>
    <xf numFmtId="14" fontId="13" fillId="0" borderId="41" xfId="0" applyNumberFormat="1" applyFont="1" applyFill="1" applyBorder="1" applyAlignment="1">
      <alignment horizontal="left" vertical="center" wrapText="1"/>
    </xf>
    <xf numFmtId="14" fontId="13" fillId="0" borderId="26" xfId="0" applyNumberFormat="1" applyFont="1" applyFill="1" applyBorder="1" applyAlignment="1">
      <alignment horizontal="left" vertical="center" wrapText="1"/>
    </xf>
    <xf numFmtId="9" fontId="13" fillId="0" borderId="19" xfId="0" applyNumberFormat="1"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10" fontId="13" fillId="0" borderId="29" xfId="0" applyNumberFormat="1" applyFont="1" applyFill="1" applyBorder="1" applyAlignment="1">
      <alignment horizontal="center" vertical="center" wrapText="1"/>
    </xf>
    <xf numFmtId="43" fontId="9" fillId="0" borderId="17" xfId="0" applyFont="1" applyFill="1" applyBorder="1" applyAlignment="1">
      <alignment horizontal="left" vertical="top" wrapText="1"/>
    </xf>
    <xf numFmtId="43" fontId="13" fillId="0" borderId="17" xfId="0" applyFont="1" applyFill="1" applyBorder="1" applyAlignment="1">
      <alignment horizontal="center" vertical="center" wrapText="1"/>
    </xf>
    <xf numFmtId="9" fontId="13" fillId="0" borderId="49" xfId="0" applyNumberFormat="1" applyFont="1" applyFill="1" applyBorder="1" applyAlignment="1">
      <alignment horizontal="center" vertical="center" wrapText="1"/>
    </xf>
    <xf numFmtId="15" fontId="9" fillId="0" borderId="26" xfId="0" applyNumberFormat="1" applyFont="1" applyFill="1" applyBorder="1" applyAlignment="1" applyProtection="1">
      <alignment horizontal="center" vertical="center" wrapText="1"/>
      <protection locked="0"/>
    </xf>
    <xf numFmtId="15" fontId="9" fillId="0" borderId="34" xfId="0" applyNumberFormat="1" applyFont="1" applyFill="1" applyBorder="1" applyAlignment="1" applyProtection="1">
      <alignment horizontal="center" vertical="center" wrapText="1"/>
      <protection locked="0"/>
    </xf>
    <xf numFmtId="15" fontId="9" fillId="0" borderId="41" xfId="0" applyNumberFormat="1" applyFont="1" applyFill="1" applyBorder="1" applyAlignment="1" applyProtection="1">
      <alignment horizontal="center" vertical="center" wrapText="1"/>
      <protection locked="0"/>
    </xf>
    <xf numFmtId="14" fontId="13" fillId="0" borderId="34"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indent="1"/>
    </xf>
    <xf numFmtId="0" fontId="3" fillId="0" borderId="10" xfId="0" applyNumberFormat="1" applyFont="1" applyFill="1" applyBorder="1" applyAlignment="1">
      <alignment horizontal="left" vertical="center" wrapText="1" indent="1"/>
    </xf>
    <xf numFmtId="0" fontId="13" fillId="0" borderId="11" xfId="0" applyNumberFormat="1" applyFont="1" applyFill="1" applyBorder="1" applyAlignment="1">
      <alignment horizontal="left" vertical="center" wrapText="1" indent="1"/>
    </xf>
    <xf numFmtId="0" fontId="13" fillId="0" borderId="10" xfId="0" applyNumberFormat="1" applyFont="1" applyFill="1" applyBorder="1" applyAlignment="1">
      <alignment horizontal="left" vertical="center" wrapText="1" indent="1"/>
    </xf>
    <xf numFmtId="0" fontId="13" fillId="0" borderId="10" xfId="0" applyNumberFormat="1" applyFont="1" applyFill="1" applyBorder="1" applyAlignment="1">
      <alignment horizontal="left" vertical="center" wrapText="1"/>
    </xf>
    <xf numFmtId="219" fontId="9" fillId="0" borderId="17" xfId="0" applyNumberFormat="1" applyFont="1" applyFill="1" applyBorder="1" applyAlignment="1" applyProtection="1">
      <alignment horizontal="center" vertical="center" wrapText="1"/>
      <protection locked="0"/>
    </xf>
    <xf numFmtId="219" fontId="9" fillId="0" borderId="34" xfId="0" applyNumberFormat="1" applyFont="1" applyFill="1" applyBorder="1" applyAlignment="1" applyProtection="1">
      <alignment horizontal="center" vertical="center" wrapText="1"/>
      <protection locked="0"/>
    </xf>
    <xf numFmtId="219" fontId="9" fillId="0" borderId="41" xfId="0" applyNumberFormat="1" applyFont="1" applyFill="1" applyBorder="1" applyAlignment="1" applyProtection="1">
      <alignment horizontal="center" vertical="center" wrapText="1"/>
      <protection locked="0"/>
    </xf>
    <xf numFmtId="219" fontId="13" fillId="0" borderId="17" xfId="0" applyNumberFormat="1" applyFont="1" applyFill="1" applyBorder="1" applyAlignment="1">
      <alignment horizontal="center" vertical="center" wrapText="1"/>
    </xf>
    <xf numFmtId="219" fontId="13" fillId="0" borderId="41"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183" fontId="9" fillId="0" borderId="10" xfId="51" applyNumberFormat="1" applyFont="1" applyFill="1" applyBorder="1" applyAlignment="1">
      <alignment horizontal="center" vertical="center"/>
    </xf>
    <xf numFmtId="0" fontId="13" fillId="0" borderId="11" xfId="0" applyNumberFormat="1" applyFont="1" applyFill="1" applyBorder="1" applyAlignment="1">
      <alignment horizontal="center" vertical="center" wrapText="1"/>
    </xf>
    <xf numFmtId="43" fontId="9"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9" fontId="13" fillId="0" borderId="48" xfId="0" applyNumberFormat="1" applyFont="1" applyFill="1" applyBorder="1" applyAlignment="1">
      <alignment horizontal="center" vertical="center" wrapText="1"/>
    </xf>
    <xf numFmtId="9" fontId="13" fillId="0" borderId="29" xfId="0" applyNumberFormat="1" applyFont="1" applyFill="1" applyBorder="1" applyAlignment="1">
      <alignment horizontal="center" vertical="center" wrapText="1"/>
    </xf>
    <xf numFmtId="15" fontId="9" fillId="0" borderId="17"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lignment vertical="center" wrapText="1"/>
    </xf>
    <xf numFmtId="0" fontId="13" fillId="0" borderId="11" xfId="0" applyNumberFormat="1" applyFont="1" applyFill="1" applyBorder="1" applyAlignment="1">
      <alignment/>
    </xf>
    <xf numFmtId="9" fontId="13" fillId="0" borderId="26" xfId="0" applyNumberFormat="1" applyFont="1" applyFill="1" applyBorder="1" applyAlignment="1">
      <alignment horizontal="center" vertical="center" wrapText="1"/>
    </xf>
    <xf numFmtId="9" fontId="13" fillId="0" borderId="41" xfId="0" applyNumberFormat="1" applyFont="1" applyFill="1" applyBorder="1" applyAlignment="1">
      <alignment horizontal="center" vertical="center" wrapText="1"/>
    </xf>
    <xf numFmtId="5" fontId="9" fillId="0" borderId="10" xfId="51" applyNumberFormat="1"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43" fontId="13" fillId="0" borderId="10" xfId="0" applyFont="1" applyFill="1" applyBorder="1" applyAlignment="1">
      <alignment horizontal="center" vertical="center"/>
    </xf>
    <xf numFmtId="183" fontId="13" fillId="0" borderId="10" xfId="51"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81" fontId="9" fillId="0" borderId="68" xfId="0" applyNumberFormat="1" applyFont="1" applyFill="1" applyBorder="1" applyAlignment="1" applyProtection="1">
      <alignment horizontal="center" vertical="center" wrapText="1"/>
      <protection locked="0"/>
    </xf>
    <xf numFmtId="181" fontId="9" fillId="0" borderId="56" xfId="0" applyNumberFormat="1" applyFont="1" applyFill="1" applyBorder="1" applyAlignment="1" applyProtection="1">
      <alignment horizontal="center" vertical="center" wrapText="1"/>
      <protection locked="0"/>
    </xf>
    <xf numFmtId="176" fontId="6" fillId="0" borderId="21" xfId="0" applyNumberFormat="1" applyFont="1" applyFill="1" applyBorder="1" applyAlignment="1" applyProtection="1">
      <alignment horizontal="center" vertical="center" wrapText="1"/>
      <protection locked="0"/>
    </xf>
    <xf numFmtId="176" fontId="6" fillId="0" borderId="42" xfId="0" applyNumberFormat="1" applyFont="1" applyFill="1" applyBorder="1" applyAlignment="1" applyProtection="1">
      <alignment horizontal="center" vertical="center" wrapText="1"/>
      <protection locked="0"/>
    </xf>
    <xf numFmtId="9" fontId="13" fillId="0" borderId="10" xfId="0" applyNumberFormat="1" applyFont="1" applyFill="1" applyBorder="1" applyAlignment="1">
      <alignment horizontal="center" vertical="center" wrapText="1"/>
    </xf>
    <xf numFmtId="5" fontId="9" fillId="0" borderId="10" xfId="51" applyNumberFormat="1" applyFont="1" applyFill="1" applyBorder="1" applyAlignment="1">
      <alignment horizontal="center" vertical="center" wrapText="1"/>
    </xf>
    <xf numFmtId="5" fontId="3" fillId="0" borderId="10" xfId="51"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181" fontId="9" fillId="0" borderId="69" xfId="0" applyNumberFormat="1" applyFont="1" applyFill="1" applyBorder="1" applyAlignment="1" applyProtection="1">
      <alignment horizontal="center" vertical="center" wrapText="1"/>
      <protection locked="0"/>
    </xf>
    <xf numFmtId="0" fontId="20" fillId="0" borderId="10" xfId="0" applyNumberFormat="1" applyFont="1" applyFill="1" applyBorder="1" applyAlignment="1">
      <alignment/>
    </xf>
    <xf numFmtId="0" fontId="13" fillId="0" borderId="10" xfId="0" applyNumberFormat="1" applyFont="1" applyFill="1" applyBorder="1" applyAlignment="1">
      <alignment/>
    </xf>
    <xf numFmtId="14" fontId="9" fillId="0" borderId="24" xfId="0" applyNumberFormat="1" applyFont="1" applyFill="1" applyBorder="1" applyAlignment="1">
      <alignment horizontal="right" vertical="center" wrapText="1"/>
    </xf>
    <xf numFmtId="5" fontId="9" fillId="0" borderId="10" xfId="51" applyNumberFormat="1" applyFont="1" applyFill="1" applyBorder="1" applyAlignment="1">
      <alignment horizontal="center" vertical="top"/>
    </xf>
    <xf numFmtId="5" fontId="9" fillId="0" borderId="23" xfId="51" applyNumberFormat="1" applyFont="1" applyFill="1" applyBorder="1" applyAlignment="1">
      <alignment horizontal="center" vertical="top"/>
    </xf>
    <xf numFmtId="15" fontId="9" fillId="0" borderId="45" xfId="0" applyNumberFormat="1" applyFont="1" applyFill="1" applyBorder="1" applyAlignment="1" applyProtection="1">
      <alignment horizontal="center" vertical="center" wrapText="1"/>
      <protection locked="0"/>
    </xf>
    <xf numFmtId="0" fontId="13" fillId="0" borderId="22" xfId="0" applyNumberFormat="1" applyFont="1" applyFill="1" applyBorder="1" applyAlignment="1">
      <alignment vertical="center"/>
    </xf>
    <xf numFmtId="0" fontId="20" fillId="0" borderId="23" xfId="0" applyNumberFormat="1" applyFont="1" applyFill="1" applyBorder="1" applyAlignment="1">
      <alignment vertical="center"/>
    </xf>
    <xf numFmtId="5" fontId="9" fillId="0" borderId="0" xfId="0" applyNumberFormat="1" applyFont="1" applyFill="1" applyBorder="1" applyAlignment="1">
      <alignment/>
    </xf>
    <xf numFmtId="1" fontId="13" fillId="0" borderId="17" xfId="0" applyNumberFormat="1" applyFont="1" applyFill="1" applyBorder="1" applyAlignment="1">
      <alignment horizontal="center" vertical="top" wrapText="1"/>
    </xf>
    <xf numFmtId="1" fontId="13" fillId="0" borderId="34" xfId="0" applyNumberFormat="1" applyFont="1" applyFill="1" applyBorder="1" applyAlignment="1">
      <alignment horizontal="center" vertical="top" wrapText="1"/>
    </xf>
    <xf numFmtId="1" fontId="13" fillId="0" borderId="41" xfId="0" applyNumberFormat="1" applyFont="1" applyFill="1" applyBorder="1" applyAlignment="1">
      <alignment horizontal="center" vertical="top" wrapText="1"/>
    </xf>
    <xf numFmtId="43" fontId="9" fillId="0" borderId="10" xfId="0" applyFont="1" applyFill="1" applyBorder="1" applyAlignment="1">
      <alignment horizontal="center" vertical="top" wrapText="1"/>
    </xf>
    <xf numFmtId="183" fontId="13" fillId="0" borderId="10" xfId="51" applyNumberFormat="1" applyFont="1" applyFill="1" applyBorder="1" applyAlignment="1">
      <alignment horizontal="center" vertical="top" wrapText="1"/>
    </xf>
    <xf numFmtId="5" fontId="9" fillId="0" borderId="10" xfId="0" applyNumberFormat="1" applyFont="1" applyFill="1" applyBorder="1" applyAlignment="1">
      <alignment horizontal="center" vertical="top" wrapText="1"/>
    </xf>
    <xf numFmtId="0" fontId="20" fillId="0" borderId="10" xfId="0" applyNumberFormat="1" applyFont="1" applyFill="1" applyBorder="1" applyAlignment="1">
      <alignment horizontal="center" vertical="center"/>
    </xf>
    <xf numFmtId="14" fontId="13" fillId="0" borderId="10" xfId="0" applyNumberFormat="1" applyFont="1" applyFill="1" applyBorder="1" applyAlignment="1">
      <alignment horizontal="left" vertical="top" wrapText="1"/>
    </xf>
    <xf numFmtId="43" fontId="13" fillId="0" borderId="10" xfId="0" applyFont="1" applyFill="1" applyBorder="1" applyAlignment="1">
      <alignment horizontal="left" vertical="top" wrapText="1"/>
    </xf>
    <xf numFmtId="9" fontId="13" fillId="0" borderId="10" xfId="0" applyNumberFormat="1" applyFont="1" applyFill="1" applyBorder="1" applyAlignment="1">
      <alignment horizontal="center" vertical="top" wrapText="1"/>
    </xf>
    <xf numFmtId="1" fontId="13" fillId="0" borderId="10" xfId="0" applyNumberFormat="1" applyFont="1" applyFill="1" applyBorder="1" applyAlignment="1">
      <alignment horizontal="center" vertical="top" wrapText="1"/>
    </xf>
    <xf numFmtId="43" fontId="32" fillId="0" borderId="10" xfId="0" applyFont="1" applyFill="1" applyBorder="1" applyAlignment="1">
      <alignment horizontal="center" vertical="center"/>
    </xf>
    <xf numFmtId="15" fontId="9" fillId="0" borderId="10" xfId="0" applyNumberFormat="1" applyFont="1" applyFill="1" applyBorder="1" applyAlignment="1" applyProtection="1">
      <alignment horizontal="center" vertical="center" wrapText="1"/>
      <protection locked="0"/>
    </xf>
    <xf numFmtId="43" fontId="13" fillId="0" borderId="10" xfId="0" applyFont="1" applyFill="1" applyBorder="1" applyAlignment="1">
      <alignment horizontal="center" vertical="top" wrapText="1"/>
    </xf>
    <xf numFmtId="183" fontId="13" fillId="0" borderId="10" xfId="51" applyNumberFormat="1" applyFont="1" applyFill="1" applyBorder="1" applyAlignment="1">
      <alignment horizontal="left" vertical="top" wrapText="1"/>
    </xf>
    <xf numFmtId="5" fontId="9" fillId="0" borderId="10" xfId="51" applyNumberFormat="1" applyFont="1" applyFill="1" applyBorder="1" applyAlignment="1" applyProtection="1">
      <alignment horizontal="center" vertical="top"/>
      <protection/>
    </xf>
    <xf numFmtId="14" fontId="13" fillId="0" borderId="10"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1" fontId="9" fillId="0" borderId="10" xfId="0" applyNumberFormat="1" applyFont="1" applyFill="1" applyBorder="1" applyAlignment="1">
      <alignment horizontal="center" vertical="top" wrapText="1"/>
    </xf>
    <xf numFmtId="43" fontId="9" fillId="0" borderId="10" xfId="0" applyFont="1" applyFill="1" applyBorder="1" applyAlignment="1">
      <alignment horizontal="left" vertical="top" wrapText="1"/>
    </xf>
    <xf numFmtId="15" fontId="9" fillId="0" borderId="10" xfId="0" applyNumberFormat="1" applyFont="1" applyFill="1" applyBorder="1" applyAlignment="1" applyProtection="1">
      <alignment horizontal="left" vertical="top" wrapText="1"/>
      <protection locked="0"/>
    </xf>
    <xf numFmtId="1" fontId="9" fillId="0" borderId="17" xfId="0" applyNumberFormat="1" applyFont="1" applyFill="1" applyBorder="1" applyAlignment="1">
      <alignment horizontal="center" vertical="top" wrapText="1"/>
    </xf>
    <xf numFmtId="1" fontId="9" fillId="0" borderId="41" xfId="0" applyNumberFormat="1" applyFont="1" applyFill="1" applyBorder="1" applyAlignment="1">
      <alignment horizontal="center" vertical="top" wrapText="1"/>
    </xf>
    <xf numFmtId="15" fontId="9" fillId="0" borderId="24" xfId="0" applyNumberFormat="1" applyFont="1" applyFill="1" applyBorder="1" applyAlignment="1" applyProtection="1">
      <alignment horizontal="left" vertical="top" wrapText="1"/>
      <protection locked="0"/>
    </xf>
    <xf numFmtId="0" fontId="31"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219" fontId="9" fillId="0" borderId="17" xfId="0" applyNumberFormat="1" applyFont="1" applyFill="1" applyBorder="1" applyAlignment="1" applyProtection="1">
      <alignment horizontal="center" vertical="top" wrapText="1"/>
      <protection locked="0"/>
    </xf>
    <xf numFmtId="219" fontId="9" fillId="0" borderId="34" xfId="0" applyNumberFormat="1" applyFont="1" applyFill="1" applyBorder="1" applyAlignment="1" applyProtection="1">
      <alignment horizontal="center" vertical="top" wrapText="1"/>
      <protection locked="0"/>
    </xf>
    <xf numFmtId="219" fontId="9" fillId="0" borderId="41" xfId="0" applyNumberFormat="1" applyFont="1" applyFill="1" applyBorder="1" applyAlignment="1" applyProtection="1">
      <alignment horizontal="center" vertical="top" wrapText="1"/>
      <protection locked="0"/>
    </xf>
    <xf numFmtId="43" fontId="20" fillId="0" borderId="10" xfId="0" applyFont="1" applyFill="1" applyBorder="1" applyAlignment="1">
      <alignment horizontal="center" vertical="center"/>
    </xf>
    <xf numFmtId="43" fontId="13" fillId="0" borderId="10" xfId="0" applyFont="1" applyFill="1" applyBorder="1" applyAlignment="1">
      <alignment horizontal="center" vertical="center" wrapText="1"/>
    </xf>
    <xf numFmtId="44" fontId="9" fillId="0" borderId="10" xfId="0" applyNumberFormat="1" applyFont="1" applyFill="1" applyBorder="1" applyAlignment="1">
      <alignment horizontal="center" vertical="center" wrapText="1"/>
    </xf>
    <xf numFmtId="43" fontId="13" fillId="0" borderId="10" xfId="0" applyFont="1" applyFill="1" applyBorder="1" applyAlignment="1">
      <alignment horizontal="left" vertical="center" wrapText="1"/>
    </xf>
    <xf numFmtId="181" fontId="9" fillId="0" borderId="70" xfId="0" applyNumberFormat="1" applyFont="1" applyFill="1" applyBorder="1" applyAlignment="1" applyProtection="1">
      <alignment horizontal="center" vertical="center" wrapText="1"/>
      <protection locked="0"/>
    </xf>
    <xf numFmtId="181" fontId="9" fillId="0" borderId="71" xfId="0" applyNumberFormat="1" applyFont="1" applyFill="1" applyBorder="1" applyAlignment="1" applyProtection="1">
      <alignment horizontal="center" vertical="center" wrapText="1"/>
      <protection locked="0"/>
    </xf>
    <xf numFmtId="0" fontId="13" fillId="0" borderId="17" xfId="0"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wrapText="1"/>
    </xf>
    <xf numFmtId="0" fontId="13" fillId="0" borderId="41" xfId="0" applyNumberFormat="1" applyFont="1" applyFill="1" applyBorder="1" applyAlignment="1">
      <alignment horizontal="center" vertical="center" wrapText="1"/>
    </xf>
    <xf numFmtId="43" fontId="13" fillId="0" borderId="21" xfId="0" applyFont="1" applyFill="1" applyBorder="1" applyAlignment="1">
      <alignment horizontal="center" vertical="center" wrapText="1"/>
    </xf>
    <xf numFmtId="43" fontId="13" fillId="0" borderId="40" xfId="0" applyFont="1" applyFill="1" applyBorder="1" applyAlignment="1">
      <alignment horizontal="center" vertical="center" wrapText="1"/>
    </xf>
    <xf numFmtId="43" fontId="13" fillId="0" borderId="42" xfId="0" applyFont="1" applyFill="1" applyBorder="1" applyAlignment="1">
      <alignment horizontal="center" vertical="center" wrapText="1"/>
    </xf>
    <xf numFmtId="14" fontId="13" fillId="0" borderId="17" xfId="0" applyNumberFormat="1" applyFont="1" applyFill="1" applyBorder="1" applyAlignment="1">
      <alignment horizontal="center" vertical="center" wrapText="1"/>
    </xf>
    <xf numFmtId="14" fontId="13" fillId="0" borderId="34" xfId="0" applyNumberFormat="1" applyFont="1" applyFill="1" applyBorder="1" applyAlignment="1">
      <alignment horizontal="center" vertical="center" wrapText="1"/>
    </xf>
    <xf numFmtId="14" fontId="13" fillId="0" borderId="41" xfId="0" applyNumberFormat="1" applyFont="1" applyFill="1" applyBorder="1" applyAlignment="1">
      <alignment horizontal="center" vertical="center" wrapText="1"/>
    </xf>
    <xf numFmtId="43" fontId="13" fillId="0" borderId="11" xfId="0" applyFont="1" applyFill="1" applyBorder="1" applyAlignment="1">
      <alignment horizontal="center" vertical="center" wrapText="1"/>
    </xf>
    <xf numFmtId="183" fontId="13" fillId="0" borderId="34" xfId="51" applyNumberFormat="1" applyFont="1" applyFill="1" applyBorder="1" applyAlignment="1">
      <alignment horizontal="center" vertical="center"/>
    </xf>
    <xf numFmtId="183" fontId="13" fillId="0" borderId="41" xfId="51" applyNumberFormat="1" applyFont="1" applyFill="1" applyBorder="1" applyAlignment="1">
      <alignment horizontal="center" vertical="center"/>
    </xf>
    <xf numFmtId="181" fontId="9" fillId="0" borderId="17" xfId="0" applyNumberFormat="1" applyFont="1" applyFill="1" applyBorder="1" applyAlignment="1" applyProtection="1">
      <alignment horizontal="center" vertical="center" wrapText="1"/>
      <protection locked="0"/>
    </xf>
    <xf numFmtId="181" fontId="9" fillId="0" borderId="0" xfId="0" applyNumberFormat="1" applyFont="1" applyFill="1" applyBorder="1" applyAlignment="1" applyProtection="1">
      <alignment horizontal="center" vertical="center" wrapText="1"/>
      <protection locked="0"/>
    </xf>
    <xf numFmtId="0" fontId="0" fillId="0" borderId="0" xfId="0" applyNumberFormat="1" applyFill="1" applyBorder="1" applyAlignment="1">
      <alignment/>
    </xf>
    <xf numFmtId="5" fontId="9" fillId="0" borderId="34" xfId="51" applyNumberFormat="1" applyFont="1" applyFill="1" applyBorder="1" applyAlignment="1">
      <alignment horizontal="center" vertical="center"/>
    </xf>
    <xf numFmtId="5" fontId="9" fillId="0" borderId="41" xfId="51" applyNumberFormat="1" applyFont="1" applyFill="1" applyBorder="1" applyAlignment="1">
      <alignment horizontal="center" vertical="center"/>
    </xf>
    <xf numFmtId="43" fontId="13" fillId="0" borderId="17" xfId="0" applyFont="1" applyFill="1" applyBorder="1" applyAlignment="1">
      <alignment horizontal="center" vertical="center" wrapText="1"/>
    </xf>
    <xf numFmtId="43" fontId="13" fillId="0" borderId="34" xfId="0" applyFont="1" applyFill="1" applyBorder="1" applyAlignment="1">
      <alignment horizontal="center" vertical="center" wrapText="1"/>
    </xf>
    <xf numFmtId="43" fontId="13" fillId="0" borderId="41" xfId="0" applyFont="1" applyFill="1" applyBorder="1" applyAlignment="1">
      <alignment horizontal="center" vertical="center" wrapText="1"/>
    </xf>
    <xf numFmtId="183" fontId="13" fillId="0" borderId="17" xfId="51" applyNumberFormat="1" applyFont="1" applyFill="1" applyBorder="1" applyAlignment="1">
      <alignment horizontal="center" vertical="center"/>
    </xf>
    <xf numFmtId="1" fontId="9" fillId="0" borderId="17" xfId="0" applyNumberFormat="1" applyFont="1" applyFill="1" applyBorder="1" applyAlignment="1">
      <alignment horizontal="center" vertical="top" wrapText="1"/>
    </xf>
    <xf numFmtId="9" fontId="13" fillId="0" borderId="40" xfId="0" applyNumberFormat="1" applyFont="1" applyFill="1" applyBorder="1" applyAlignment="1">
      <alignment horizontal="center" vertical="center" wrapText="1"/>
    </xf>
    <xf numFmtId="9" fontId="13" fillId="0" borderId="67" xfId="0" applyNumberFormat="1" applyFont="1" applyFill="1" applyBorder="1" applyAlignment="1">
      <alignment horizontal="center" vertical="center" wrapText="1"/>
    </xf>
    <xf numFmtId="15" fontId="9" fillId="0" borderId="72" xfId="0" applyNumberFormat="1" applyFont="1" applyFill="1" applyBorder="1" applyAlignment="1" applyProtection="1">
      <alignment horizontal="center" vertical="center" wrapText="1"/>
      <protection locked="0"/>
    </xf>
    <xf numFmtId="9" fontId="13" fillId="0" borderId="38" xfId="0" applyNumberFormat="1" applyFont="1" applyFill="1" applyBorder="1" applyAlignment="1">
      <alignment horizontal="center" vertical="center" wrapText="1"/>
    </xf>
    <xf numFmtId="9" fontId="13" fillId="0" borderId="42" xfId="0" applyNumberFormat="1" applyFont="1" applyFill="1" applyBorder="1" applyAlignment="1">
      <alignment horizontal="center" vertical="center" wrapText="1"/>
    </xf>
    <xf numFmtId="15" fontId="9" fillId="0" borderId="0" xfId="0" applyNumberFormat="1" applyFont="1" applyFill="1" applyBorder="1" applyAlignment="1" applyProtection="1">
      <alignment horizontal="center" vertical="center" wrapText="1"/>
      <protection locked="0"/>
    </xf>
    <xf numFmtId="15" fontId="9" fillId="0" borderId="73" xfId="0" applyNumberFormat="1" applyFont="1" applyFill="1" applyBorder="1" applyAlignment="1" applyProtection="1">
      <alignment horizontal="left" vertical="center" wrapText="1"/>
      <protection locked="0"/>
    </xf>
    <xf numFmtId="5" fontId="9" fillId="0" borderId="51" xfId="51" applyNumberFormat="1" applyFont="1" applyFill="1" applyBorder="1" applyAlignment="1">
      <alignment horizontal="center" vertical="center"/>
    </xf>
    <xf numFmtId="5" fontId="9" fillId="0" borderId="17" xfId="51" applyNumberFormat="1" applyFont="1" applyFill="1" applyBorder="1" applyAlignment="1">
      <alignment horizontal="center" vertical="center"/>
    </xf>
    <xf numFmtId="15" fontId="9" fillId="0" borderId="74" xfId="0" applyNumberFormat="1" applyFont="1" applyFill="1" applyBorder="1" applyAlignment="1" applyProtection="1">
      <alignment horizontal="left" vertical="center" wrapText="1"/>
      <protection locked="0"/>
    </xf>
    <xf numFmtId="9" fontId="13" fillId="0" borderId="66" xfId="0" applyNumberFormat="1" applyFont="1" applyFill="1" applyBorder="1" applyAlignment="1">
      <alignment horizontal="center" vertical="center" wrapText="1"/>
    </xf>
    <xf numFmtId="15" fontId="9" fillId="0" borderId="75" xfId="0" applyNumberFormat="1" applyFont="1" applyFill="1" applyBorder="1" applyAlignment="1" applyProtection="1">
      <alignment horizontal="left" vertical="center" wrapText="1"/>
      <protection locked="0"/>
    </xf>
    <xf numFmtId="15" fontId="9" fillId="0" borderId="76" xfId="0" applyNumberFormat="1" applyFont="1" applyFill="1" applyBorder="1" applyAlignment="1" applyProtection="1">
      <alignment horizontal="left" vertical="center" wrapText="1"/>
      <protection locked="0"/>
    </xf>
    <xf numFmtId="15" fontId="9" fillId="0" borderId="77" xfId="0" applyNumberFormat="1" applyFont="1" applyFill="1" applyBorder="1" applyAlignment="1" applyProtection="1">
      <alignment horizontal="left" vertical="center" wrapText="1"/>
      <protection locked="0"/>
    </xf>
    <xf numFmtId="15" fontId="9" fillId="0" borderId="25" xfId="0" applyNumberFormat="1" applyFont="1" applyFill="1" applyBorder="1" applyAlignment="1" applyProtection="1">
      <alignment horizontal="left" vertical="center" wrapText="1"/>
      <protection locked="0"/>
    </xf>
    <xf numFmtId="15" fontId="9" fillId="0" borderId="0" xfId="0" applyNumberFormat="1" applyFont="1" applyFill="1" applyBorder="1" applyAlignment="1" applyProtection="1">
      <alignment horizontal="left" vertical="center" wrapText="1"/>
      <protection locked="0"/>
    </xf>
    <xf numFmtId="15" fontId="9" fillId="0" borderId="78" xfId="0" applyNumberFormat="1" applyFont="1" applyFill="1" applyBorder="1" applyAlignment="1" applyProtection="1">
      <alignment horizontal="left" vertical="center" wrapText="1"/>
      <protection locked="0"/>
    </xf>
    <xf numFmtId="9" fontId="13" fillId="0" borderId="79" xfId="0" applyNumberFormat="1" applyFont="1" applyFill="1" applyBorder="1" applyAlignment="1">
      <alignment horizontal="center" vertical="center" wrapText="1"/>
    </xf>
    <xf numFmtId="15" fontId="9" fillId="0" borderId="66" xfId="0" applyNumberFormat="1" applyFont="1" applyFill="1" applyBorder="1" applyAlignment="1" applyProtection="1">
      <alignment horizontal="center" vertical="center" wrapText="1"/>
      <protection locked="0"/>
    </xf>
    <xf numFmtId="15" fontId="9" fillId="0" borderId="42" xfId="0" applyNumberFormat="1" applyFont="1" applyFill="1" applyBorder="1" applyAlignment="1" applyProtection="1">
      <alignment horizontal="center" vertical="center" wrapText="1"/>
      <protection locked="0"/>
    </xf>
    <xf numFmtId="9" fontId="13" fillId="0" borderId="77" xfId="0" applyNumberFormat="1" applyFont="1" applyFill="1" applyBorder="1" applyAlignment="1">
      <alignment horizontal="center" vertical="center" wrapText="1"/>
    </xf>
    <xf numFmtId="0" fontId="0" fillId="0" borderId="10" xfId="0" applyNumberFormat="1" applyFill="1" applyBorder="1" applyAlignment="1">
      <alignment/>
    </xf>
    <xf numFmtId="9" fontId="13" fillId="0" borderId="24" xfId="0" applyNumberFormat="1" applyFont="1" applyFill="1" applyBorder="1" applyAlignment="1">
      <alignment horizontal="center" vertical="center" wrapText="1"/>
    </xf>
    <xf numFmtId="9" fontId="13" fillId="0" borderId="56" xfId="0" applyNumberFormat="1" applyFont="1" applyFill="1" applyBorder="1" applyAlignment="1">
      <alignment horizontal="center" vertical="center" wrapText="1"/>
    </xf>
    <xf numFmtId="15" fontId="9" fillId="0" borderId="40" xfId="0" applyNumberFormat="1" applyFont="1" applyFill="1" applyBorder="1" applyAlignment="1" applyProtection="1">
      <alignment horizontal="center" vertical="center" wrapText="1"/>
      <protection locked="0"/>
    </xf>
    <xf numFmtId="15" fontId="9" fillId="0" borderId="42" xfId="0" applyNumberFormat="1" applyFont="1" applyFill="1" applyBorder="1" applyAlignment="1" applyProtection="1">
      <alignment horizontal="left" vertical="center" wrapText="1"/>
      <protection locked="0"/>
    </xf>
    <xf numFmtId="9" fontId="13" fillId="0" borderId="17" xfId="0" applyNumberFormat="1" applyFont="1" applyFill="1" applyBorder="1" applyAlignment="1">
      <alignment horizontal="center" vertical="center" wrapText="1"/>
    </xf>
    <xf numFmtId="9" fontId="13" fillId="0" borderId="34" xfId="0" applyNumberFormat="1" applyFont="1" applyFill="1" applyBorder="1" applyAlignment="1">
      <alignment horizontal="center" vertical="center" wrapText="1"/>
    </xf>
    <xf numFmtId="9" fontId="13" fillId="0" borderId="51" xfId="0" applyNumberFormat="1" applyFont="1" applyFill="1" applyBorder="1" applyAlignment="1">
      <alignment horizontal="center" vertical="center" wrapText="1"/>
    </xf>
    <xf numFmtId="181" fontId="9" fillId="0" borderId="17" xfId="0" applyNumberFormat="1" applyFont="1" applyFill="1" applyBorder="1" applyAlignment="1" applyProtection="1">
      <alignment horizontal="center" vertical="center" wrapText="1"/>
      <protection locked="0"/>
    </xf>
    <xf numFmtId="181" fontId="9" fillId="0" borderId="34" xfId="0" applyNumberFormat="1" applyFont="1" applyFill="1" applyBorder="1" applyAlignment="1" applyProtection="1">
      <alignment horizontal="center" vertical="center" wrapText="1"/>
      <protection locked="0"/>
    </xf>
    <xf numFmtId="181" fontId="9" fillId="0" borderId="41" xfId="0" applyNumberFormat="1" applyFont="1" applyFill="1" applyBorder="1" applyAlignment="1" applyProtection="1">
      <alignment horizontal="center" vertical="center" wrapText="1"/>
      <protection locked="0"/>
    </xf>
    <xf numFmtId="5" fontId="9" fillId="0" borderId="26" xfId="51" applyNumberFormat="1" applyFont="1" applyFill="1" applyBorder="1" applyAlignment="1">
      <alignment horizontal="center" vertical="center"/>
    </xf>
    <xf numFmtId="9" fontId="9" fillId="0" borderId="49" xfId="55" applyFont="1" applyFill="1" applyBorder="1" applyAlignment="1">
      <alignment horizontal="center" vertical="center"/>
    </xf>
    <xf numFmtId="43" fontId="29" fillId="0" borderId="80" xfId="0" applyFont="1" applyFill="1" applyBorder="1" applyAlignment="1">
      <alignment horizontal="center" vertical="center" wrapText="1"/>
    </xf>
    <xf numFmtId="43" fontId="29" fillId="0" borderId="57" xfId="0" applyFont="1" applyFill="1" applyBorder="1" applyAlignment="1">
      <alignment horizontal="center" vertical="center" wrapText="1"/>
    </xf>
    <xf numFmtId="43" fontId="29" fillId="0" borderId="58" xfId="0" applyFont="1" applyFill="1" applyBorder="1" applyAlignment="1">
      <alignment horizontal="center" vertical="center" wrapText="1"/>
    </xf>
    <xf numFmtId="43" fontId="22" fillId="0" borderId="26" xfId="0" applyFont="1" applyFill="1" applyBorder="1" applyAlignment="1">
      <alignment horizontal="center" vertical="center" wrapText="1"/>
    </xf>
    <xf numFmtId="43" fontId="22" fillId="0" borderId="34" xfId="0" applyFont="1" applyFill="1" applyBorder="1" applyAlignment="1">
      <alignment horizontal="center" vertical="center" wrapText="1"/>
    </xf>
    <xf numFmtId="43" fontId="22" fillId="0" borderId="51" xfId="0" applyFont="1" applyFill="1" applyBorder="1" applyAlignment="1">
      <alignment horizontal="center" vertical="center" wrapText="1"/>
    </xf>
    <xf numFmtId="43" fontId="13" fillId="0" borderId="26" xfId="0" applyFont="1" applyFill="1" applyBorder="1" applyAlignment="1">
      <alignment horizontal="center" vertical="center" wrapText="1"/>
    </xf>
    <xf numFmtId="43" fontId="13" fillId="0" borderId="51" xfId="0" applyFont="1" applyFill="1" applyBorder="1" applyAlignment="1">
      <alignment horizontal="center" vertical="center" wrapText="1"/>
    </xf>
    <xf numFmtId="9" fontId="13" fillId="0" borderId="18" xfId="0" applyNumberFormat="1" applyFont="1" applyFill="1" applyBorder="1" applyAlignment="1">
      <alignment horizontal="center" vertical="center" wrapText="1"/>
    </xf>
    <xf numFmtId="15" fontId="9" fillId="0" borderId="18" xfId="0" applyNumberFormat="1" applyFont="1" applyFill="1" applyBorder="1" applyAlignment="1" applyProtection="1">
      <alignment horizontal="center" vertical="center" wrapText="1"/>
      <protection locked="0"/>
    </xf>
    <xf numFmtId="15" fontId="9" fillId="0" borderId="19" xfId="0" applyNumberFormat="1" applyFont="1" applyFill="1" applyBorder="1" applyAlignment="1" applyProtection="1">
      <alignment horizontal="center" vertical="center" wrapText="1"/>
      <protection locked="0"/>
    </xf>
    <xf numFmtId="15" fontId="9" fillId="0" borderId="13" xfId="0" applyNumberFormat="1" applyFont="1" applyFill="1" applyBorder="1" applyAlignment="1" applyProtection="1">
      <alignment horizontal="center" vertical="center" wrapText="1"/>
      <protection locked="0"/>
    </xf>
    <xf numFmtId="15" fontId="9" fillId="0" borderId="14" xfId="0" applyNumberFormat="1" applyFont="1" applyFill="1" applyBorder="1" applyAlignment="1" applyProtection="1">
      <alignment horizontal="center" vertical="center" wrapText="1"/>
      <protection locked="0"/>
    </xf>
    <xf numFmtId="15" fontId="9" fillId="0" borderId="15" xfId="0" applyNumberFormat="1" applyFont="1" applyFill="1" applyBorder="1" applyAlignment="1" applyProtection="1">
      <alignment horizontal="center" vertical="center" wrapText="1"/>
      <protection locked="0"/>
    </xf>
    <xf numFmtId="15" fontId="9" fillId="0" borderId="16" xfId="0" applyNumberFormat="1" applyFont="1" applyFill="1" applyBorder="1" applyAlignment="1" applyProtection="1">
      <alignment horizontal="center" vertical="center" wrapText="1"/>
      <protection locked="0"/>
    </xf>
    <xf numFmtId="0" fontId="27" fillId="0" borderId="26" xfId="0" applyNumberFormat="1" applyFont="1" applyFill="1" applyBorder="1" applyAlignment="1">
      <alignment horizontal="center" vertical="center" wrapText="1"/>
    </xf>
    <xf numFmtId="0" fontId="27" fillId="0" borderId="34" xfId="0" applyNumberFormat="1" applyFont="1" applyFill="1" applyBorder="1" applyAlignment="1">
      <alignment horizontal="center" vertical="center" wrapText="1"/>
    </xf>
    <xf numFmtId="0" fontId="27" fillId="0" borderId="41" xfId="0" applyNumberFormat="1" applyFont="1" applyFill="1" applyBorder="1" applyAlignment="1">
      <alignment horizontal="center" vertical="center" wrapText="1"/>
    </xf>
    <xf numFmtId="2" fontId="27" fillId="0" borderId="80" xfId="0" applyNumberFormat="1" applyFont="1" applyFill="1" applyBorder="1" applyAlignment="1">
      <alignment horizontal="center" vertical="center" wrapText="1"/>
    </xf>
    <xf numFmtId="2" fontId="27" fillId="0" borderId="57" xfId="0" applyNumberFormat="1" applyFont="1" applyFill="1" applyBorder="1" applyAlignment="1">
      <alignment horizontal="center" vertical="center" wrapText="1"/>
    </xf>
    <xf numFmtId="2" fontId="27" fillId="0" borderId="58" xfId="0" applyNumberFormat="1" applyFont="1" applyFill="1" applyBorder="1" applyAlignment="1">
      <alignment horizontal="center" vertical="center" wrapText="1"/>
    </xf>
    <xf numFmtId="2" fontId="27" fillId="0" borderId="26" xfId="0" applyNumberFormat="1" applyFont="1" applyFill="1" applyBorder="1" applyAlignment="1">
      <alignment horizontal="center" vertical="center" wrapText="1"/>
    </xf>
    <xf numFmtId="2" fontId="27" fillId="0" borderId="34" xfId="0" applyNumberFormat="1" applyFont="1" applyFill="1" applyBorder="1" applyAlignment="1">
      <alignment horizontal="center" vertical="center" wrapText="1"/>
    </xf>
    <xf numFmtId="2" fontId="27" fillId="0" borderId="51" xfId="0" applyNumberFormat="1" applyFont="1" applyFill="1" applyBorder="1" applyAlignment="1">
      <alignment horizontal="center" vertical="center" wrapText="1"/>
    </xf>
    <xf numFmtId="2" fontId="28" fillId="0" borderId="26" xfId="0" applyNumberFormat="1" applyFont="1" applyFill="1" applyBorder="1" applyAlignment="1">
      <alignment horizontal="center" vertical="center" wrapText="1"/>
    </xf>
    <xf numFmtId="2" fontId="28" fillId="0" borderId="34" xfId="0" applyNumberFormat="1" applyFont="1" applyFill="1" applyBorder="1" applyAlignment="1">
      <alignment horizontal="center" vertical="center" wrapText="1"/>
    </xf>
    <xf numFmtId="2" fontId="28" fillId="0" borderId="51"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0" fontId="27" fillId="0" borderId="51" xfId="0" applyNumberFormat="1" applyFont="1" applyFill="1" applyBorder="1" applyAlignment="1">
      <alignment horizontal="center" vertical="center" wrapText="1"/>
    </xf>
    <xf numFmtId="9" fontId="9" fillId="0" borderId="30" xfId="55" applyFont="1" applyFill="1" applyBorder="1" applyAlignment="1">
      <alignment horizontal="center" vertical="center"/>
    </xf>
    <xf numFmtId="9" fontId="9" fillId="0" borderId="32" xfId="55" applyFont="1" applyFill="1" applyBorder="1" applyAlignment="1">
      <alignment horizontal="center" vertical="center"/>
    </xf>
    <xf numFmtId="9" fontId="9" fillId="0" borderId="39" xfId="55" applyFont="1" applyFill="1" applyBorder="1" applyAlignment="1">
      <alignment horizontal="center" vertical="center"/>
    </xf>
    <xf numFmtId="9" fontId="9" fillId="0" borderId="28" xfId="55" applyFont="1" applyFill="1" applyBorder="1" applyAlignment="1">
      <alignment horizontal="center" vertical="center"/>
    </xf>
    <xf numFmtId="0" fontId="27" fillId="0" borderId="80" xfId="0" applyNumberFormat="1" applyFont="1" applyFill="1" applyBorder="1" applyAlignment="1" applyProtection="1">
      <alignment horizontal="center" vertical="center" wrapText="1"/>
      <protection locked="0"/>
    </xf>
    <xf numFmtId="0" fontId="27" fillId="0" borderId="57" xfId="0" applyNumberFormat="1" applyFont="1" applyFill="1" applyBorder="1" applyAlignment="1" applyProtection="1">
      <alignment horizontal="center" vertical="center" wrapText="1"/>
      <protection locked="0"/>
    </xf>
    <xf numFmtId="0" fontId="27" fillId="0" borderId="58" xfId="0" applyNumberFormat="1" applyFont="1" applyFill="1" applyBorder="1" applyAlignment="1" applyProtection="1">
      <alignment horizontal="center" vertical="center" wrapText="1"/>
      <protection locked="0"/>
    </xf>
    <xf numFmtId="0" fontId="27" fillId="0" borderId="26" xfId="0" applyNumberFormat="1" applyFont="1" applyFill="1" applyBorder="1" applyAlignment="1" applyProtection="1">
      <alignment horizontal="center" vertical="center" wrapText="1"/>
      <protection locked="0"/>
    </xf>
    <xf numFmtId="0" fontId="27" fillId="0" borderId="34" xfId="0" applyNumberFormat="1" applyFont="1" applyFill="1" applyBorder="1" applyAlignment="1" applyProtection="1">
      <alignment horizontal="center" vertical="center" wrapText="1"/>
      <protection locked="0"/>
    </xf>
    <xf numFmtId="0" fontId="27" fillId="0" borderId="51" xfId="0" applyNumberFormat="1" applyFont="1" applyFill="1" applyBorder="1" applyAlignment="1" applyProtection="1">
      <alignment horizontal="center" vertical="center" wrapText="1"/>
      <protection locked="0"/>
    </xf>
    <xf numFmtId="0" fontId="28" fillId="0" borderId="26" xfId="0" applyNumberFormat="1" applyFont="1" applyFill="1" applyBorder="1" applyAlignment="1">
      <alignment horizontal="center" vertical="center" wrapText="1"/>
    </xf>
    <xf numFmtId="0" fontId="28" fillId="0" borderId="34" xfId="0" applyNumberFormat="1" applyFont="1" applyFill="1" applyBorder="1" applyAlignment="1">
      <alignment horizontal="center" vertical="center" wrapText="1"/>
    </xf>
    <xf numFmtId="0" fontId="28" fillId="0" borderId="51"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51" xfId="0" applyNumberFormat="1" applyFont="1" applyFill="1" applyBorder="1" applyAlignment="1">
      <alignment horizontal="center" vertical="center" wrapText="1"/>
    </xf>
    <xf numFmtId="183" fontId="22" fillId="0" borderId="18" xfId="51" applyNumberFormat="1" applyFont="1" applyFill="1" applyBorder="1" applyAlignment="1">
      <alignment horizontal="center" vertical="center"/>
    </xf>
    <xf numFmtId="183" fontId="22" fillId="0" borderId="19" xfId="51" applyNumberFormat="1" applyFont="1" applyFill="1" applyBorder="1" applyAlignment="1">
      <alignment horizontal="center" vertical="center"/>
    </xf>
    <xf numFmtId="183" fontId="22" fillId="0" borderId="32" xfId="51" applyNumberFormat="1" applyFont="1" applyFill="1" applyBorder="1" applyAlignment="1">
      <alignment horizontal="center" vertical="center"/>
    </xf>
    <xf numFmtId="15" fontId="9" fillId="0" borderId="32" xfId="0" applyNumberFormat="1" applyFont="1" applyFill="1" applyBorder="1" applyAlignment="1" applyProtection="1">
      <alignment horizontal="center" vertical="center" wrapText="1"/>
      <protection locked="0"/>
    </xf>
    <xf numFmtId="15" fontId="9" fillId="0" borderId="33" xfId="0" applyNumberFormat="1" applyFont="1" applyFill="1" applyBorder="1" applyAlignment="1" applyProtection="1">
      <alignment horizontal="center" vertical="center" wrapText="1"/>
      <protection locked="0"/>
    </xf>
    <xf numFmtId="15" fontId="9" fillId="0" borderId="30" xfId="0" applyNumberFormat="1" applyFont="1" applyFill="1" applyBorder="1" applyAlignment="1" applyProtection="1">
      <alignment horizontal="center" vertical="center" wrapText="1"/>
      <protection locked="0"/>
    </xf>
    <xf numFmtId="15" fontId="9" fillId="0" borderId="31" xfId="0" applyNumberFormat="1" applyFont="1" applyFill="1" applyBorder="1" applyAlignment="1" applyProtection="1">
      <alignment horizontal="center" vertical="center" wrapText="1"/>
      <protection locked="0"/>
    </xf>
    <xf numFmtId="0" fontId="27" fillId="0" borderId="80" xfId="0" applyNumberFormat="1" applyFont="1" applyFill="1" applyBorder="1" applyAlignment="1">
      <alignment horizontal="center" vertical="center" wrapText="1"/>
    </xf>
    <xf numFmtId="0" fontId="27" fillId="0" borderId="57" xfId="0" applyNumberFormat="1" applyFont="1" applyFill="1" applyBorder="1" applyAlignment="1">
      <alignment horizontal="center" vertical="center" wrapText="1"/>
    </xf>
    <xf numFmtId="0" fontId="27" fillId="0" borderId="58" xfId="0" applyNumberFormat="1" applyFont="1" applyFill="1" applyBorder="1" applyAlignment="1">
      <alignment horizontal="center" vertical="center" wrapText="1"/>
    </xf>
    <xf numFmtId="14" fontId="13" fillId="0" borderId="10" xfId="0" applyNumberFormat="1" applyFont="1" applyFill="1" applyBorder="1" applyAlignment="1">
      <alignment horizontal="left" vertical="center" wrapText="1"/>
    </xf>
    <xf numFmtId="0" fontId="0" fillId="0" borderId="10" xfId="0" applyNumberFormat="1" applyFill="1" applyBorder="1" applyAlignment="1">
      <alignment horizontal="center"/>
    </xf>
    <xf numFmtId="14" fontId="3" fillId="0" borderId="17"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9" fontId="3" fillId="0" borderId="4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4" fontId="3" fillId="0" borderId="34" xfId="0" applyNumberFormat="1" applyFont="1" applyFill="1" applyBorder="1" applyAlignment="1">
      <alignment horizontal="center" vertical="center" wrapText="1"/>
    </xf>
    <xf numFmtId="9" fontId="3" fillId="0" borderId="34"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181" fontId="13" fillId="0" borderId="24" xfId="0" applyNumberFormat="1" applyFont="1" applyFill="1" applyBorder="1" applyAlignment="1">
      <alignment horizontal="center" vertical="center" wrapText="1"/>
    </xf>
    <xf numFmtId="181" fontId="13" fillId="0" borderId="10" xfId="0" applyNumberFormat="1" applyFont="1" applyFill="1" applyBorder="1" applyAlignment="1">
      <alignment horizontal="center" vertical="center" wrapText="1"/>
    </xf>
    <xf numFmtId="5" fontId="9" fillId="0" borderId="10" xfId="0" applyNumberFormat="1" applyFont="1" applyFill="1" applyBorder="1" applyAlignment="1">
      <alignment horizontal="center" vertical="center" wrapText="1"/>
    </xf>
    <xf numFmtId="43" fontId="13" fillId="0" borderId="26" xfId="0" applyFont="1" applyFill="1" applyBorder="1" applyAlignment="1">
      <alignment horizontal="left" vertical="center" wrapText="1"/>
    </xf>
    <xf numFmtId="43" fontId="13" fillId="0" borderId="34" xfId="0" applyFont="1" applyFill="1" applyBorder="1" applyAlignment="1">
      <alignment horizontal="left" vertical="center" wrapText="1"/>
    </xf>
    <xf numFmtId="43" fontId="13" fillId="0" borderId="41" xfId="0" applyFont="1" applyFill="1" applyBorder="1" applyAlignment="1">
      <alignment horizontal="left" vertical="center" wrapText="1"/>
    </xf>
    <xf numFmtId="0" fontId="9" fillId="0" borderId="11" xfId="0" applyNumberFormat="1" applyFont="1" applyFill="1" applyBorder="1" applyAlignment="1">
      <alignment horizontal="left" vertical="center" wrapText="1" indent="1"/>
    </xf>
    <xf numFmtId="0" fontId="9" fillId="0" borderId="10" xfId="0" applyNumberFormat="1" applyFont="1" applyFill="1" applyBorder="1" applyAlignment="1">
      <alignment horizontal="left" vertical="center" wrapText="1" indent="1"/>
    </xf>
    <xf numFmtId="15" fontId="9" fillId="0" borderId="17" xfId="0" applyNumberFormat="1" applyFont="1" applyFill="1" applyBorder="1" applyAlignment="1" applyProtection="1">
      <alignment horizontal="center" vertical="center" wrapText="1"/>
      <protection locked="0"/>
    </xf>
    <xf numFmtId="44" fontId="9" fillId="0" borderId="10" xfId="51" applyNumberFormat="1" applyFont="1" applyFill="1" applyBorder="1" applyAlignment="1" applyProtection="1">
      <alignment horizontal="center" vertical="center"/>
      <protection/>
    </xf>
    <xf numFmtId="215" fontId="13" fillId="0" borderId="10" xfId="0" applyNumberFormat="1" applyFont="1" applyFill="1" applyBorder="1" applyAlignment="1">
      <alignment horizontal="center" vertical="center" wrapText="1"/>
    </xf>
    <xf numFmtId="183" fontId="22" fillId="0" borderId="48" xfId="51" applyNumberFormat="1" applyFont="1" applyFill="1" applyBorder="1" applyAlignment="1">
      <alignment horizontal="center" vertical="center"/>
    </xf>
    <xf numFmtId="183" fontId="22" fillId="0" borderId="29" xfId="51" applyNumberFormat="1" applyFont="1" applyFill="1" applyBorder="1" applyAlignment="1">
      <alignment horizontal="center" vertical="center"/>
    </xf>
    <xf numFmtId="183" fontId="22" fillId="0" borderId="28" xfId="51" applyNumberFormat="1" applyFont="1" applyFill="1" applyBorder="1" applyAlignment="1">
      <alignment horizontal="center" vertical="center"/>
    </xf>
    <xf numFmtId="183" fontId="13" fillId="0" borderId="11" xfId="51" applyNumberFormat="1" applyFont="1" applyFill="1" applyBorder="1" applyAlignment="1">
      <alignment horizontal="center" vertical="center" wrapText="1"/>
    </xf>
    <xf numFmtId="0" fontId="13" fillId="0" borderId="11" xfId="0" applyNumberFormat="1" applyFont="1" applyFill="1" applyBorder="1" applyAlignment="1">
      <alignment horizontal="left" indent="1"/>
    </xf>
    <xf numFmtId="0" fontId="9" fillId="0" borderId="10" xfId="0" applyNumberFormat="1" applyFont="1" applyFill="1" applyBorder="1" applyAlignment="1">
      <alignment horizontal="center" wrapText="1"/>
    </xf>
    <xf numFmtId="0" fontId="9" fillId="0" borderId="10" xfId="0" applyNumberFormat="1" applyFont="1" applyFill="1" applyBorder="1" applyAlignment="1">
      <alignment/>
    </xf>
    <xf numFmtId="0" fontId="13"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xf>
    <xf numFmtId="14" fontId="12"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wrapText="1" indent="1"/>
    </xf>
    <xf numFmtId="0" fontId="9" fillId="0" borderId="10" xfId="0" applyNumberFormat="1" applyFont="1" applyFill="1" applyBorder="1" applyAlignment="1">
      <alignment vertical="center" wrapText="1"/>
    </xf>
    <xf numFmtId="43" fontId="3" fillId="0" borderId="27" xfId="0" applyFont="1" applyFill="1" applyBorder="1" applyAlignment="1">
      <alignment horizontal="center" vertical="center" wrapText="1"/>
    </xf>
    <xf numFmtId="43" fontId="3" fillId="0" borderId="10" xfId="0" applyFont="1" applyFill="1" applyBorder="1" applyAlignment="1">
      <alignment horizontal="center" vertical="center" wrapText="1"/>
    </xf>
    <xf numFmtId="43" fontId="3" fillId="0" borderId="23" xfId="0" applyFont="1" applyFill="1" applyBorder="1" applyAlignment="1">
      <alignment horizontal="center" vertical="center" wrapText="1"/>
    </xf>
    <xf numFmtId="5" fontId="3" fillId="0" borderId="27" xfId="51" applyNumberFormat="1" applyFont="1" applyFill="1" applyBorder="1" applyAlignment="1">
      <alignment horizontal="center" vertical="center"/>
    </xf>
    <xf numFmtId="5" fontId="3" fillId="0" borderId="23" xfId="51" applyNumberFormat="1" applyFont="1" applyFill="1" applyBorder="1" applyAlignment="1">
      <alignment horizontal="center" vertical="center"/>
    </xf>
    <xf numFmtId="43" fontId="3" fillId="0" borderId="81" xfId="0" applyFont="1" applyFill="1" applyBorder="1" applyAlignment="1">
      <alignment horizontal="center" vertical="center" wrapText="1"/>
    </xf>
    <xf numFmtId="43" fontId="3" fillId="0" borderId="11" xfId="0" applyFont="1" applyFill="1" applyBorder="1" applyAlignment="1">
      <alignment horizontal="center" vertical="center" wrapText="1"/>
    </xf>
    <xf numFmtId="43" fontId="3" fillId="0" borderId="22" xfId="0"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183" fontId="3" fillId="0" borderId="27" xfId="51" applyNumberFormat="1" applyFont="1" applyFill="1" applyBorder="1" applyAlignment="1">
      <alignment horizontal="center" vertical="center"/>
    </xf>
    <xf numFmtId="183" fontId="3" fillId="0" borderId="10" xfId="51" applyNumberFormat="1" applyFont="1" applyFill="1" applyBorder="1" applyAlignment="1">
      <alignment horizontal="center" vertical="center"/>
    </xf>
    <xf numFmtId="183" fontId="3" fillId="0" borderId="23" xfId="51" applyNumberFormat="1" applyFont="1" applyFill="1" applyBorder="1" applyAlignment="1">
      <alignment horizontal="center" vertical="center"/>
    </xf>
    <xf numFmtId="43" fontId="13" fillId="0" borderId="80" xfId="0" applyFont="1" applyFill="1" applyBorder="1" applyAlignment="1">
      <alignment horizontal="center" vertical="center" wrapText="1"/>
    </xf>
    <xf numFmtId="43" fontId="13" fillId="0" borderId="58" xfId="0" applyFont="1" applyFill="1" applyBorder="1" applyAlignment="1">
      <alignment horizontal="center" vertical="center" wrapText="1"/>
    </xf>
    <xf numFmtId="183" fontId="13" fillId="0" borderId="26" xfId="51" applyNumberFormat="1" applyFont="1" applyFill="1" applyBorder="1" applyAlignment="1">
      <alignment horizontal="center" vertical="center"/>
    </xf>
    <xf numFmtId="183" fontId="13" fillId="0" borderId="51" xfId="51" applyNumberFormat="1" applyFont="1" applyFill="1" applyBorder="1" applyAlignment="1">
      <alignment horizontal="center" vertical="center"/>
    </xf>
    <xf numFmtId="44" fontId="3" fillId="0" borderId="10" xfId="51" applyNumberFormat="1" applyFont="1" applyFill="1" applyBorder="1" applyAlignment="1">
      <alignment horizontal="center" vertical="center"/>
    </xf>
    <xf numFmtId="44" fontId="9" fillId="0" borderId="10" xfId="51" applyNumberFormat="1" applyFont="1" applyFill="1" applyBorder="1" applyAlignment="1">
      <alignment horizontal="center" vertical="center"/>
    </xf>
    <xf numFmtId="0" fontId="13" fillId="0" borderId="10" xfId="0" applyNumberFormat="1" applyFont="1" applyFill="1" applyBorder="1" applyAlignment="1">
      <alignment horizontal="center" vertical="justify"/>
    </xf>
    <xf numFmtId="1" fontId="15" fillId="0" borderId="17" xfId="0" applyNumberFormat="1" applyFont="1" applyFill="1" applyBorder="1" applyAlignment="1">
      <alignment horizontal="center" vertical="top" wrapText="1"/>
    </xf>
    <xf numFmtId="1" fontId="15" fillId="0" borderId="34" xfId="0" applyNumberFormat="1" applyFont="1" applyFill="1" applyBorder="1" applyAlignment="1">
      <alignment horizontal="center" vertical="top" wrapText="1"/>
    </xf>
    <xf numFmtId="1" fontId="15" fillId="0" borderId="41" xfId="0" applyNumberFormat="1" applyFont="1" applyFill="1" applyBorder="1" applyAlignment="1">
      <alignment horizontal="center" vertical="top" wrapText="1"/>
    </xf>
    <xf numFmtId="14" fontId="22" fillId="0" borderId="10" xfId="0" applyNumberFormat="1" applyFont="1" applyFill="1" applyBorder="1" applyAlignment="1">
      <alignment horizontal="center" vertical="center" wrapText="1"/>
    </xf>
    <xf numFmtId="43" fontId="22" fillId="0" borderId="10" xfId="0"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9" fontId="22" fillId="0" borderId="34" xfId="0" applyNumberFormat="1" applyFont="1" applyFill="1" applyBorder="1" applyAlignment="1">
      <alignment horizontal="center" vertical="center" wrapText="1"/>
    </xf>
    <xf numFmtId="9" fontId="22" fillId="0" borderId="4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3" fontId="22" fillId="0" borderId="11" xfId="0" applyFont="1" applyFill="1" applyBorder="1" applyAlignment="1">
      <alignment horizontal="center" vertical="center" wrapText="1"/>
    </xf>
    <xf numFmtId="5" fontId="22" fillId="0" borderId="17" xfId="0" applyNumberFormat="1" applyFont="1" applyFill="1" applyBorder="1" applyAlignment="1">
      <alignment horizontal="center" vertical="center" wrapText="1"/>
    </xf>
    <xf numFmtId="5" fontId="22" fillId="0" borderId="34" xfId="0" applyNumberFormat="1" applyFont="1" applyFill="1" applyBorder="1" applyAlignment="1">
      <alignment horizontal="center" vertical="center" wrapText="1"/>
    </xf>
    <xf numFmtId="5" fontId="22" fillId="0" borderId="41"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12" fillId="0" borderId="1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219" fontId="14" fillId="0" borderId="17" xfId="0" applyNumberFormat="1" applyFont="1" applyFill="1" applyBorder="1" applyAlignment="1">
      <alignment horizontal="center" vertical="center"/>
    </xf>
    <xf numFmtId="0" fontId="14" fillId="0" borderId="70" xfId="0" applyNumberFormat="1" applyFont="1" applyFill="1" applyBorder="1" applyAlignment="1">
      <alignment horizontal="center" vertical="center"/>
    </xf>
    <xf numFmtId="0" fontId="12" fillId="0" borderId="80" xfId="0" applyNumberFormat="1" applyFont="1" applyFill="1" applyBorder="1" applyAlignment="1">
      <alignment horizontal="center" vertical="center" wrapText="1"/>
    </xf>
    <xf numFmtId="0" fontId="12" fillId="0" borderId="57" xfId="0" applyNumberFormat="1" applyFont="1" applyFill="1" applyBorder="1" applyAlignment="1">
      <alignment horizontal="center" vertical="center" wrapText="1"/>
    </xf>
    <xf numFmtId="0" fontId="12" fillId="0" borderId="82"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83" xfId="0" applyNumberFormat="1"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56"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43" fontId="13" fillId="0" borderId="11" xfId="0" applyFont="1" applyFill="1" applyBorder="1" applyAlignment="1">
      <alignment horizontal="left" vertical="center" wrapText="1"/>
    </xf>
    <xf numFmtId="0" fontId="12" fillId="0" borderId="54"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66"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wrapText="1"/>
    </xf>
    <xf numFmtId="0" fontId="12" fillId="0" borderId="73" xfId="0" applyNumberFormat="1" applyFont="1" applyFill="1" applyBorder="1" applyAlignment="1">
      <alignment horizontal="center" vertical="center" wrapText="1"/>
    </xf>
    <xf numFmtId="0" fontId="12" fillId="0" borderId="17" xfId="0" applyNumberFormat="1" applyFont="1" applyFill="1" applyBorder="1" applyAlignment="1">
      <alignment horizontal="left" vertical="center" wrapText="1"/>
    </xf>
    <xf numFmtId="0" fontId="12" fillId="0" borderId="41" xfId="0" applyNumberFormat="1" applyFont="1" applyFill="1" applyBorder="1" applyAlignment="1">
      <alignment horizontal="left" vertical="center" wrapText="1"/>
    </xf>
    <xf numFmtId="0" fontId="12" fillId="0" borderId="24" xfId="0" applyNumberFormat="1" applyFont="1" applyFill="1" applyBorder="1" applyAlignment="1">
      <alignment horizontal="center" vertical="center"/>
    </xf>
    <xf numFmtId="0" fontId="12" fillId="0" borderId="46" xfId="0" applyNumberFormat="1" applyFont="1" applyFill="1" applyBorder="1" applyAlignment="1">
      <alignment horizontal="center" vertical="center"/>
    </xf>
    <xf numFmtId="219" fontId="12" fillId="0" borderId="83" xfId="0" applyNumberFormat="1" applyFont="1" applyFill="1" applyBorder="1" applyAlignment="1">
      <alignment horizontal="center" vertical="center" wrapText="1"/>
    </xf>
    <xf numFmtId="219" fontId="12" fillId="0" borderId="38" xfId="0" applyNumberFormat="1" applyFont="1" applyFill="1" applyBorder="1" applyAlignment="1">
      <alignment horizontal="center" vertical="center" wrapText="1"/>
    </xf>
    <xf numFmtId="219" fontId="12" fillId="0" borderId="56" xfId="0" applyNumberFormat="1" applyFont="1" applyFill="1" applyBorder="1" applyAlignment="1">
      <alignment horizontal="center" vertical="center" wrapText="1"/>
    </xf>
    <xf numFmtId="219" fontId="12" fillId="0" borderId="42"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12" fillId="0" borderId="10" xfId="0" applyNumberFormat="1" applyFont="1" applyFill="1" applyBorder="1" applyAlignment="1">
      <alignment horizontal="center" vertical="center" wrapText="1"/>
    </xf>
    <xf numFmtId="216" fontId="13" fillId="0" borderId="10" xfId="51" applyNumberFormat="1" applyFont="1" applyFill="1" applyBorder="1" applyAlignment="1" applyProtection="1">
      <alignment horizontal="center" vertical="center"/>
      <protection/>
    </xf>
    <xf numFmtId="215" fontId="13" fillId="0" borderId="11" xfId="0" applyNumberFormat="1" applyFont="1" applyFill="1" applyBorder="1" applyAlignment="1">
      <alignment horizontal="center" vertical="center" wrapText="1"/>
    </xf>
    <xf numFmtId="14" fontId="13" fillId="0" borderId="17" xfId="0" applyNumberFormat="1" applyFont="1" applyFill="1" applyBorder="1" applyAlignment="1">
      <alignment horizontal="left" vertical="center" wrapText="1"/>
    </xf>
    <xf numFmtId="14" fontId="13" fillId="0" borderId="51" xfId="0" applyNumberFormat="1" applyFont="1" applyFill="1" applyBorder="1" applyAlignment="1">
      <alignment horizontal="left" vertical="center" wrapText="1"/>
    </xf>
    <xf numFmtId="43" fontId="13" fillId="0" borderId="17" xfId="0" applyFont="1" applyFill="1" applyBorder="1" applyAlignment="1">
      <alignment horizontal="left" vertical="center" wrapText="1"/>
    </xf>
    <xf numFmtId="43" fontId="13" fillId="0" borderId="51" xfId="0" applyFont="1" applyFill="1" applyBorder="1" applyAlignment="1">
      <alignment horizontal="left" vertical="center" wrapText="1"/>
    </xf>
    <xf numFmtId="9" fontId="13" fillId="0" borderId="30" xfId="0" applyNumberFormat="1" applyFont="1" applyFill="1" applyBorder="1" applyAlignment="1">
      <alignment horizontal="center" vertical="center" wrapText="1"/>
    </xf>
    <xf numFmtId="9" fontId="13" fillId="0" borderId="32" xfId="0" applyNumberFormat="1" applyFont="1" applyFill="1" applyBorder="1" applyAlignment="1">
      <alignment horizontal="center" vertical="center" wrapText="1"/>
    </xf>
    <xf numFmtId="9" fontId="13" fillId="0" borderId="39" xfId="0" applyNumberFormat="1" applyFont="1" applyFill="1" applyBorder="1" applyAlignment="1">
      <alignment horizontal="center" vertical="center" wrapText="1"/>
    </xf>
    <xf numFmtId="9" fontId="13" fillId="0" borderId="28" xfId="0" applyNumberFormat="1" applyFont="1" applyFill="1" applyBorder="1" applyAlignment="1">
      <alignment horizontal="center" vertical="center" wrapText="1"/>
    </xf>
    <xf numFmtId="14" fontId="13" fillId="0" borderId="26" xfId="0" applyNumberFormat="1" applyFont="1" applyFill="1" applyBorder="1" applyAlignment="1">
      <alignment vertical="center" wrapText="1"/>
    </xf>
    <xf numFmtId="14" fontId="13" fillId="0" borderId="34" xfId="0" applyNumberFormat="1" applyFont="1" applyFill="1" applyBorder="1" applyAlignment="1">
      <alignment vertical="center" wrapText="1"/>
    </xf>
    <xf numFmtId="14" fontId="13" fillId="0" borderId="41" xfId="0" applyNumberFormat="1" applyFont="1" applyFill="1" applyBorder="1" applyAlignment="1">
      <alignment vertical="center" wrapText="1"/>
    </xf>
    <xf numFmtId="10" fontId="13" fillId="0" borderId="48" xfId="0" applyNumberFormat="1" applyFont="1" applyFill="1" applyBorder="1" applyAlignment="1">
      <alignment horizontal="center" vertical="center" wrapText="1"/>
    </xf>
    <xf numFmtId="10" fontId="13" fillId="0" borderId="26" xfId="0" applyNumberFormat="1" applyFont="1" applyFill="1" applyBorder="1" applyAlignment="1">
      <alignment horizontal="center" vertical="center" wrapText="1"/>
    </xf>
    <xf numFmtId="10" fontId="13" fillId="0" borderId="34" xfId="0" applyNumberFormat="1" applyFont="1" applyFill="1" applyBorder="1" applyAlignment="1">
      <alignment horizontal="center" vertical="center" wrapText="1"/>
    </xf>
    <xf numFmtId="10" fontId="13" fillId="0" borderId="41" xfId="0" applyNumberFormat="1" applyFont="1" applyFill="1" applyBorder="1" applyAlignment="1">
      <alignment horizontal="center" vertical="center" wrapText="1"/>
    </xf>
    <xf numFmtId="10" fontId="13" fillId="0" borderId="30" xfId="0" applyNumberFormat="1" applyFont="1" applyFill="1" applyBorder="1" applyAlignment="1">
      <alignment horizontal="center" vertical="center" wrapText="1"/>
    </xf>
    <xf numFmtId="10" fontId="13" fillId="0" borderId="19" xfId="0" applyNumberFormat="1" applyFont="1" applyFill="1" applyBorder="1" applyAlignment="1">
      <alignment horizontal="center" vertical="center" wrapText="1"/>
    </xf>
    <xf numFmtId="10" fontId="13" fillId="0" borderId="32" xfId="0" applyNumberFormat="1" applyFont="1" applyFill="1" applyBorder="1" applyAlignment="1">
      <alignment horizontal="center" vertical="center" wrapText="1"/>
    </xf>
    <xf numFmtId="14" fontId="13" fillId="0" borderId="17" xfId="0" applyNumberFormat="1" applyFont="1" applyFill="1" applyBorder="1" applyAlignment="1">
      <alignment vertical="center" wrapText="1"/>
    </xf>
    <xf numFmtId="14" fontId="13" fillId="0" borderId="51" xfId="0" applyNumberFormat="1" applyFont="1" applyFill="1" applyBorder="1" applyAlignment="1">
      <alignment vertical="center" wrapText="1"/>
    </xf>
    <xf numFmtId="0" fontId="13" fillId="0" borderId="83" xfId="0" applyNumberFormat="1" applyFont="1" applyFill="1" applyBorder="1" applyAlignment="1">
      <alignment horizontal="center" vertical="center" wrapText="1"/>
    </xf>
    <xf numFmtId="0" fontId="13" fillId="0" borderId="69" xfId="0" applyNumberFormat="1" applyFont="1" applyFill="1" applyBorder="1" applyAlignment="1">
      <alignment horizontal="center" vertical="center" wrapText="1"/>
    </xf>
    <xf numFmtId="0" fontId="13" fillId="0" borderId="59" xfId="0" applyNumberFormat="1" applyFont="1" applyFill="1" applyBorder="1" applyAlignment="1">
      <alignment horizontal="center" vertical="center" wrapText="1"/>
    </xf>
    <xf numFmtId="43" fontId="13" fillId="0" borderId="17" xfId="0" applyFont="1" applyFill="1" applyBorder="1" applyAlignment="1">
      <alignment horizontal="center" vertical="center"/>
    </xf>
    <xf numFmtId="43" fontId="13" fillId="0" borderId="34" xfId="0" applyFont="1" applyFill="1" applyBorder="1" applyAlignment="1">
      <alignment horizontal="center" vertical="center"/>
    </xf>
    <xf numFmtId="43" fontId="13" fillId="0" borderId="41" xfId="0" applyFont="1" applyFill="1" applyBorder="1" applyAlignment="1">
      <alignment horizontal="center" vertical="center"/>
    </xf>
    <xf numFmtId="43" fontId="3" fillId="0" borderId="57" xfId="0" applyFont="1" applyFill="1" applyBorder="1" applyAlignment="1">
      <alignment horizontal="center" vertical="center" wrapText="1"/>
    </xf>
    <xf numFmtId="43" fontId="3" fillId="0" borderId="58" xfId="0"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6" fontId="13" fillId="0" borderId="26" xfId="0" applyNumberFormat="1" applyFont="1" applyFill="1" applyBorder="1" applyAlignment="1">
      <alignment horizontal="center" vertical="center" wrapText="1"/>
    </xf>
    <xf numFmtId="43" fontId="22" fillId="0" borderId="83" xfId="0" applyFont="1" applyFill="1" applyBorder="1" applyAlignment="1">
      <alignment horizontal="center" vertical="center" wrapText="1"/>
    </xf>
    <xf numFmtId="43" fontId="22" fillId="0" borderId="69" xfId="0" applyFont="1" applyFill="1" applyBorder="1" applyAlignment="1">
      <alignment horizontal="center" vertical="center" wrapText="1"/>
    </xf>
    <xf numFmtId="43" fontId="22" fillId="0" borderId="59" xfId="0" applyFont="1" applyFill="1" applyBorder="1" applyAlignment="1">
      <alignment horizontal="center" vertical="center" wrapText="1"/>
    </xf>
    <xf numFmtId="183" fontId="22" fillId="0" borderId="84" xfId="51" applyNumberFormat="1" applyFont="1" applyFill="1" applyBorder="1" applyAlignment="1">
      <alignment horizontal="center" vertical="center"/>
    </xf>
    <xf numFmtId="183" fontId="22" fillId="0" borderId="85" xfId="51" applyNumberFormat="1" applyFont="1" applyFill="1" applyBorder="1" applyAlignment="1">
      <alignment horizontal="center" vertical="center"/>
    </xf>
    <xf numFmtId="183" fontId="22" fillId="0" borderId="86" xfId="51" applyNumberFormat="1" applyFont="1" applyFill="1" applyBorder="1" applyAlignment="1">
      <alignment horizontal="center" vertical="center"/>
    </xf>
    <xf numFmtId="43" fontId="13" fillId="0" borderId="38" xfId="0" applyFont="1" applyFill="1" applyBorder="1" applyAlignment="1">
      <alignment horizontal="center" vertical="center" wrapText="1"/>
    </xf>
    <xf numFmtId="43" fontId="13" fillId="0" borderId="67"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3" fontId="13" fillId="0" borderId="11" xfId="0" applyFont="1" applyFill="1" applyBorder="1" applyAlignment="1">
      <alignment horizontal="left" vertical="center" wrapText="1" indent="1"/>
    </xf>
    <xf numFmtId="43" fontId="13" fillId="0" borderId="10" xfId="0" applyFont="1" applyFill="1" applyBorder="1" applyAlignment="1">
      <alignment horizontal="left" vertical="center" wrapText="1" indent="1"/>
    </xf>
    <xf numFmtId="43" fontId="9" fillId="0" borderId="11" xfId="0" applyFont="1" applyFill="1" applyBorder="1" applyAlignment="1">
      <alignment horizontal="left" vertical="center" wrapText="1" indent="1"/>
    </xf>
    <xf numFmtId="43" fontId="9" fillId="0" borderId="10" xfId="0" applyFont="1" applyFill="1" applyBorder="1" applyAlignment="1">
      <alignment horizontal="left" vertical="center" wrapText="1" indent="1"/>
    </xf>
    <xf numFmtId="9" fontId="9" fillId="0" borderId="10" xfId="0" applyNumberFormat="1" applyFont="1" applyFill="1" applyBorder="1" applyAlignment="1">
      <alignment horizontal="center" vertical="center" wrapText="1"/>
    </xf>
    <xf numFmtId="5" fontId="9" fillId="0" borderId="10" xfId="0" applyNumberFormat="1" applyFont="1" applyFill="1" applyBorder="1" applyAlignment="1">
      <alignment horizontal="center" vertical="top"/>
    </xf>
    <xf numFmtId="219"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44</xdr:row>
      <xdr:rowOff>0</xdr:rowOff>
    </xdr:from>
    <xdr:to>
      <xdr:col>13</xdr:col>
      <xdr:colOff>0</xdr:colOff>
      <xdr:row>44</xdr:row>
      <xdr:rowOff>0</xdr:rowOff>
    </xdr:to>
    <xdr:sp>
      <xdr:nvSpPr>
        <xdr:cNvPr id="1" name="Line 253"/>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2" name="Line 254"/>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3" name="Line 255"/>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4" name="Line 256"/>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5" name="Line 257"/>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6" name="Line 258"/>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7" name="Line 259"/>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8" name="Line 260"/>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9" name="Line 261"/>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0" name="Line 262"/>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1" name="Line 263"/>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2" name="Line 264"/>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3" name="Line 265"/>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4" name="Line 266"/>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5" name="Line 267"/>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6" name="Line 268"/>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7" name="Line 269"/>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13</xdr:col>
      <xdr:colOff>0</xdr:colOff>
      <xdr:row>44</xdr:row>
      <xdr:rowOff>0</xdr:rowOff>
    </xdr:to>
    <xdr:sp>
      <xdr:nvSpPr>
        <xdr:cNvPr id="18" name="Line 270"/>
        <xdr:cNvSpPr>
          <a:spLocks/>
        </xdr:cNvSpPr>
      </xdr:nvSpPr>
      <xdr:spPr>
        <a:xfrm>
          <a:off x="15973425" y="43414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19" name="Line 117"/>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0" name="Line 118"/>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1" name="Line 119"/>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2" name="Line 120"/>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3" name="Line 121"/>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4" name="Line 122"/>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5" name="Line 123"/>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6" name="Line 124"/>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7" name="Line 125"/>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8" name="Line 126"/>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29" name="Line 127"/>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0" name="Line 128"/>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1" name="Line 129"/>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2" name="Line 130"/>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3" name="Line 131"/>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4" name="Line 132"/>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5" name="Line 133"/>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183</xdr:row>
      <xdr:rowOff>0</xdr:rowOff>
    </xdr:from>
    <xdr:to>
      <xdr:col>13</xdr:col>
      <xdr:colOff>0</xdr:colOff>
      <xdr:row>183</xdr:row>
      <xdr:rowOff>0</xdr:rowOff>
    </xdr:to>
    <xdr:sp>
      <xdr:nvSpPr>
        <xdr:cNvPr id="36" name="Line 134"/>
        <xdr:cNvSpPr>
          <a:spLocks/>
        </xdr:cNvSpPr>
      </xdr:nvSpPr>
      <xdr:spPr>
        <a:xfrm>
          <a:off x="15973425" y="18793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37" name="Line 30"/>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38" name="Line 31"/>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39" name="Line 32"/>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0" name="Line 33"/>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1" name="Line 34"/>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2" name="Line 35"/>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3" name="Line 36"/>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4" name="Line 37"/>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5" name="Line 38"/>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6" name="Line 39"/>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7" name="Line 40"/>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8" name="Line 41"/>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49" name="Line 42"/>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50" name="Line 43"/>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51" name="Line 44"/>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52" name="Line 45"/>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53" name="Line 46"/>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276</xdr:row>
      <xdr:rowOff>0</xdr:rowOff>
    </xdr:from>
    <xdr:to>
      <xdr:col>13</xdr:col>
      <xdr:colOff>0</xdr:colOff>
      <xdr:row>276</xdr:row>
      <xdr:rowOff>0</xdr:rowOff>
    </xdr:to>
    <xdr:sp>
      <xdr:nvSpPr>
        <xdr:cNvPr id="54" name="Line 47"/>
        <xdr:cNvSpPr>
          <a:spLocks/>
        </xdr:cNvSpPr>
      </xdr:nvSpPr>
      <xdr:spPr>
        <a:xfrm>
          <a:off x="15973425" y="27503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55" name="Line 30"/>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56" name="Line 31"/>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57" name="Line 32"/>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58" name="Line 33"/>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59" name="Line 34"/>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0" name="Line 35"/>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1" name="Line 36"/>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2" name="Line 37"/>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3" name="Line 38"/>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4" name="Line 39"/>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5" name="Line 40"/>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6" name="Line 41"/>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7" name="Line 42"/>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8" name="Line 43"/>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69" name="Line 44"/>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70" name="Line 45"/>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71" name="Line 46"/>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282</xdr:row>
      <xdr:rowOff>0</xdr:rowOff>
    </xdr:from>
    <xdr:to>
      <xdr:col>13</xdr:col>
      <xdr:colOff>0</xdr:colOff>
      <xdr:row>282</xdr:row>
      <xdr:rowOff>0</xdr:rowOff>
    </xdr:to>
    <xdr:sp>
      <xdr:nvSpPr>
        <xdr:cNvPr id="72" name="Line 47"/>
        <xdr:cNvSpPr>
          <a:spLocks/>
        </xdr:cNvSpPr>
      </xdr:nvSpPr>
      <xdr:spPr>
        <a:xfrm>
          <a:off x="15973425" y="282902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3" name="Line 207"/>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4" name="Line 208"/>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5" name="Line 209"/>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6" name="Line 210"/>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7" name="Line 211"/>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8" name="Line 212"/>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79" name="Line 213"/>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0" name="Line 214"/>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1" name="Line 215"/>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2" name="Line 216"/>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3" name="Line 217"/>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4" name="Line 218"/>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5" name="Line 219"/>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6" name="Line 220"/>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7" name="Line 221"/>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8" name="Line 222"/>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89" name="Line 223"/>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312</xdr:row>
      <xdr:rowOff>0</xdr:rowOff>
    </xdr:from>
    <xdr:to>
      <xdr:col>14</xdr:col>
      <xdr:colOff>0</xdr:colOff>
      <xdr:row>312</xdr:row>
      <xdr:rowOff>0</xdr:rowOff>
    </xdr:to>
    <xdr:sp>
      <xdr:nvSpPr>
        <xdr:cNvPr id="90" name="Line 224"/>
        <xdr:cNvSpPr>
          <a:spLocks/>
        </xdr:cNvSpPr>
      </xdr:nvSpPr>
      <xdr:spPr>
        <a:xfrm>
          <a:off x="17202150" y="3075051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1" name="Line 361"/>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2" name="Line 362"/>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3" name="Line 363"/>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4" name="Line 364"/>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5" name="Line 365"/>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6" name="Line 366"/>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7" name="Line 367"/>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8" name="Line 368"/>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99" name="Line 369"/>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0" name="Line 370"/>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1" name="Line 371"/>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2" name="Line 372"/>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3" name="Line 373"/>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4" name="Line 374"/>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5" name="Line 375"/>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6" name="Line 376"/>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7" name="Line 377"/>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363</xdr:row>
      <xdr:rowOff>0</xdr:rowOff>
    </xdr:from>
    <xdr:to>
      <xdr:col>13</xdr:col>
      <xdr:colOff>0</xdr:colOff>
      <xdr:row>363</xdr:row>
      <xdr:rowOff>0</xdr:rowOff>
    </xdr:to>
    <xdr:sp>
      <xdr:nvSpPr>
        <xdr:cNvPr id="108" name="Line 378"/>
        <xdr:cNvSpPr>
          <a:spLocks/>
        </xdr:cNvSpPr>
      </xdr:nvSpPr>
      <xdr:spPr>
        <a:xfrm>
          <a:off x="15973425" y="36967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09" name="Line 34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0" name="Line 34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1" name="Line 34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2" name="Line 34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3" name="Line 34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4" name="Line 34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5" name="Line 349"/>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6" name="Line 350"/>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7" name="Line 351"/>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8" name="Line 352"/>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19" name="Line 35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0" name="Line 35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1" name="Line 35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2" name="Line 35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3" name="Line 35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4" name="Line 35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5" name="Line 359"/>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6" name="Line 360"/>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7" name="Line 361"/>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8" name="Line 362"/>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29" name="Line 36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0" name="Line 36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1" name="Line 36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2" name="Line 36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3" name="Line 36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4" name="Line 36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5" name="Line 369"/>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6" name="Line 370"/>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7" name="Line 371"/>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8" name="Line 372"/>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39" name="Line 37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0" name="Line 37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1" name="Line 37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2" name="Line 37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3" name="Line 37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4" name="Line 37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5" name="Line 43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6" name="Line 43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7" name="Line 43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8" name="Line 43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49" name="Line 43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0" name="Line 43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1" name="Line 439"/>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2" name="Line 440"/>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3" name="Line 441"/>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4" name="Line 442"/>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5" name="Line 443"/>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6" name="Line 444"/>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7" name="Line 445"/>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8" name="Line 446"/>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59" name="Line 447"/>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60" name="Line 448"/>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61" name="Line 449"/>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373</xdr:row>
      <xdr:rowOff>0</xdr:rowOff>
    </xdr:from>
    <xdr:to>
      <xdr:col>13</xdr:col>
      <xdr:colOff>0</xdr:colOff>
      <xdr:row>373</xdr:row>
      <xdr:rowOff>0</xdr:rowOff>
    </xdr:to>
    <xdr:sp>
      <xdr:nvSpPr>
        <xdr:cNvPr id="162" name="Line 450"/>
        <xdr:cNvSpPr>
          <a:spLocks/>
        </xdr:cNvSpPr>
      </xdr:nvSpPr>
      <xdr:spPr>
        <a:xfrm>
          <a:off x="15973425" y="3773900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3" name="Line 45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4" name="Line 45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5" name="Line 453"/>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6" name="Line 454"/>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7" name="Line 455"/>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8" name="Line 456"/>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69" name="Line 45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0" name="Line 45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1" name="Line 459"/>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2" name="Line 460"/>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3" name="Line 46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4" name="Line 46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5" name="Line 463"/>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6" name="Line 464"/>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7" name="Line 465"/>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8" name="Line 466"/>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79" name="Line 46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80" name="Line 46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1" name="Line 469"/>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2" name="Line 470"/>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3" name="Line 471"/>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4" name="Line 472"/>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5" name="Line 473"/>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6" name="Line 474"/>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7" name="Line 475"/>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8" name="Line 476"/>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89" name="Line 477"/>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0" name="Line 478"/>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1" name="Line 479"/>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2" name="Line 480"/>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3" name="Line 481"/>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4" name="Line 482"/>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5" name="Line 483"/>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6" name="Line 484"/>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7" name="Line 485"/>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510</xdr:row>
      <xdr:rowOff>0</xdr:rowOff>
    </xdr:from>
    <xdr:to>
      <xdr:col>12</xdr:col>
      <xdr:colOff>0</xdr:colOff>
      <xdr:row>510</xdr:row>
      <xdr:rowOff>0</xdr:rowOff>
    </xdr:to>
    <xdr:sp>
      <xdr:nvSpPr>
        <xdr:cNvPr id="198" name="Line 486"/>
        <xdr:cNvSpPr>
          <a:spLocks/>
        </xdr:cNvSpPr>
      </xdr:nvSpPr>
      <xdr:spPr>
        <a:xfrm>
          <a:off x="14744700"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199" name="Line 48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0" name="Line 48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1" name="Line 489"/>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2" name="Line 490"/>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3" name="Line 49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4" name="Line 49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5" name="Line 493"/>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6" name="Line 494"/>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7" name="Line 495"/>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8" name="Line 496"/>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09" name="Line 49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0" name="Line 49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1" name="Line 499"/>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2" name="Line 500"/>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3" name="Line 50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4" name="Line 50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5" name="Line 503"/>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6" name="Line 504"/>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7" name="Line 505"/>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8" name="Line 506"/>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19" name="Line 50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0" name="Line 50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1" name="Line 509"/>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2" name="Line 510"/>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3" name="Line 51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4" name="Line 51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5" name="Line 513"/>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6" name="Line 514"/>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7" name="Line 515"/>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8" name="Line 516"/>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29" name="Line 517"/>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30" name="Line 518"/>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31" name="Line 519"/>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32" name="Line 520"/>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33" name="Line 521"/>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510</xdr:row>
      <xdr:rowOff>0</xdr:rowOff>
    </xdr:from>
    <xdr:to>
      <xdr:col>13</xdr:col>
      <xdr:colOff>0</xdr:colOff>
      <xdr:row>510</xdr:row>
      <xdr:rowOff>0</xdr:rowOff>
    </xdr:to>
    <xdr:sp>
      <xdr:nvSpPr>
        <xdr:cNvPr id="234" name="Line 522"/>
        <xdr:cNvSpPr>
          <a:spLocks/>
        </xdr:cNvSpPr>
      </xdr:nvSpPr>
      <xdr:spPr>
        <a:xfrm>
          <a:off x="15973425" y="501253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95"/>
  <sheetViews>
    <sheetView tabSelected="1" zoomScalePageLayoutView="0" workbookViewId="0" topLeftCell="A1">
      <pane xSplit="3" ySplit="3" topLeftCell="Q4" activePane="bottomRight" state="frozen"/>
      <selection pane="topLeft" activeCell="A1" sqref="A1"/>
      <selection pane="topRight" activeCell="D1" sqref="D1"/>
      <selection pane="bottomLeft" activeCell="A4" sqref="A4"/>
      <selection pane="bottomRight" activeCell="C9" sqref="C9"/>
    </sheetView>
  </sheetViews>
  <sheetFormatPr defaultColWidth="18.421875" defaultRowHeight="12.75"/>
  <cols>
    <col min="1" max="19" width="18.421875" style="261" customWidth="1"/>
    <col min="20" max="27" width="18.421875" style="334" customWidth="1"/>
    <col min="28" max="16384" width="18.421875" style="261" customWidth="1"/>
  </cols>
  <sheetData>
    <row r="1" spans="1:27" s="28" customFormat="1" ht="16.5" customHeight="1">
      <c r="A1" s="678" t="s">
        <v>697</v>
      </c>
      <c r="B1" s="679"/>
      <c r="C1" s="679"/>
      <c r="D1" s="679"/>
      <c r="E1" s="679"/>
      <c r="F1" s="679"/>
      <c r="G1" s="679"/>
      <c r="H1" s="679"/>
      <c r="I1" s="679"/>
      <c r="J1" s="679"/>
      <c r="K1" s="679"/>
      <c r="L1" s="679"/>
      <c r="M1" s="679"/>
      <c r="N1" s="679"/>
      <c r="O1" s="679"/>
      <c r="P1" s="679"/>
      <c r="Q1" s="679"/>
      <c r="R1" s="679"/>
      <c r="S1" s="680"/>
      <c r="T1" s="127"/>
      <c r="U1" s="127"/>
      <c r="V1" s="127"/>
      <c r="W1" s="127"/>
      <c r="X1" s="127"/>
      <c r="Y1" s="127"/>
      <c r="Z1" s="127"/>
      <c r="AA1" s="127"/>
    </row>
    <row r="2" spans="1:27" s="28" customFormat="1" ht="11.25">
      <c r="A2" s="678" t="s">
        <v>1115</v>
      </c>
      <c r="B2" s="679"/>
      <c r="C2" s="679"/>
      <c r="D2" s="679"/>
      <c r="E2" s="679"/>
      <c r="F2" s="679"/>
      <c r="G2" s="679"/>
      <c r="H2" s="679"/>
      <c r="I2" s="679"/>
      <c r="J2" s="679"/>
      <c r="K2" s="679"/>
      <c r="L2" s="679"/>
      <c r="M2" s="679"/>
      <c r="N2" s="679"/>
      <c r="O2" s="679"/>
      <c r="P2" s="679"/>
      <c r="Q2" s="679"/>
      <c r="R2" s="679"/>
      <c r="S2" s="680"/>
      <c r="T2" s="127"/>
      <c r="U2" s="127"/>
      <c r="V2" s="127"/>
      <c r="W2" s="127"/>
      <c r="X2" s="127"/>
      <c r="Y2" s="127"/>
      <c r="Z2" s="127"/>
      <c r="AA2" s="127"/>
    </row>
    <row r="3" spans="1:27" s="28" customFormat="1" ht="11.25" customHeight="1" thickBot="1">
      <c r="A3" s="136" t="s">
        <v>1106</v>
      </c>
      <c r="B3" s="128" t="s">
        <v>1107</v>
      </c>
      <c r="C3" s="128" t="s">
        <v>1108</v>
      </c>
      <c r="D3" s="681" t="s">
        <v>1109</v>
      </c>
      <c r="E3" s="681"/>
      <c r="F3" s="137" t="s">
        <v>1110</v>
      </c>
      <c r="G3" s="682" t="s">
        <v>1111</v>
      </c>
      <c r="H3" s="682"/>
      <c r="I3" s="149"/>
      <c r="J3" s="149"/>
      <c r="K3" s="128" t="s">
        <v>1112</v>
      </c>
      <c r="L3" s="681" t="s">
        <v>1113</v>
      </c>
      <c r="M3" s="681"/>
      <c r="N3" s="681"/>
      <c r="O3" s="128"/>
      <c r="P3" s="128"/>
      <c r="Q3" s="681" t="s">
        <v>1114</v>
      </c>
      <c r="R3" s="681"/>
      <c r="S3" s="683"/>
      <c r="T3" s="127"/>
      <c r="U3" s="127"/>
      <c r="V3" s="127"/>
      <c r="W3" s="127"/>
      <c r="X3" s="127"/>
      <c r="Y3" s="127"/>
      <c r="Z3" s="127"/>
      <c r="AA3" s="127"/>
    </row>
    <row r="4" spans="1:32" s="28" customFormat="1" ht="24" customHeight="1">
      <c r="A4" s="684" t="s">
        <v>1095</v>
      </c>
      <c r="B4" s="687" t="s">
        <v>1089</v>
      </c>
      <c r="C4" s="687" t="s">
        <v>1104</v>
      </c>
      <c r="D4" s="690" t="s">
        <v>1105</v>
      </c>
      <c r="E4" s="691"/>
      <c r="F4" s="687" t="s">
        <v>1096</v>
      </c>
      <c r="G4" s="704" t="s">
        <v>1090</v>
      </c>
      <c r="H4" s="705"/>
      <c r="I4" s="704" t="s">
        <v>78</v>
      </c>
      <c r="J4" s="705"/>
      <c r="K4" s="687" t="s">
        <v>1097</v>
      </c>
      <c r="L4" s="695" t="s">
        <v>1092</v>
      </c>
      <c r="M4" s="696"/>
      <c r="N4" s="697"/>
      <c r="O4" s="161"/>
      <c r="P4" s="161"/>
      <c r="Q4" s="690" t="s">
        <v>1091</v>
      </c>
      <c r="R4" s="698"/>
      <c r="S4" s="698"/>
      <c r="T4" s="708" t="s">
        <v>392</v>
      </c>
      <c r="U4" s="708"/>
      <c r="V4" s="708"/>
      <c r="W4" s="708"/>
      <c r="X4" s="708"/>
      <c r="Y4" s="440" t="s">
        <v>393</v>
      </c>
      <c r="Z4" s="440" t="s">
        <v>394</v>
      </c>
      <c r="AA4" s="127"/>
      <c r="AB4" s="127"/>
      <c r="AC4" s="127"/>
      <c r="AD4" s="127"/>
      <c r="AE4" s="127"/>
      <c r="AF4" s="127"/>
    </row>
    <row r="5" spans="1:27" s="28" customFormat="1" ht="84.75" customHeight="1">
      <c r="A5" s="685"/>
      <c r="B5" s="688"/>
      <c r="C5" s="688"/>
      <c r="D5" s="692"/>
      <c r="E5" s="693"/>
      <c r="F5" s="688"/>
      <c r="G5" s="706"/>
      <c r="H5" s="707"/>
      <c r="I5" s="706"/>
      <c r="J5" s="707"/>
      <c r="K5" s="688"/>
      <c r="L5" s="700" t="s">
        <v>1100</v>
      </c>
      <c r="M5" s="702" t="s">
        <v>1098</v>
      </c>
      <c r="N5" s="703"/>
      <c r="O5" s="692" t="s">
        <v>77</v>
      </c>
      <c r="P5" s="693"/>
      <c r="Q5" s="692"/>
      <c r="R5" s="699"/>
      <c r="S5" s="699"/>
      <c r="T5" s="710" t="s">
        <v>395</v>
      </c>
      <c r="U5" s="710" t="s">
        <v>396</v>
      </c>
      <c r="V5" s="710" t="s">
        <v>397</v>
      </c>
      <c r="W5" s="710" t="s">
        <v>398</v>
      </c>
      <c r="X5" s="710" t="s">
        <v>399</v>
      </c>
      <c r="Y5" s="709"/>
      <c r="Z5" s="709"/>
      <c r="AA5" s="127"/>
    </row>
    <row r="6" spans="1:27" s="28" customFormat="1" ht="49.5" customHeight="1">
      <c r="A6" s="686"/>
      <c r="B6" s="689"/>
      <c r="C6" s="689"/>
      <c r="D6" s="29" t="s">
        <v>1093</v>
      </c>
      <c r="E6" s="162" t="s">
        <v>1094</v>
      </c>
      <c r="F6" s="689"/>
      <c r="G6" s="30" t="s">
        <v>168</v>
      </c>
      <c r="H6" s="30" t="s">
        <v>169</v>
      </c>
      <c r="I6" s="30" t="s">
        <v>168</v>
      </c>
      <c r="J6" s="30" t="s">
        <v>169</v>
      </c>
      <c r="K6" s="689"/>
      <c r="L6" s="701"/>
      <c r="M6" s="29" t="s">
        <v>1101</v>
      </c>
      <c r="N6" s="29" t="s">
        <v>1102</v>
      </c>
      <c r="O6" s="29"/>
      <c r="P6" s="29"/>
      <c r="Q6" s="29" t="s">
        <v>1099</v>
      </c>
      <c r="R6" s="31" t="s">
        <v>168</v>
      </c>
      <c r="S6" s="163" t="s">
        <v>169</v>
      </c>
      <c r="T6" s="710"/>
      <c r="U6" s="710"/>
      <c r="V6" s="710"/>
      <c r="W6" s="710"/>
      <c r="X6" s="710"/>
      <c r="Y6" s="709"/>
      <c r="Z6" s="709"/>
      <c r="AA6" s="127"/>
    </row>
    <row r="7" spans="1:27" s="38" customFormat="1" ht="67.5">
      <c r="A7" s="694" t="s">
        <v>544</v>
      </c>
      <c r="B7" s="419" t="s">
        <v>305</v>
      </c>
      <c r="C7" s="495" t="s">
        <v>545</v>
      </c>
      <c r="D7" s="442" t="s">
        <v>288</v>
      </c>
      <c r="E7" s="439">
        <v>186</v>
      </c>
      <c r="F7" s="20" t="s">
        <v>289</v>
      </c>
      <c r="G7" s="61">
        <v>39814</v>
      </c>
      <c r="H7" s="61">
        <v>40178</v>
      </c>
      <c r="I7" s="33"/>
      <c r="J7" s="33"/>
      <c r="K7" s="34" t="s">
        <v>290</v>
      </c>
      <c r="L7" s="35" t="s">
        <v>291</v>
      </c>
      <c r="M7" s="25"/>
      <c r="N7" s="25">
        <v>1</v>
      </c>
      <c r="O7" s="25"/>
      <c r="P7" s="25">
        <v>1</v>
      </c>
      <c r="Q7" s="35" t="s">
        <v>292</v>
      </c>
      <c r="R7" s="36">
        <v>39814</v>
      </c>
      <c r="S7" s="156">
        <v>40178</v>
      </c>
      <c r="T7" s="146"/>
      <c r="U7" s="157"/>
      <c r="V7" s="157"/>
      <c r="W7" s="157"/>
      <c r="X7" s="157" t="s">
        <v>576</v>
      </c>
      <c r="Y7" s="146"/>
      <c r="Z7" s="146"/>
      <c r="AA7" s="260"/>
    </row>
    <row r="8" spans="1:27" s="38" customFormat="1" ht="22.5">
      <c r="A8" s="694"/>
      <c r="B8" s="419"/>
      <c r="C8" s="495"/>
      <c r="D8" s="442"/>
      <c r="E8" s="439"/>
      <c r="F8" s="20" t="s">
        <v>289</v>
      </c>
      <c r="G8" s="61">
        <v>39814</v>
      </c>
      <c r="H8" s="61">
        <v>40178</v>
      </c>
      <c r="I8" s="33"/>
      <c r="J8" s="33"/>
      <c r="K8" s="34" t="s">
        <v>1181</v>
      </c>
      <c r="L8" s="35" t="s">
        <v>1181</v>
      </c>
      <c r="M8" s="25"/>
      <c r="N8" s="25">
        <v>1</v>
      </c>
      <c r="O8" s="25"/>
      <c r="P8" s="25">
        <v>1</v>
      </c>
      <c r="Q8" s="35" t="s">
        <v>1182</v>
      </c>
      <c r="R8" s="36">
        <v>39814</v>
      </c>
      <c r="S8" s="156">
        <v>40178</v>
      </c>
      <c r="T8" s="146"/>
      <c r="U8" s="157"/>
      <c r="V8" s="157"/>
      <c r="W8" s="157"/>
      <c r="X8" s="157" t="s">
        <v>576</v>
      </c>
      <c r="Y8" s="146"/>
      <c r="Z8" s="146"/>
      <c r="AA8" s="260"/>
    </row>
    <row r="9" spans="1:27" s="38" customFormat="1" ht="78.75">
      <c r="A9" s="41" t="s">
        <v>544</v>
      </c>
      <c r="B9" s="42" t="s">
        <v>305</v>
      </c>
      <c r="C9" s="35" t="s">
        <v>546</v>
      </c>
      <c r="D9" s="442" t="s">
        <v>288</v>
      </c>
      <c r="E9" s="439">
        <f>1152+100</f>
        <v>1252</v>
      </c>
      <c r="F9" s="20" t="s">
        <v>289</v>
      </c>
      <c r="G9" s="61">
        <v>39814</v>
      </c>
      <c r="H9" s="61">
        <v>40178</v>
      </c>
      <c r="I9" s="33"/>
      <c r="J9" s="33"/>
      <c r="K9" s="34" t="s">
        <v>1327</v>
      </c>
      <c r="L9" s="35" t="s">
        <v>1328</v>
      </c>
      <c r="M9" s="25">
        <v>20</v>
      </c>
      <c r="N9" s="25">
        <v>20</v>
      </c>
      <c r="O9" s="25">
        <v>20</v>
      </c>
      <c r="P9" s="25">
        <v>20</v>
      </c>
      <c r="Q9" s="35" t="s">
        <v>1329</v>
      </c>
      <c r="R9" s="36">
        <v>39859</v>
      </c>
      <c r="S9" s="156">
        <v>40178</v>
      </c>
      <c r="T9" s="146"/>
      <c r="U9" s="157"/>
      <c r="V9" s="157"/>
      <c r="W9" s="157"/>
      <c r="X9" s="157" t="s">
        <v>576</v>
      </c>
      <c r="Y9" s="146"/>
      <c r="Z9" s="146"/>
      <c r="AA9" s="260"/>
    </row>
    <row r="10" spans="1:27" s="38" customFormat="1" ht="90">
      <c r="A10" s="41" t="s">
        <v>544</v>
      </c>
      <c r="B10" s="42" t="s">
        <v>287</v>
      </c>
      <c r="C10" s="35" t="s">
        <v>546</v>
      </c>
      <c r="D10" s="442"/>
      <c r="E10" s="439"/>
      <c r="F10" s="20" t="s">
        <v>289</v>
      </c>
      <c r="G10" s="61">
        <v>39814</v>
      </c>
      <c r="H10" s="61">
        <v>40178</v>
      </c>
      <c r="I10" s="33"/>
      <c r="J10" s="33"/>
      <c r="K10" s="34" t="s">
        <v>1330</v>
      </c>
      <c r="L10" s="35" t="s">
        <v>1331</v>
      </c>
      <c r="M10" s="25">
        <v>6</v>
      </c>
      <c r="N10" s="25">
        <v>6</v>
      </c>
      <c r="O10" s="25">
        <v>6</v>
      </c>
      <c r="P10" s="25">
        <v>6</v>
      </c>
      <c r="Q10" s="35" t="s">
        <v>1332</v>
      </c>
      <c r="R10" s="36">
        <v>39859</v>
      </c>
      <c r="S10" s="156">
        <v>40178</v>
      </c>
      <c r="T10" s="146"/>
      <c r="U10" s="157"/>
      <c r="V10" s="157"/>
      <c r="W10" s="157"/>
      <c r="X10" s="157" t="s">
        <v>576</v>
      </c>
      <c r="Y10" s="146"/>
      <c r="Z10" s="146"/>
      <c r="AA10" s="260"/>
    </row>
    <row r="11" spans="1:27" s="38" customFormat="1" ht="78.75">
      <c r="A11" s="41" t="s">
        <v>544</v>
      </c>
      <c r="B11" s="42" t="s">
        <v>305</v>
      </c>
      <c r="C11" s="35" t="s">
        <v>546</v>
      </c>
      <c r="D11" s="442"/>
      <c r="E11" s="439"/>
      <c r="F11" s="20" t="s">
        <v>289</v>
      </c>
      <c r="G11" s="61">
        <v>39814</v>
      </c>
      <c r="H11" s="61">
        <v>40178</v>
      </c>
      <c r="I11" s="33"/>
      <c r="J11" s="33"/>
      <c r="K11" s="34" t="s">
        <v>444</v>
      </c>
      <c r="L11" s="35" t="s">
        <v>445</v>
      </c>
      <c r="M11" s="25">
        <v>4</v>
      </c>
      <c r="N11" s="25">
        <v>8</v>
      </c>
      <c r="O11" s="25">
        <v>4</v>
      </c>
      <c r="P11" s="25">
        <v>8</v>
      </c>
      <c r="Q11" s="35" t="s">
        <v>444</v>
      </c>
      <c r="R11" s="36">
        <v>39859</v>
      </c>
      <c r="S11" s="156">
        <v>40178</v>
      </c>
      <c r="T11" s="146"/>
      <c r="U11" s="157"/>
      <c r="V11" s="157"/>
      <c r="W11" s="157"/>
      <c r="X11" s="157" t="s">
        <v>576</v>
      </c>
      <c r="Y11" s="146"/>
      <c r="Z11" s="146"/>
      <c r="AA11" s="260"/>
    </row>
    <row r="12" spans="1:27" s="38" customFormat="1" ht="78.75">
      <c r="A12" s="41" t="s">
        <v>544</v>
      </c>
      <c r="B12" s="42" t="s">
        <v>305</v>
      </c>
      <c r="C12" s="35" t="s">
        <v>546</v>
      </c>
      <c r="D12" s="442"/>
      <c r="E12" s="439"/>
      <c r="F12" s="20" t="s">
        <v>289</v>
      </c>
      <c r="G12" s="61">
        <v>39814</v>
      </c>
      <c r="H12" s="61">
        <v>40178</v>
      </c>
      <c r="I12" s="33"/>
      <c r="J12" s="33"/>
      <c r="K12" s="34" t="s">
        <v>382</v>
      </c>
      <c r="L12" s="35" t="s">
        <v>446</v>
      </c>
      <c r="M12" s="25">
        <v>80</v>
      </c>
      <c r="N12" s="25">
        <v>100</v>
      </c>
      <c r="O12" s="25">
        <v>80</v>
      </c>
      <c r="P12" s="25">
        <v>100</v>
      </c>
      <c r="Q12" s="35" t="s">
        <v>447</v>
      </c>
      <c r="R12" s="36">
        <v>39814</v>
      </c>
      <c r="S12" s="156">
        <v>40178</v>
      </c>
      <c r="T12" s="146"/>
      <c r="U12" s="157"/>
      <c r="V12" s="157"/>
      <c r="W12" s="157"/>
      <c r="X12" s="157" t="s">
        <v>576</v>
      </c>
      <c r="Y12" s="146"/>
      <c r="Z12" s="146"/>
      <c r="AA12" s="260"/>
    </row>
    <row r="13" spans="1:27" s="38" customFormat="1" ht="78.75">
      <c r="A13" s="41" t="s">
        <v>544</v>
      </c>
      <c r="B13" s="42" t="s">
        <v>305</v>
      </c>
      <c r="C13" s="35" t="s">
        <v>546</v>
      </c>
      <c r="D13" s="442"/>
      <c r="E13" s="439"/>
      <c r="F13" s="20" t="s">
        <v>289</v>
      </c>
      <c r="G13" s="61">
        <v>39814</v>
      </c>
      <c r="H13" s="61">
        <v>40178</v>
      </c>
      <c r="I13" s="33"/>
      <c r="J13" s="33"/>
      <c r="K13" s="34" t="s">
        <v>383</v>
      </c>
      <c r="L13" s="35" t="s">
        <v>448</v>
      </c>
      <c r="M13" s="25">
        <v>3000</v>
      </c>
      <c r="N13" s="25">
        <v>3000</v>
      </c>
      <c r="O13" s="25">
        <v>3000</v>
      </c>
      <c r="P13" s="25">
        <v>3000</v>
      </c>
      <c r="Q13" s="35" t="s">
        <v>449</v>
      </c>
      <c r="R13" s="36">
        <v>39814</v>
      </c>
      <c r="S13" s="156">
        <v>40178</v>
      </c>
      <c r="T13" s="146"/>
      <c r="U13" s="157"/>
      <c r="V13" s="157"/>
      <c r="W13" s="157"/>
      <c r="X13" s="157" t="s">
        <v>576</v>
      </c>
      <c r="Y13" s="146"/>
      <c r="Z13" s="146"/>
      <c r="AA13" s="260"/>
    </row>
    <row r="14" spans="1:27" s="38" customFormat="1" ht="78.75">
      <c r="A14" s="41" t="s">
        <v>544</v>
      </c>
      <c r="B14" s="42" t="s">
        <v>305</v>
      </c>
      <c r="C14" s="35" t="s">
        <v>546</v>
      </c>
      <c r="D14" s="442"/>
      <c r="E14" s="439"/>
      <c r="F14" s="20" t="s">
        <v>289</v>
      </c>
      <c r="G14" s="61">
        <v>39814</v>
      </c>
      <c r="H14" s="61">
        <v>40178</v>
      </c>
      <c r="I14" s="33"/>
      <c r="J14" s="33"/>
      <c r="K14" s="34" t="s">
        <v>384</v>
      </c>
      <c r="L14" s="35" t="s">
        <v>385</v>
      </c>
      <c r="M14" s="25"/>
      <c r="N14" s="25">
        <v>1</v>
      </c>
      <c r="O14" s="25"/>
      <c r="P14" s="25">
        <v>1</v>
      </c>
      <c r="Q14" s="35" t="s">
        <v>386</v>
      </c>
      <c r="R14" s="36">
        <v>39814</v>
      </c>
      <c r="S14" s="156">
        <v>40178</v>
      </c>
      <c r="T14" s="146"/>
      <c r="U14" s="157"/>
      <c r="V14" s="157"/>
      <c r="W14" s="157"/>
      <c r="X14" s="157" t="s">
        <v>576</v>
      </c>
      <c r="Y14" s="146"/>
      <c r="Z14" s="146"/>
      <c r="AA14" s="260"/>
    </row>
    <row r="15" spans="1:27" s="38" customFormat="1" ht="78.75">
      <c r="A15" s="41" t="s">
        <v>544</v>
      </c>
      <c r="B15" s="42" t="s">
        <v>305</v>
      </c>
      <c r="C15" s="35" t="s">
        <v>546</v>
      </c>
      <c r="D15" s="442"/>
      <c r="E15" s="439"/>
      <c r="F15" s="20" t="s">
        <v>289</v>
      </c>
      <c r="G15" s="61">
        <v>39814</v>
      </c>
      <c r="H15" s="61">
        <v>40178</v>
      </c>
      <c r="I15" s="33"/>
      <c r="J15" s="33"/>
      <c r="K15" s="34" t="s">
        <v>450</v>
      </c>
      <c r="L15" s="35" t="s">
        <v>451</v>
      </c>
      <c r="M15" s="25">
        <v>4</v>
      </c>
      <c r="N15" s="25">
        <v>6</v>
      </c>
      <c r="O15" s="25">
        <v>4</v>
      </c>
      <c r="P15" s="25">
        <v>6</v>
      </c>
      <c r="Q15" s="35" t="s">
        <v>452</v>
      </c>
      <c r="R15" s="36">
        <v>39814</v>
      </c>
      <c r="S15" s="156">
        <v>40178</v>
      </c>
      <c r="T15" s="146"/>
      <c r="U15" s="157"/>
      <c r="V15" s="157"/>
      <c r="W15" s="157"/>
      <c r="X15" s="157" t="s">
        <v>576</v>
      </c>
      <c r="Y15" s="146"/>
      <c r="Z15" s="146"/>
      <c r="AA15" s="260"/>
    </row>
    <row r="16" spans="1:27" s="38" customFormat="1" ht="78.75">
      <c r="A16" s="41" t="s">
        <v>544</v>
      </c>
      <c r="B16" s="42" t="s">
        <v>305</v>
      </c>
      <c r="C16" s="493" t="s">
        <v>546</v>
      </c>
      <c r="D16" s="442"/>
      <c r="E16" s="439"/>
      <c r="F16" s="20" t="s">
        <v>453</v>
      </c>
      <c r="G16" s="61">
        <v>39814</v>
      </c>
      <c r="H16" s="61">
        <v>40178</v>
      </c>
      <c r="I16" s="33"/>
      <c r="J16" s="33"/>
      <c r="K16" s="34" t="s">
        <v>387</v>
      </c>
      <c r="L16" s="35" t="s">
        <v>455</v>
      </c>
      <c r="M16" s="25">
        <v>200000</v>
      </c>
      <c r="N16" s="25">
        <v>25000</v>
      </c>
      <c r="O16" s="25">
        <v>200000</v>
      </c>
      <c r="P16" s="25">
        <v>25000</v>
      </c>
      <c r="Q16" s="35" t="s">
        <v>454</v>
      </c>
      <c r="R16" s="36">
        <v>39814</v>
      </c>
      <c r="S16" s="156">
        <v>40178</v>
      </c>
      <c r="T16" s="146"/>
      <c r="U16" s="157"/>
      <c r="V16" s="157"/>
      <c r="W16" s="157"/>
      <c r="X16" s="157" t="s">
        <v>576</v>
      </c>
      <c r="Y16" s="146"/>
      <c r="Z16" s="146"/>
      <c r="AA16" s="260"/>
    </row>
    <row r="17" spans="1:27" s="38" customFormat="1" ht="78.75">
      <c r="A17" s="41" t="s">
        <v>544</v>
      </c>
      <c r="B17" s="42" t="s">
        <v>305</v>
      </c>
      <c r="C17" s="493"/>
      <c r="D17" s="442"/>
      <c r="E17" s="439"/>
      <c r="F17" s="20" t="s">
        <v>289</v>
      </c>
      <c r="G17" s="61">
        <v>39814</v>
      </c>
      <c r="H17" s="61">
        <v>40178</v>
      </c>
      <c r="I17" s="33"/>
      <c r="J17" s="33"/>
      <c r="K17" s="34" t="s">
        <v>456</v>
      </c>
      <c r="L17" s="35" t="s">
        <v>457</v>
      </c>
      <c r="M17" s="25">
        <v>4</v>
      </c>
      <c r="N17" s="25">
        <v>1</v>
      </c>
      <c r="O17" s="25">
        <v>4</v>
      </c>
      <c r="P17" s="25">
        <v>1</v>
      </c>
      <c r="Q17" s="35" t="s">
        <v>458</v>
      </c>
      <c r="R17" s="36">
        <v>39814</v>
      </c>
      <c r="S17" s="156">
        <v>40178</v>
      </c>
      <c r="T17" s="146"/>
      <c r="U17" s="157"/>
      <c r="V17" s="157"/>
      <c r="W17" s="157"/>
      <c r="X17" s="157" t="s">
        <v>576</v>
      </c>
      <c r="Y17" s="146"/>
      <c r="Z17" s="146"/>
      <c r="AA17" s="260"/>
    </row>
    <row r="18" spans="1:27" s="38" customFormat="1" ht="168.75">
      <c r="A18" s="41" t="s">
        <v>544</v>
      </c>
      <c r="B18" s="42" t="s">
        <v>305</v>
      </c>
      <c r="C18" s="35" t="s">
        <v>546</v>
      </c>
      <c r="D18" s="442"/>
      <c r="E18" s="439"/>
      <c r="F18" s="20" t="s">
        <v>459</v>
      </c>
      <c r="G18" s="61">
        <v>39815</v>
      </c>
      <c r="H18" s="61">
        <v>40178</v>
      </c>
      <c r="I18" s="33"/>
      <c r="J18" s="33"/>
      <c r="K18" s="34" t="s">
        <v>460</v>
      </c>
      <c r="L18" s="35" t="s">
        <v>461</v>
      </c>
      <c r="M18" s="25">
        <v>10000</v>
      </c>
      <c r="N18" s="25">
        <v>10000</v>
      </c>
      <c r="O18" s="160">
        <v>9500</v>
      </c>
      <c r="P18" s="160">
        <v>5000</v>
      </c>
      <c r="Q18" s="35" t="s">
        <v>462</v>
      </c>
      <c r="R18" s="36">
        <v>39815</v>
      </c>
      <c r="S18" s="156">
        <v>40178</v>
      </c>
      <c r="T18" s="146"/>
      <c r="U18" s="157"/>
      <c r="V18" s="157"/>
      <c r="W18" s="157"/>
      <c r="X18" s="157" t="s">
        <v>576</v>
      </c>
      <c r="Y18" s="146"/>
      <c r="Z18" s="46" t="s">
        <v>388</v>
      </c>
      <c r="AA18" s="260"/>
    </row>
    <row r="19" spans="1:27" s="38" customFormat="1" ht="78.75">
      <c r="A19" s="41" t="s">
        <v>544</v>
      </c>
      <c r="B19" s="42" t="s">
        <v>305</v>
      </c>
      <c r="C19" s="35" t="s">
        <v>546</v>
      </c>
      <c r="D19" s="442"/>
      <c r="E19" s="439"/>
      <c r="F19" s="20" t="s">
        <v>463</v>
      </c>
      <c r="G19" s="61">
        <v>39814</v>
      </c>
      <c r="H19" s="61">
        <v>40178</v>
      </c>
      <c r="I19" s="33"/>
      <c r="J19" s="33"/>
      <c r="K19" s="34" t="s">
        <v>464</v>
      </c>
      <c r="L19" s="35" t="s">
        <v>465</v>
      </c>
      <c r="M19" s="25">
        <v>350</v>
      </c>
      <c r="N19" s="25">
        <v>350</v>
      </c>
      <c r="O19" s="25">
        <v>350</v>
      </c>
      <c r="P19" s="25">
        <v>350</v>
      </c>
      <c r="Q19" s="35" t="s">
        <v>466</v>
      </c>
      <c r="R19" s="36">
        <v>39814</v>
      </c>
      <c r="S19" s="156">
        <v>40178</v>
      </c>
      <c r="T19" s="146"/>
      <c r="U19" s="157"/>
      <c r="V19" s="157"/>
      <c r="W19" s="157"/>
      <c r="X19" s="157" t="s">
        <v>576</v>
      </c>
      <c r="Y19" s="146"/>
      <c r="Z19" s="146"/>
      <c r="AA19" s="260"/>
    </row>
    <row r="20" spans="1:27" s="38" customFormat="1" ht="90">
      <c r="A20" s="41" t="s">
        <v>544</v>
      </c>
      <c r="B20" s="42" t="s">
        <v>305</v>
      </c>
      <c r="C20" s="35" t="s">
        <v>546</v>
      </c>
      <c r="D20" s="442"/>
      <c r="E20" s="439"/>
      <c r="F20" s="20" t="s">
        <v>467</v>
      </c>
      <c r="G20" s="61">
        <v>39814</v>
      </c>
      <c r="H20" s="61">
        <v>40178</v>
      </c>
      <c r="I20" s="33"/>
      <c r="J20" s="33"/>
      <c r="K20" s="34" t="s">
        <v>468</v>
      </c>
      <c r="L20" s="35" t="s">
        <v>469</v>
      </c>
      <c r="M20" s="25"/>
      <c r="N20" s="25">
        <v>4500000</v>
      </c>
      <c r="O20" s="25"/>
      <c r="P20" s="160">
        <v>910000</v>
      </c>
      <c r="Q20" s="35" t="s">
        <v>470</v>
      </c>
      <c r="R20" s="36">
        <v>39814</v>
      </c>
      <c r="S20" s="156">
        <v>40178</v>
      </c>
      <c r="T20" s="146"/>
      <c r="U20" s="157"/>
      <c r="V20" s="157"/>
      <c r="W20" s="157"/>
      <c r="X20" s="157" t="s">
        <v>576</v>
      </c>
      <c r="Y20" s="146"/>
      <c r="Z20" s="43" t="s">
        <v>389</v>
      </c>
      <c r="AA20" s="260"/>
    </row>
    <row r="21" spans="1:27" s="38" customFormat="1" ht="78.75">
      <c r="A21" s="41" t="s">
        <v>544</v>
      </c>
      <c r="B21" s="42" t="s">
        <v>305</v>
      </c>
      <c r="C21" s="35" t="s">
        <v>546</v>
      </c>
      <c r="D21" s="442"/>
      <c r="E21" s="439"/>
      <c r="F21" s="20" t="s">
        <v>289</v>
      </c>
      <c r="G21" s="61">
        <v>39814</v>
      </c>
      <c r="H21" s="61">
        <v>40178</v>
      </c>
      <c r="I21" s="33"/>
      <c r="J21" s="33"/>
      <c r="K21" s="34" t="s">
        <v>471</v>
      </c>
      <c r="L21" s="35" t="s">
        <v>472</v>
      </c>
      <c r="M21" s="25">
        <v>100</v>
      </c>
      <c r="N21" s="25">
        <v>150</v>
      </c>
      <c r="O21" s="25">
        <v>100</v>
      </c>
      <c r="P21" s="25">
        <v>150</v>
      </c>
      <c r="Q21" s="35" t="s">
        <v>471</v>
      </c>
      <c r="R21" s="36">
        <v>39845</v>
      </c>
      <c r="S21" s="156">
        <v>40178</v>
      </c>
      <c r="T21" s="146"/>
      <c r="U21" s="157"/>
      <c r="V21" s="157"/>
      <c r="W21" s="157"/>
      <c r="X21" s="157" t="s">
        <v>576</v>
      </c>
      <c r="Y21" s="146"/>
      <c r="Z21" s="146"/>
      <c r="AA21" s="260"/>
    </row>
    <row r="22" spans="1:27" s="38" customFormat="1" ht="78.75">
      <c r="A22" s="41" t="s">
        <v>544</v>
      </c>
      <c r="B22" s="42" t="s">
        <v>305</v>
      </c>
      <c r="C22" s="35" t="s">
        <v>546</v>
      </c>
      <c r="D22" s="442"/>
      <c r="E22" s="439"/>
      <c r="F22" s="20" t="s">
        <v>289</v>
      </c>
      <c r="G22" s="61">
        <v>39814</v>
      </c>
      <c r="H22" s="61">
        <v>40178</v>
      </c>
      <c r="I22" s="33"/>
      <c r="J22" s="33"/>
      <c r="K22" s="34" t="s">
        <v>863</v>
      </c>
      <c r="L22" s="35" t="s">
        <v>864</v>
      </c>
      <c r="M22" s="44">
        <v>0.5</v>
      </c>
      <c r="N22" s="44">
        <v>0.5</v>
      </c>
      <c r="O22" s="44">
        <v>0.5</v>
      </c>
      <c r="P22" s="44">
        <v>0.5</v>
      </c>
      <c r="Q22" s="35" t="s">
        <v>863</v>
      </c>
      <c r="R22" s="36">
        <v>39814</v>
      </c>
      <c r="S22" s="156">
        <v>40178</v>
      </c>
      <c r="T22" s="146"/>
      <c r="U22" s="157"/>
      <c r="V22" s="157" t="s">
        <v>576</v>
      </c>
      <c r="W22" s="157"/>
      <c r="X22" s="157"/>
      <c r="Y22" s="146"/>
      <c r="Z22" s="146"/>
      <c r="AA22" s="260"/>
    </row>
    <row r="23" spans="1:27" s="38" customFormat="1" ht="78.75">
      <c r="A23" s="41" t="s">
        <v>544</v>
      </c>
      <c r="B23" s="42" t="s">
        <v>305</v>
      </c>
      <c r="C23" s="35" t="s">
        <v>546</v>
      </c>
      <c r="D23" s="442"/>
      <c r="E23" s="439"/>
      <c r="F23" s="20" t="s">
        <v>289</v>
      </c>
      <c r="G23" s="61">
        <v>39814</v>
      </c>
      <c r="H23" s="61">
        <v>40178</v>
      </c>
      <c r="I23" s="33"/>
      <c r="J23" s="33"/>
      <c r="K23" s="34" t="s">
        <v>865</v>
      </c>
      <c r="L23" s="35" t="s">
        <v>866</v>
      </c>
      <c r="M23" s="25"/>
      <c r="N23" s="25">
        <v>1</v>
      </c>
      <c r="O23" s="25"/>
      <c r="P23" s="25">
        <v>1</v>
      </c>
      <c r="Q23" s="35" t="s">
        <v>865</v>
      </c>
      <c r="R23" s="36">
        <v>39814</v>
      </c>
      <c r="S23" s="156">
        <v>40178</v>
      </c>
      <c r="T23" s="146"/>
      <c r="U23" s="157"/>
      <c r="V23" s="157"/>
      <c r="W23" s="157"/>
      <c r="X23" s="157" t="s">
        <v>576</v>
      </c>
      <c r="Y23" s="146"/>
      <c r="Z23" s="146"/>
      <c r="AA23" s="260"/>
    </row>
    <row r="24" spans="1:27" s="38" customFormat="1" ht="66.75" customHeight="1">
      <c r="A24" s="41" t="s">
        <v>544</v>
      </c>
      <c r="B24" s="42" t="s">
        <v>305</v>
      </c>
      <c r="C24" s="35" t="s">
        <v>546</v>
      </c>
      <c r="D24" s="442"/>
      <c r="E24" s="439"/>
      <c r="F24" s="20" t="s">
        <v>289</v>
      </c>
      <c r="G24" s="61">
        <v>39814</v>
      </c>
      <c r="H24" s="61">
        <v>40178</v>
      </c>
      <c r="I24" s="33"/>
      <c r="J24" s="33"/>
      <c r="K24" s="34" t="s">
        <v>867</v>
      </c>
      <c r="L24" s="35" t="s">
        <v>868</v>
      </c>
      <c r="M24" s="25"/>
      <c r="N24" s="25">
        <v>5</v>
      </c>
      <c r="O24" s="25"/>
      <c r="P24" s="25">
        <v>5</v>
      </c>
      <c r="Q24" s="35" t="s">
        <v>869</v>
      </c>
      <c r="R24" s="36">
        <v>39814</v>
      </c>
      <c r="S24" s="156">
        <v>40178</v>
      </c>
      <c r="T24" s="146"/>
      <c r="U24" s="157"/>
      <c r="V24" s="157" t="s">
        <v>576</v>
      </c>
      <c r="W24" s="157"/>
      <c r="X24" s="157" t="s">
        <v>576</v>
      </c>
      <c r="Y24" s="146"/>
      <c r="Z24" s="146"/>
      <c r="AA24" s="260"/>
    </row>
    <row r="25" spans="1:27" s="38" customFormat="1" ht="81.75" customHeight="1">
      <c r="A25" s="41" t="s">
        <v>544</v>
      </c>
      <c r="B25" s="42" t="s">
        <v>305</v>
      </c>
      <c r="C25" s="35" t="s">
        <v>546</v>
      </c>
      <c r="D25" s="442"/>
      <c r="E25" s="439"/>
      <c r="F25" s="20" t="s">
        <v>289</v>
      </c>
      <c r="G25" s="61">
        <v>39814</v>
      </c>
      <c r="H25" s="61">
        <v>40178</v>
      </c>
      <c r="I25" s="33"/>
      <c r="J25" s="33"/>
      <c r="K25" s="34" t="s">
        <v>870</v>
      </c>
      <c r="L25" s="35" t="s">
        <v>871</v>
      </c>
      <c r="M25" s="25">
        <v>60</v>
      </c>
      <c r="N25" s="25">
        <v>60</v>
      </c>
      <c r="O25" s="25">
        <v>60</v>
      </c>
      <c r="P25" s="25">
        <v>60</v>
      </c>
      <c r="Q25" s="35" t="s">
        <v>870</v>
      </c>
      <c r="R25" s="36" t="s">
        <v>390</v>
      </c>
      <c r="S25" s="156">
        <v>40178</v>
      </c>
      <c r="T25" s="146"/>
      <c r="U25" s="157"/>
      <c r="V25" s="157"/>
      <c r="W25" s="157"/>
      <c r="X25" s="157" t="s">
        <v>576</v>
      </c>
      <c r="Y25" s="146"/>
      <c r="Z25" s="146"/>
      <c r="AA25" s="260"/>
    </row>
    <row r="26" spans="1:27" s="38" customFormat="1" ht="84.75" customHeight="1">
      <c r="A26" s="41" t="s">
        <v>544</v>
      </c>
      <c r="B26" s="42" t="s">
        <v>305</v>
      </c>
      <c r="C26" s="35" t="s">
        <v>546</v>
      </c>
      <c r="D26" s="442"/>
      <c r="E26" s="439"/>
      <c r="F26" s="20" t="s">
        <v>289</v>
      </c>
      <c r="G26" s="61">
        <v>39814</v>
      </c>
      <c r="H26" s="61">
        <v>40178</v>
      </c>
      <c r="I26" s="33"/>
      <c r="J26" s="33"/>
      <c r="K26" s="34" t="s">
        <v>391</v>
      </c>
      <c r="L26" s="35" t="s">
        <v>455</v>
      </c>
      <c r="M26" s="25">
        <v>700000</v>
      </c>
      <c r="N26" s="25">
        <v>50000</v>
      </c>
      <c r="O26" s="25">
        <v>700000</v>
      </c>
      <c r="P26" s="25">
        <v>50000</v>
      </c>
      <c r="Q26" s="35" t="s">
        <v>872</v>
      </c>
      <c r="R26" s="36">
        <v>39814</v>
      </c>
      <c r="S26" s="156">
        <v>40178</v>
      </c>
      <c r="T26" s="146"/>
      <c r="U26" s="157"/>
      <c r="V26" s="157"/>
      <c r="W26" s="157"/>
      <c r="X26" s="157" t="s">
        <v>576</v>
      </c>
      <c r="Y26" s="146"/>
      <c r="Z26" s="146"/>
      <c r="AA26" s="260"/>
    </row>
    <row r="27" spans="1:27" s="28" customFormat="1" ht="101.25" customHeight="1">
      <c r="A27" s="501" t="s">
        <v>874</v>
      </c>
      <c r="B27" s="498" t="s">
        <v>305</v>
      </c>
      <c r="C27" s="515" t="s">
        <v>318</v>
      </c>
      <c r="D27" s="518"/>
      <c r="E27" s="528">
        <v>482</v>
      </c>
      <c r="F27" s="515" t="s">
        <v>547</v>
      </c>
      <c r="G27" s="61">
        <v>39815</v>
      </c>
      <c r="H27" s="61">
        <v>40178</v>
      </c>
      <c r="I27" s="33"/>
      <c r="J27" s="33"/>
      <c r="K27" s="504" t="s">
        <v>875</v>
      </c>
      <c r="L27" s="43" t="s">
        <v>876</v>
      </c>
      <c r="M27" s="44">
        <v>0</v>
      </c>
      <c r="N27" s="44">
        <v>1</v>
      </c>
      <c r="O27" s="44"/>
      <c r="P27" s="44">
        <v>1</v>
      </c>
      <c r="Q27" s="35" t="s">
        <v>877</v>
      </c>
      <c r="R27" s="36">
        <v>40120</v>
      </c>
      <c r="S27" s="156">
        <v>40178</v>
      </c>
      <c r="T27" s="69"/>
      <c r="U27" s="194"/>
      <c r="V27" s="194"/>
      <c r="W27" s="194"/>
      <c r="X27" s="157" t="s">
        <v>576</v>
      </c>
      <c r="Y27" s="69"/>
      <c r="Z27" s="131" t="s">
        <v>400</v>
      </c>
      <c r="AA27" s="127"/>
    </row>
    <row r="28" spans="1:27" s="28" customFormat="1" ht="56.25" customHeight="1">
      <c r="A28" s="502"/>
      <c r="B28" s="499"/>
      <c r="C28" s="516"/>
      <c r="D28" s="508"/>
      <c r="E28" s="513"/>
      <c r="F28" s="516"/>
      <c r="G28" s="61">
        <v>39815</v>
      </c>
      <c r="H28" s="61">
        <v>40178</v>
      </c>
      <c r="I28" s="33"/>
      <c r="J28" s="33"/>
      <c r="K28" s="505"/>
      <c r="L28" s="35" t="s">
        <v>878</v>
      </c>
      <c r="M28" s="44">
        <v>0.5</v>
      </c>
      <c r="N28" s="44">
        <v>0.5</v>
      </c>
      <c r="O28" s="44"/>
      <c r="P28" s="44">
        <v>1</v>
      </c>
      <c r="Q28" s="35" t="s">
        <v>879</v>
      </c>
      <c r="R28" s="36">
        <v>39815</v>
      </c>
      <c r="S28" s="156">
        <v>40178</v>
      </c>
      <c r="T28" s="69"/>
      <c r="U28" s="194"/>
      <c r="V28" s="194"/>
      <c r="W28" s="194"/>
      <c r="X28" s="157" t="s">
        <v>576</v>
      </c>
      <c r="Y28" s="69"/>
      <c r="Z28" s="131"/>
      <c r="AA28" s="127"/>
    </row>
    <row r="29" spans="1:27" s="28" customFormat="1" ht="90">
      <c r="A29" s="502"/>
      <c r="B29" s="499"/>
      <c r="C29" s="516"/>
      <c r="D29" s="508"/>
      <c r="E29" s="513"/>
      <c r="F29" s="516"/>
      <c r="G29" s="61">
        <v>39815</v>
      </c>
      <c r="H29" s="61">
        <v>40178</v>
      </c>
      <c r="I29" s="33"/>
      <c r="J29" s="33"/>
      <c r="K29" s="505"/>
      <c r="L29" s="43" t="s">
        <v>880</v>
      </c>
      <c r="M29" s="44">
        <v>0</v>
      </c>
      <c r="N29" s="44">
        <v>1</v>
      </c>
      <c r="O29" s="44"/>
      <c r="P29" s="44">
        <v>1</v>
      </c>
      <c r="Q29" s="35" t="s">
        <v>881</v>
      </c>
      <c r="R29" s="36">
        <v>40120</v>
      </c>
      <c r="S29" s="156">
        <v>40147</v>
      </c>
      <c r="T29" s="69"/>
      <c r="U29" s="194"/>
      <c r="V29" s="194"/>
      <c r="W29" s="194"/>
      <c r="X29" s="157" t="s">
        <v>576</v>
      </c>
      <c r="Y29" s="69"/>
      <c r="Z29" s="131" t="s">
        <v>400</v>
      </c>
      <c r="AA29" s="127"/>
    </row>
    <row r="30" spans="1:27" s="28" customFormat="1" ht="78.75">
      <c r="A30" s="502"/>
      <c r="B30" s="499"/>
      <c r="C30" s="516"/>
      <c r="D30" s="508"/>
      <c r="E30" s="513"/>
      <c r="F30" s="516"/>
      <c r="G30" s="61">
        <v>39815</v>
      </c>
      <c r="H30" s="61">
        <v>40178</v>
      </c>
      <c r="I30" s="33"/>
      <c r="J30" s="33"/>
      <c r="K30" s="505"/>
      <c r="L30" s="43" t="s">
        <v>882</v>
      </c>
      <c r="M30" s="44">
        <v>0.3</v>
      </c>
      <c r="N30" s="44">
        <v>0.7</v>
      </c>
      <c r="O30" s="44"/>
      <c r="P30" s="44">
        <v>1</v>
      </c>
      <c r="Q30" s="35" t="s">
        <v>883</v>
      </c>
      <c r="R30" s="36">
        <v>39815</v>
      </c>
      <c r="S30" s="156">
        <v>40178</v>
      </c>
      <c r="T30" s="69"/>
      <c r="U30" s="194"/>
      <c r="V30" s="194"/>
      <c r="W30" s="194"/>
      <c r="X30" s="157" t="s">
        <v>576</v>
      </c>
      <c r="Y30" s="69"/>
      <c r="Z30" s="131" t="s">
        <v>400</v>
      </c>
      <c r="AA30" s="127"/>
    </row>
    <row r="31" spans="1:27" s="28" customFormat="1" ht="101.25">
      <c r="A31" s="502"/>
      <c r="B31" s="499"/>
      <c r="C31" s="516"/>
      <c r="D31" s="508"/>
      <c r="E31" s="513"/>
      <c r="F31" s="516"/>
      <c r="G31" s="61">
        <v>39815</v>
      </c>
      <c r="H31" s="61">
        <v>40178</v>
      </c>
      <c r="I31" s="33"/>
      <c r="J31" s="33"/>
      <c r="K31" s="505"/>
      <c r="L31" s="43" t="s">
        <v>884</v>
      </c>
      <c r="M31" s="44">
        <v>0.5</v>
      </c>
      <c r="N31" s="44">
        <v>0.5</v>
      </c>
      <c r="O31" s="44"/>
      <c r="P31" s="44">
        <v>1</v>
      </c>
      <c r="Q31" s="35" t="s">
        <v>885</v>
      </c>
      <c r="R31" s="36">
        <v>39815</v>
      </c>
      <c r="S31" s="156">
        <v>40178</v>
      </c>
      <c r="T31" s="69"/>
      <c r="U31" s="194"/>
      <c r="V31" s="194"/>
      <c r="W31" s="194"/>
      <c r="X31" s="157" t="s">
        <v>576</v>
      </c>
      <c r="Y31" s="69"/>
      <c r="Z31" s="131"/>
      <c r="AA31" s="127"/>
    </row>
    <row r="32" spans="1:27" s="28" customFormat="1" ht="101.25">
      <c r="A32" s="502"/>
      <c r="B32" s="499"/>
      <c r="C32" s="516"/>
      <c r="D32" s="508"/>
      <c r="E32" s="513"/>
      <c r="F32" s="516"/>
      <c r="G32" s="61">
        <v>39815</v>
      </c>
      <c r="H32" s="61">
        <v>40178</v>
      </c>
      <c r="I32" s="33"/>
      <c r="J32" s="33"/>
      <c r="K32" s="505"/>
      <c r="L32" s="43" t="s">
        <v>884</v>
      </c>
      <c r="M32" s="44">
        <v>0.5</v>
      </c>
      <c r="N32" s="44">
        <v>0.5</v>
      </c>
      <c r="O32" s="44"/>
      <c r="P32" s="44">
        <v>1</v>
      </c>
      <c r="Q32" s="35" t="s">
        <v>886</v>
      </c>
      <c r="R32" s="36">
        <v>39815</v>
      </c>
      <c r="S32" s="156">
        <v>40178</v>
      </c>
      <c r="T32" s="69"/>
      <c r="U32" s="194"/>
      <c r="V32" s="194"/>
      <c r="W32" s="194"/>
      <c r="X32" s="157" t="s">
        <v>576</v>
      </c>
      <c r="Y32" s="69"/>
      <c r="Z32" s="131"/>
      <c r="AA32" s="127"/>
    </row>
    <row r="33" spans="1:27" s="28" customFormat="1" ht="90">
      <c r="A33" s="502"/>
      <c r="B33" s="499"/>
      <c r="C33" s="516"/>
      <c r="D33" s="508"/>
      <c r="E33" s="513"/>
      <c r="F33" s="516"/>
      <c r="G33" s="61">
        <v>39815</v>
      </c>
      <c r="H33" s="61">
        <v>40178</v>
      </c>
      <c r="I33" s="33"/>
      <c r="J33" s="33"/>
      <c r="K33" s="505"/>
      <c r="L33" s="43" t="s">
        <v>887</v>
      </c>
      <c r="M33" s="44">
        <v>0.5</v>
      </c>
      <c r="N33" s="44">
        <v>0.5</v>
      </c>
      <c r="O33" s="44"/>
      <c r="P33" s="44">
        <v>1</v>
      </c>
      <c r="Q33" s="35" t="s">
        <v>888</v>
      </c>
      <c r="R33" s="36">
        <v>39815</v>
      </c>
      <c r="S33" s="156">
        <v>40178</v>
      </c>
      <c r="T33" s="69"/>
      <c r="U33" s="194"/>
      <c r="V33" s="194"/>
      <c r="W33" s="194"/>
      <c r="X33" s="157" t="s">
        <v>576</v>
      </c>
      <c r="Y33" s="69"/>
      <c r="Z33" s="131" t="s">
        <v>400</v>
      </c>
      <c r="AA33" s="127"/>
    </row>
    <row r="34" spans="1:27" s="28" customFormat="1" ht="123.75">
      <c r="A34" s="502"/>
      <c r="B34" s="499"/>
      <c r="C34" s="516"/>
      <c r="D34" s="508"/>
      <c r="E34" s="513"/>
      <c r="F34" s="516"/>
      <c r="G34" s="61">
        <v>39815</v>
      </c>
      <c r="H34" s="61">
        <v>40178</v>
      </c>
      <c r="I34" s="33"/>
      <c r="J34" s="33"/>
      <c r="K34" s="506"/>
      <c r="L34" s="43" t="s">
        <v>889</v>
      </c>
      <c r="M34" s="44">
        <v>0</v>
      </c>
      <c r="N34" s="44">
        <v>1</v>
      </c>
      <c r="O34" s="44"/>
      <c r="P34" s="44">
        <v>1</v>
      </c>
      <c r="Q34" s="35" t="s">
        <v>890</v>
      </c>
      <c r="R34" s="36">
        <v>40057</v>
      </c>
      <c r="S34" s="156">
        <v>40178</v>
      </c>
      <c r="T34" s="69"/>
      <c r="U34" s="194"/>
      <c r="V34" s="194"/>
      <c r="W34" s="194"/>
      <c r="X34" s="157" t="s">
        <v>576</v>
      </c>
      <c r="Y34" s="69"/>
      <c r="Z34" s="131" t="s">
        <v>401</v>
      </c>
      <c r="AA34" s="127"/>
    </row>
    <row r="35" spans="1:27" s="28" customFormat="1" ht="33.75" customHeight="1">
      <c r="A35" s="503"/>
      <c r="B35" s="500"/>
      <c r="C35" s="517"/>
      <c r="D35" s="509"/>
      <c r="E35" s="514"/>
      <c r="F35" s="517"/>
      <c r="G35" s="61">
        <v>39815</v>
      </c>
      <c r="H35" s="61">
        <v>40178</v>
      </c>
      <c r="I35" s="33"/>
      <c r="J35" s="33"/>
      <c r="K35" s="47" t="s">
        <v>814</v>
      </c>
      <c r="L35" s="35" t="s">
        <v>891</v>
      </c>
      <c r="M35" s="44">
        <v>0.5</v>
      </c>
      <c r="N35" s="44">
        <v>0.5</v>
      </c>
      <c r="O35" s="44"/>
      <c r="P35" s="44">
        <v>1</v>
      </c>
      <c r="Q35" s="43" t="s">
        <v>892</v>
      </c>
      <c r="R35" s="36">
        <v>39815</v>
      </c>
      <c r="S35" s="156">
        <v>40178</v>
      </c>
      <c r="T35" s="69"/>
      <c r="U35" s="194"/>
      <c r="V35" s="194"/>
      <c r="W35" s="194"/>
      <c r="X35" s="157" t="s">
        <v>576</v>
      </c>
      <c r="Y35" s="69"/>
      <c r="Z35" s="69"/>
      <c r="AA35" s="127"/>
    </row>
    <row r="36" spans="1:27" s="170" customFormat="1" ht="51">
      <c r="A36" s="673" t="s">
        <v>1203</v>
      </c>
      <c r="B36" s="667" t="s">
        <v>402</v>
      </c>
      <c r="C36" s="667" t="s">
        <v>403</v>
      </c>
      <c r="D36" s="674"/>
      <c r="E36" s="674">
        <v>454</v>
      </c>
      <c r="F36" s="667" t="s">
        <v>404</v>
      </c>
      <c r="G36" s="61">
        <v>39845</v>
      </c>
      <c r="H36" s="61">
        <v>40177</v>
      </c>
      <c r="I36" s="626"/>
      <c r="J36" s="626"/>
      <c r="K36" s="666" t="s">
        <v>1205</v>
      </c>
      <c r="L36" s="666" t="s">
        <v>405</v>
      </c>
      <c r="M36" s="668">
        <v>0.4</v>
      </c>
      <c r="N36" s="668">
        <v>1</v>
      </c>
      <c r="O36" s="669"/>
      <c r="P36" s="669"/>
      <c r="Q36" s="167" t="s">
        <v>1206</v>
      </c>
      <c r="R36" s="168">
        <v>39845</v>
      </c>
      <c r="S36" s="341">
        <v>39904</v>
      </c>
      <c r="T36" s="43"/>
      <c r="U36" s="319"/>
      <c r="V36" s="319"/>
      <c r="W36" s="319"/>
      <c r="X36" s="319" t="s">
        <v>576</v>
      </c>
      <c r="Y36" s="46"/>
      <c r="Z36" s="46"/>
      <c r="AA36" s="126"/>
    </row>
    <row r="37" spans="1:27" s="170" customFormat="1" ht="25.5">
      <c r="A37" s="673"/>
      <c r="B37" s="667"/>
      <c r="C37" s="667"/>
      <c r="D37" s="675"/>
      <c r="E37" s="675"/>
      <c r="F37" s="667"/>
      <c r="G37" s="61"/>
      <c r="H37" s="61"/>
      <c r="I37" s="412"/>
      <c r="J37" s="412"/>
      <c r="K37" s="677"/>
      <c r="L37" s="677"/>
      <c r="M37" s="668"/>
      <c r="N37" s="668"/>
      <c r="O37" s="670"/>
      <c r="P37" s="670"/>
      <c r="Q37" s="167" t="s">
        <v>1207</v>
      </c>
      <c r="R37" s="168">
        <v>39905</v>
      </c>
      <c r="S37" s="341">
        <v>39963</v>
      </c>
      <c r="T37" s="43"/>
      <c r="U37" s="319"/>
      <c r="V37" s="319"/>
      <c r="W37" s="319"/>
      <c r="X37" s="319" t="s">
        <v>576</v>
      </c>
      <c r="Y37" s="46"/>
      <c r="Z37" s="46"/>
      <c r="AA37" s="126"/>
    </row>
    <row r="38" spans="1:27" s="170" customFormat="1" ht="38.25">
      <c r="A38" s="673"/>
      <c r="B38" s="667"/>
      <c r="C38" s="667"/>
      <c r="D38" s="675"/>
      <c r="E38" s="675"/>
      <c r="F38" s="667"/>
      <c r="G38" s="61"/>
      <c r="H38" s="61"/>
      <c r="I38" s="413"/>
      <c r="J38" s="413"/>
      <c r="K38" s="677"/>
      <c r="L38" s="677"/>
      <c r="M38" s="668"/>
      <c r="N38" s="668"/>
      <c r="O38" s="671"/>
      <c r="P38" s="671"/>
      <c r="Q38" s="167" t="s">
        <v>1208</v>
      </c>
      <c r="R38" s="168">
        <v>39965</v>
      </c>
      <c r="S38" s="341">
        <v>40177</v>
      </c>
      <c r="T38" s="43"/>
      <c r="U38" s="319"/>
      <c r="V38" s="319"/>
      <c r="W38" s="319"/>
      <c r="X38" s="319" t="s">
        <v>576</v>
      </c>
      <c r="Y38" s="46"/>
      <c r="Z38" s="46"/>
      <c r="AA38" s="126"/>
    </row>
    <row r="39" spans="1:27" s="170" customFormat="1" ht="188.25" customHeight="1">
      <c r="A39" s="166" t="s">
        <v>1203</v>
      </c>
      <c r="B39" s="167" t="s">
        <v>402</v>
      </c>
      <c r="C39" s="167" t="s">
        <v>403</v>
      </c>
      <c r="D39" s="675"/>
      <c r="E39" s="675"/>
      <c r="F39" s="167" t="s">
        <v>406</v>
      </c>
      <c r="G39" s="61">
        <v>39828</v>
      </c>
      <c r="H39" s="61">
        <v>40177</v>
      </c>
      <c r="I39" s="36"/>
      <c r="J39" s="36"/>
      <c r="K39" s="171" t="s">
        <v>407</v>
      </c>
      <c r="L39" s="171" t="s">
        <v>408</v>
      </c>
      <c r="M39" s="169">
        <v>1</v>
      </c>
      <c r="N39" s="169">
        <v>1</v>
      </c>
      <c r="O39" s="169"/>
      <c r="P39" s="169"/>
      <c r="Q39" s="167" t="s">
        <v>409</v>
      </c>
      <c r="R39" s="168">
        <v>39828</v>
      </c>
      <c r="S39" s="341">
        <v>40177</v>
      </c>
      <c r="T39" s="43"/>
      <c r="U39" s="319"/>
      <c r="V39" s="319"/>
      <c r="W39" s="319"/>
      <c r="X39" s="319" t="s">
        <v>576</v>
      </c>
      <c r="Y39" s="46" t="s">
        <v>410</v>
      </c>
      <c r="Z39" s="46"/>
      <c r="AA39" s="126"/>
    </row>
    <row r="40" spans="1:27" s="170" customFormat="1" ht="244.5" customHeight="1">
      <c r="A40" s="166" t="s">
        <v>1203</v>
      </c>
      <c r="B40" s="167" t="s">
        <v>402</v>
      </c>
      <c r="C40" s="167" t="s">
        <v>403</v>
      </c>
      <c r="D40" s="675"/>
      <c r="E40" s="675"/>
      <c r="F40" s="167" t="s">
        <v>406</v>
      </c>
      <c r="G40" s="61">
        <v>39828</v>
      </c>
      <c r="H40" s="61">
        <v>39994</v>
      </c>
      <c r="I40" s="36"/>
      <c r="J40" s="36"/>
      <c r="K40" s="171" t="s">
        <v>411</v>
      </c>
      <c r="L40" s="171" t="s">
        <v>412</v>
      </c>
      <c r="M40" s="169">
        <v>1</v>
      </c>
      <c r="N40" s="169">
        <v>0</v>
      </c>
      <c r="O40" s="169"/>
      <c r="P40" s="169"/>
      <c r="Q40" s="167" t="s">
        <v>413</v>
      </c>
      <c r="R40" s="168">
        <v>39828</v>
      </c>
      <c r="S40" s="341">
        <v>39994</v>
      </c>
      <c r="T40" s="43"/>
      <c r="U40" s="319"/>
      <c r="V40" s="319"/>
      <c r="W40" s="319"/>
      <c r="X40" s="319" t="s">
        <v>576</v>
      </c>
      <c r="Y40" s="46" t="s">
        <v>414</v>
      </c>
      <c r="Z40" s="46"/>
      <c r="AA40" s="126"/>
    </row>
    <row r="41" spans="1:27" s="170" customFormat="1" ht="76.5">
      <c r="A41" s="673" t="s">
        <v>1203</v>
      </c>
      <c r="B41" s="667" t="s">
        <v>402</v>
      </c>
      <c r="C41" s="667" t="s">
        <v>403</v>
      </c>
      <c r="D41" s="675"/>
      <c r="E41" s="675"/>
      <c r="F41" s="667" t="s">
        <v>415</v>
      </c>
      <c r="G41" s="61">
        <v>39828</v>
      </c>
      <c r="H41" s="61">
        <v>40177</v>
      </c>
      <c r="I41" s="36"/>
      <c r="J41" s="36"/>
      <c r="K41" s="672" t="s">
        <v>416</v>
      </c>
      <c r="L41" s="171" t="s">
        <v>417</v>
      </c>
      <c r="M41" s="668">
        <v>1</v>
      </c>
      <c r="N41" s="668">
        <v>1</v>
      </c>
      <c r="O41" s="169"/>
      <c r="P41" s="169"/>
      <c r="Q41" s="167" t="s">
        <v>418</v>
      </c>
      <c r="R41" s="168">
        <v>39828</v>
      </c>
      <c r="S41" s="341">
        <v>40177</v>
      </c>
      <c r="T41" s="43"/>
      <c r="U41" s="319"/>
      <c r="V41" s="319"/>
      <c r="W41" s="319"/>
      <c r="X41" s="319" t="s">
        <v>576</v>
      </c>
      <c r="Y41" s="46"/>
      <c r="Z41" s="46"/>
      <c r="AA41" s="126"/>
    </row>
    <row r="42" spans="1:27" s="170" customFormat="1" ht="63.75">
      <c r="A42" s="673"/>
      <c r="B42" s="667"/>
      <c r="C42" s="667"/>
      <c r="D42" s="675"/>
      <c r="E42" s="675"/>
      <c r="F42" s="667"/>
      <c r="G42" s="61"/>
      <c r="H42" s="61"/>
      <c r="I42" s="36"/>
      <c r="J42" s="36"/>
      <c r="K42" s="672"/>
      <c r="L42" s="171" t="s">
        <v>419</v>
      </c>
      <c r="M42" s="668"/>
      <c r="N42" s="668"/>
      <c r="O42" s="169"/>
      <c r="P42" s="169"/>
      <c r="Q42" s="167" t="s">
        <v>420</v>
      </c>
      <c r="R42" s="168">
        <v>39828</v>
      </c>
      <c r="S42" s="341">
        <v>40177</v>
      </c>
      <c r="T42" s="43"/>
      <c r="U42" s="319"/>
      <c r="V42" s="319"/>
      <c r="W42" s="319"/>
      <c r="X42" s="319" t="s">
        <v>576</v>
      </c>
      <c r="Y42" s="46"/>
      <c r="Z42" s="46"/>
      <c r="AA42" s="126"/>
    </row>
    <row r="43" spans="1:27" s="170" customFormat="1" ht="89.25">
      <c r="A43" s="673" t="s">
        <v>1204</v>
      </c>
      <c r="B43" s="667" t="s">
        <v>402</v>
      </c>
      <c r="C43" s="667" t="s">
        <v>403</v>
      </c>
      <c r="D43" s="675"/>
      <c r="E43" s="675"/>
      <c r="F43" s="667" t="s">
        <v>421</v>
      </c>
      <c r="G43" s="61">
        <v>39828</v>
      </c>
      <c r="H43" s="61">
        <v>40177</v>
      </c>
      <c r="I43" s="626"/>
      <c r="J43" s="626"/>
      <c r="K43" s="666" t="s">
        <v>422</v>
      </c>
      <c r="L43" s="667" t="s">
        <v>423</v>
      </c>
      <c r="M43" s="668">
        <v>1</v>
      </c>
      <c r="N43" s="668">
        <v>1</v>
      </c>
      <c r="O43" s="669"/>
      <c r="P43" s="669"/>
      <c r="Q43" s="167" t="s">
        <v>424</v>
      </c>
      <c r="R43" s="168">
        <v>39828</v>
      </c>
      <c r="S43" s="341">
        <v>40177</v>
      </c>
      <c r="T43" s="43"/>
      <c r="U43" s="319"/>
      <c r="V43" s="319"/>
      <c r="W43" s="319"/>
      <c r="X43" s="319" t="s">
        <v>576</v>
      </c>
      <c r="Y43" s="46"/>
      <c r="Z43" s="46"/>
      <c r="AA43" s="126"/>
    </row>
    <row r="44" spans="1:27" s="170" customFormat="1" ht="51">
      <c r="A44" s="673"/>
      <c r="B44" s="667"/>
      <c r="C44" s="667"/>
      <c r="D44" s="675"/>
      <c r="E44" s="675"/>
      <c r="F44" s="667"/>
      <c r="G44" s="61"/>
      <c r="H44" s="61"/>
      <c r="I44" s="413"/>
      <c r="J44" s="413"/>
      <c r="K44" s="666"/>
      <c r="L44" s="667"/>
      <c r="M44" s="668"/>
      <c r="N44" s="668"/>
      <c r="O44" s="671"/>
      <c r="P44" s="671"/>
      <c r="Q44" s="167" t="s">
        <v>425</v>
      </c>
      <c r="R44" s="168">
        <v>39828</v>
      </c>
      <c r="S44" s="341">
        <v>40177</v>
      </c>
      <c r="T44" s="43"/>
      <c r="U44" s="319"/>
      <c r="V44" s="319"/>
      <c r="W44" s="319"/>
      <c r="X44" s="319" t="s">
        <v>576</v>
      </c>
      <c r="Y44" s="46"/>
      <c r="Z44" s="46"/>
      <c r="AA44" s="126"/>
    </row>
    <row r="45" spans="1:27" s="170" customFormat="1" ht="76.5">
      <c r="A45" s="166" t="s">
        <v>1204</v>
      </c>
      <c r="B45" s="167" t="s">
        <v>402</v>
      </c>
      <c r="C45" s="167" t="s">
        <v>403</v>
      </c>
      <c r="D45" s="676"/>
      <c r="E45" s="676"/>
      <c r="F45" s="167" t="s">
        <v>421</v>
      </c>
      <c r="G45" s="61">
        <v>39828</v>
      </c>
      <c r="H45" s="61">
        <v>40177</v>
      </c>
      <c r="I45" s="36"/>
      <c r="J45" s="36"/>
      <c r="K45" s="171" t="s">
        <v>426</v>
      </c>
      <c r="L45" s="171" t="s">
        <v>427</v>
      </c>
      <c r="M45" s="169">
        <v>1</v>
      </c>
      <c r="N45" s="169">
        <v>1</v>
      </c>
      <c r="O45" s="169"/>
      <c r="P45" s="169"/>
      <c r="Q45" s="167" t="s">
        <v>428</v>
      </c>
      <c r="R45" s="168">
        <v>39828</v>
      </c>
      <c r="S45" s="341">
        <v>40177</v>
      </c>
      <c r="T45" s="43"/>
      <c r="U45" s="319"/>
      <c r="V45" s="319"/>
      <c r="W45" s="319"/>
      <c r="X45" s="319" t="s">
        <v>576</v>
      </c>
      <c r="Y45" s="46"/>
      <c r="Z45" s="46"/>
      <c r="AA45" s="126"/>
    </row>
    <row r="46" spans="1:27" s="28" customFormat="1" ht="45">
      <c r="A46" s="493" t="s">
        <v>1209</v>
      </c>
      <c r="B46" s="440" t="s">
        <v>305</v>
      </c>
      <c r="C46" s="493" t="s">
        <v>586</v>
      </c>
      <c r="D46" s="493"/>
      <c r="E46" s="494">
        <v>290</v>
      </c>
      <c r="F46" s="493" t="s">
        <v>548</v>
      </c>
      <c r="G46" s="61">
        <v>39814</v>
      </c>
      <c r="H46" s="61">
        <v>40178</v>
      </c>
      <c r="I46" s="33">
        <v>39814</v>
      </c>
      <c r="J46" s="33">
        <v>40162</v>
      </c>
      <c r="K46" s="493" t="s">
        <v>293</v>
      </c>
      <c r="L46" s="35" t="s">
        <v>294</v>
      </c>
      <c r="M46" s="44">
        <v>0.4</v>
      </c>
      <c r="N46" s="44">
        <v>0.6</v>
      </c>
      <c r="O46" s="44">
        <v>0.4</v>
      </c>
      <c r="P46" s="44">
        <v>0.4</v>
      </c>
      <c r="Q46" s="42" t="s">
        <v>295</v>
      </c>
      <c r="R46" s="36">
        <v>39814</v>
      </c>
      <c r="S46" s="156">
        <v>40162</v>
      </c>
      <c r="T46" s="148" t="s">
        <v>576</v>
      </c>
      <c r="U46" s="148" t="s">
        <v>576</v>
      </c>
      <c r="V46" s="148" t="s">
        <v>576</v>
      </c>
      <c r="W46" s="148" t="s">
        <v>576</v>
      </c>
      <c r="X46" s="148" t="s">
        <v>576</v>
      </c>
      <c r="Y46" s="69"/>
      <c r="Z46" s="69"/>
      <c r="AA46" s="127"/>
    </row>
    <row r="47" spans="1:27" s="28" customFormat="1" ht="45">
      <c r="A47" s="493"/>
      <c r="B47" s="440"/>
      <c r="C47" s="493"/>
      <c r="D47" s="493"/>
      <c r="E47" s="494"/>
      <c r="F47" s="493"/>
      <c r="G47" s="61"/>
      <c r="H47" s="61"/>
      <c r="I47" s="33">
        <v>39814</v>
      </c>
      <c r="J47" s="33">
        <v>40162</v>
      </c>
      <c r="K47" s="493"/>
      <c r="L47" s="35" t="s">
        <v>294</v>
      </c>
      <c r="M47" s="44">
        <v>0.4</v>
      </c>
      <c r="N47" s="44">
        <v>0.6</v>
      </c>
      <c r="O47" s="44">
        <v>0.4</v>
      </c>
      <c r="P47" s="44">
        <v>0.6</v>
      </c>
      <c r="Q47" s="42" t="s">
        <v>296</v>
      </c>
      <c r="R47" s="36">
        <v>39833</v>
      </c>
      <c r="S47" s="156">
        <v>40162</v>
      </c>
      <c r="T47" s="148" t="s">
        <v>576</v>
      </c>
      <c r="U47" s="148" t="s">
        <v>576</v>
      </c>
      <c r="V47" s="148" t="s">
        <v>576</v>
      </c>
      <c r="W47" s="148" t="s">
        <v>576</v>
      </c>
      <c r="X47" s="148" t="s">
        <v>576</v>
      </c>
      <c r="Y47" s="69"/>
      <c r="Z47" s="69"/>
      <c r="AA47" s="127"/>
    </row>
    <row r="48" spans="1:27" s="28" customFormat="1" ht="67.5">
      <c r="A48" s="493"/>
      <c r="B48" s="440"/>
      <c r="C48" s="493"/>
      <c r="D48" s="493"/>
      <c r="E48" s="494"/>
      <c r="F48" s="493"/>
      <c r="G48" s="61"/>
      <c r="H48" s="61"/>
      <c r="I48" s="33">
        <v>39814</v>
      </c>
      <c r="J48" s="33">
        <v>40162</v>
      </c>
      <c r="K48" s="493"/>
      <c r="L48" s="35" t="s">
        <v>294</v>
      </c>
      <c r="M48" s="44">
        <v>0.4</v>
      </c>
      <c r="N48" s="44">
        <v>0.6</v>
      </c>
      <c r="O48" s="44">
        <v>0.4</v>
      </c>
      <c r="P48" s="44">
        <v>0.2</v>
      </c>
      <c r="Q48" s="42" t="s">
        <v>297</v>
      </c>
      <c r="R48" s="36">
        <v>39833</v>
      </c>
      <c r="S48" s="156">
        <v>40359</v>
      </c>
      <c r="T48" s="148" t="s">
        <v>576</v>
      </c>
      <c r="U48" s="148" t="s">
        <v>576</v>
      </c>
      <c r="V48" s="148" t="s">
        <v>576</v>
      </c>
      <c r="W48" s="148" t="s">
        <v>576</v>
      </c>
      <c r="X48" s="148" t="s">
        <v>576</v>
      </c>
      <c r="Y48" s="173" t="s">
        <v>429</v>
      </c>
      <c r="Z48" s="173" t="s">
        <v>430</v>
      </c>
      <c r="AA48" s="127"/>
    </row>
    <row r="49" spans="1:27" s="28" customFormat="1" ht="101.25">
      <c r="A49" s="493"/>
      <c r="B49" s="440"/>
      <c r="C49" s="493"/>
      <c r="D49" s="493"/>
      <c r="E49" s="494"/>
      <c r="F49" s="493"/>
      <c r="G49" s="61"/>
      <c r="H49" s="61"/>
      <c r="I49" s="36">
        <v>39864</v>
      </c>
      <c r="J49" s="36">
        <v>40178</v>
      </c>
      <c r="K49" s="493"/>
      <c r="L49" s="35" t="s">
        <v>294</v>
      </c>
      <c r="M49" s="44">
        <v>0.4</v>
      </c>
      <c r="N49" s="44">
        <v>0.6</v>
      </c>
      <c r="O49" s="44">
        <v>0.4</v>
      </c>
      <c r="P49" s="44">
        <v>0.6</v>
      </c>
      <c r="Q49" s="42" t="s">
        <v>431</v>
      </c>
      <c r="R49" s="36">
        <v>39864</v>
      </c>
      <c r="S49" s="156">
        <v>40178</v>
      </c>
      <c r="T49" s="148" t="s">
        <v>576</v>
      </c>
      <c r="U49" s="148" t="s">
        <v>576</v>
      </c>
      <c r="V49" s="148" t="s">
        <v>576</v>
      </c>
      <c r="W49" s="148" t="s">
        <v>576</v>
      </c>
      <c r="X49" s="148" t="s">
        <v>576</v>
      </c>
      <c r="Y49" s="69"/>
      <c r="Z49" s="46" t="s">
        <v>432</v>
      </c>
      <c r="AA49" s="127"/>
    </row>
    <row r="50" spans="1:27" s="28" customFormat="1" ht="33.75">
      <c r="A50" s="493" t="s">
        <v>1209</v>
      </c>
      <c r="B50" s="493" t="s">
        <v>305</v>
      </c>
      <c r="C50" s="493" t="s">
        <v>585</v>
      </c>
      <c r="D50" s="493"/>
      <c r="E50" s="494">
        <v>194</v>
      </c>
      <c r="F50" s="493" t="s">
        <v>548</v>
      </c>
      <c r="G50" s="61">
        <v>39814</v>
      </c>
      <c r="H50" s="61">
        <v>40162</v>
      </c>
      <c r="I50" s="33">
        <v>39814</v>
      </c>
      <c r="J50" s="33">
        <v>40162</v>
      </c>
      <c r="K50" s="493" t="s">
        <v>298</v>
      </c>
      <c r="L50" s="35" t="s">
        <v>294</v>
      </c>
      <c r="M50" s="44">
        <v>0.5</v>
      </c>
      <c r="N50" s="44">
        <v>0.5</v>
      </c>
      <c r="O50" s="44">
        <v>0.5</v>
      </c>
      <c r="P50" s="44">
        <v>0.44</v>
      </c>
      <c r="Q50" s="42" t="s">
        <v>299</v>
      </c>
      <c r="R50" s="36">
        <v>39833</v>
      </c>
      <c r="S50" s="156">
        <v>40162</v>
      </c>
      <c r="T50" s="148" t="s">
        <v>576</v>
      </c>
      <c r="U50" s="148" t="s">
        <v>576</v>
      </c>
      <c r="V50" s="148" t="s">
        <v>576</v>
      </c>
      <c r="W50" s="148" t="s">
        <v>576</v>
      </c>
      <c r="X50" s="148" t="s">
        <v>576</v>
      </c>
      <c r="Y50" s="662" t="s">
        <v>433</v>
      </c>
      <c r="Z50" s="662"/>
      <c r="AA50" s="127"/>
    </row>
    <row r="51" spans="1:27" s="28" customFormat="1" ht="33.75">
      <c r="A51" s="493"/>
      <c r="B51" s="493"/>
      <c r="C51" s="493"/>
      <c r="D51" s="493"/>
      <c r="E51" s="494"/>
      <c r="F51" s="493"/>
      <c r="G51" s="61"/>
      <c r="H51" s="61"/>
      <c r="I51" s="33">
        <v>39814</v>
      </c>
      <c r="J51" s="33">
        <v>40162</v>
      </c>
      <c r="K51" s="493"/>
      <c r="L51" s="35" t="s">
        <v>294</v>
      </c>
      <c r="M51" s="44">
        <v>0.5</v>
      </c>
      <c r="N51" s="44">
        <v>0.5</v>
      </c>
      <c r="O51" s="44">
        <v>0.5</v>
      </c>
      <c r="P51" s="44">
        <v>0.38</v>
      </c>
      <c r="Q51" s="42" t="s">
        <v>300</v>
      </c>
      <c r="R51" s="36">
        <v>39833</v>
      </c>
      <c r="S51" s="156">
        <v>40162</v>
      </c>
      <c r="T51" s="148" t="s">
        <v>576</v>
      </c>
      <c r="U51" s="148" t="s">
        <v>576</v>
      </c>
      <c r="V51" s="148" t="s">
        <v>576</v>
      </c>
      <c r="W51" s="148" t="s">
        <v>576</v>
      </c>
      <c r="X51" s="148" t="s">
        <v>576</v>
      </c>
      <c r="Y51" s="662" t="s">
        <v>434</v>
      </c>
      <c r="Z51" s="662"/>
      <c r="AA51" s="127"/>
    </row>
    <row r="52" spans="1:27" s="28" customFormat="1" ht="67.5">
      <c r="A52" s="493"/>
      <c r="B52" s="493"/>
      <c r="C52" s="493"/>
      <c r="D52" s="493"/>
      <c r="E52" s="494"/>
      <c r="F52" s="493"/>
      <c r="G52" s="61"/>
      <c r="H52" s="61"/>
      <c r="I52" s="33">
        <v>39814</v>
      </c>
      <c r="J52" s="33">
        <v>40359</v>
      </c>
      <c r="K52" s="493"/>
      <c r="L52" s="35" t="s">
        <v>294</v>
      </c>
      <c r="M52" s="44">
        <v>0.2</v>
      </c>
      <c r="N52" s="44">
        <v>0.8</v>
      </c>
      <c r="O52" s="44">
        <v>0.2</v>
      </c>
      <c r="P52" s="44">
        <v>0</v>
      </c>
      <c r="Q52" s="42" t="s">
        <v>301</v>
      </c>
      <c r="R52" s="36">
        <v>39833</v>
      </c>
      <c r="S52" s="156">
        <v>40162</v>
      </c>
      <c r="T52" s="148" t="s">
        <v>576</v>
      </c>
      <c r="U52" s="148" t="s">
        <v>576</v>
      </c>
      <c r="V52" s="148" t="s">
        <v>576</v>
      </c>
      <c r="W52" s="148" t="s">
        <v>576</v>
      </c>
      <c r="X52" s="148" t="s">
        <v>576</v>
      </c>
      <c r="Y52" s="173" t="s">
        <v>435</v>
      </c>
      <c r="Z52" s="173" t="s">
        <v>436</v>
      </c>
      <c r="AA52" s="127"/>
    </row>
    <row r="53" spans="1:27" s="28" customFormat="1" ht="45">
      <c r="A53" s="493"/>
      <c r="B53" s="493"/>
      <c r="C53" s="493"/>
      <c r="D53" s="493"/>
      <c r="E53" s="494"/>
      <c r="F53" s="493"/>
      <c r="G53" s="61"/>
      <c r="H53" s="61"/>
      <c r="I53" s="33">
        <v>39814</v>
      </c>
      <c r="J53" s="33">
        <v>40162</v>
      </c>
      <c r="K53" s="493"/>
      <c r="L53" s="35" t="s">
        <v>294</v>
      </c>
      <c r="M53" s="44">
        <v>0.5</v>
      </c>
      <c r="N53" s="44">
        <v>0.5</v>
      </c>
      <c r="O53" s="44">
        <v>0.5</v>
      </c>
      <c r="P53" s="44">
        <v>0.4</v>
      </c>
      <c r="Q53" s="42" t="s">
        <v>302</v>
      </c>
      <c r="R53" s="36">
        <v>39814</v>
      </c>
      <c r="S53" s="156">
        <v>40162</v>
      </c>
      <c r="T53" s="148" t="s">
        <v>576</v>
      </c>
      <c r="U53" s="148" t="s">
        <v>576</v>
      </c>
      <c r="V53" s="148" t="s">
        <v>576</v>
      </c>
      <c r="W53" s="148" t="s">
        <v>576</v>
      </c>
      <c r="X53" s="148" t="s">
        <v>576</v>
      </c>
      <c r="Y53" s="46" t="s">
        <v>437</v>
      </c>
      <c r="Z53" s="173" t="s">
        <v>438</v>
      </c>
      <c r="AA53" s="127"/>
    </row>
    <row r="54" spans="1:27" s="28" customFormat="1" ht="78.75">
      <c r="A54" s="493"/>
      <c r="B54" s="493"/>
      <c r="C54" s="493"/>
      <c r="D54" s="493"/>
      <c r="E54" s="494"/>
      <c r="F54" s="493"/>
      <c r="G54" s="61"/>
      <c r="H54" s="61"/>
      <c r="I54" s="33">
        <v>39814</v>
      </c>
      <c r="J54" s="33">
        <v>40162</v>
      </c>
      <c r="K54" s="493"/>
      <c r="L54" s="35" t="s">
        <v>294</v>
      </c>
      <c r="M54" s="44">
        <v>0.5</v>
      </c>
      <c r="N54" s="44">
        <v>0.5</v>
      </c>
      <c r="O54" s="44">
        <v>0.5</v>
      </c>
      <c r="P54" s="44">
        <v>0.4</v>
      </c>
      <c r="Q54" s="42" t="s">
        <v>303</v>
      </c>
      <c r="R54" s="36">
        <v>39814</v>
      </c>
      <c r="S54" s="156">
        <v>40162</v>
      </c>
      <c r="T54" s="148" t="s">
        <v>576</v>
      </c>
      <c r="U54" s="148" t="s">
        <v>576</v>
      </c>
      <c r="V54" s="148" t="s">
        <v>576</v>
      </c>
      <c r="W54" s="148" t="s">
        <v>576</v>
      </c>
      <c r="X54" s="148" t="s">
        <v>576</v>
      </c>
      <c r="Y54" s="46" t="s">
        <v>437</v>
      </c>
      <c r="Z54" s="173" t="s">
        <v>439</v>
      </c>
      <c r="AA54" s="127"/>
    </row>
    <row r="55" spans="1:29" ht="67.5">
      <c r="A55" s="507" t="s">
        <v>304</v>
      </c>
      <c r="B55" s="440" t="s">
        <v>305</v>
      </c>
      <c r="C55" s="493" t="s">
        <v>306</v>
      </c>
      <c r="D55" s="442"/>
      <c r="E55" s="439">
        <v>1480</v>
      </c>
      <c r="F55" s="36" t="s">
        <v>307</v>
      </c>
      <c r="G55" s="61">
        <v>39815</v>
      </c>
      <c r="H55" s="61">
        <v>40178</v>
      </c>
      <c r="I55" s="33"/>
      <c r="J55" s="33"/>
      <c r="K55" s="53" t="s">
        <v>308</v>
      </c>
      <c r="L55" s="20" t="s">
        <v>309</v>
      </c>
      <c r="M55" s="54">
        <v>0.5</v>
      </c>
      <c r="N55" s="54">
        <v>0.5</v>
      </c>
      <c r="O55" s="54"/>
      <c r="P55" s="54"/>
      <c r="Q55" s="20" t="s">
        <v>310</v>
      </c>
      <c r="R55" s="36">
        <v>39815</v>
      </c>
      <c r="S55" s="156">
        <v>40178</v>
      </c>
      <c r="T55" s="146" t="s">
        <v>576</v>
      </c>
      <c r="U55" s="157"/>
      <c r="V55" s="157" t="s">
        <v>576</v>
      </c>
      <c r="W55" s="157"/>
      <c r="X55" s="157" t="s">
        <v>576</v>
      </c>
      <c r="Y55" s="146"/>
      <c r="Z55" s="146"/>
      <c r="AA55" s="260"/>
      <c r="AB55" s="38"/>
      <c r="AC55" s="38"/>
    </row>
    <row r="56" spans="1:29" ht="78.75">
      <c r="A56" s="507"/>
      <c r="B56" s="440"/>
      <c r="C56" s="493"/>
      <c r="D56" s="442"/>
      <c r="E56" s="439"/>
      <c r="F56" s="36" t="s">
        <v>311</v>
      </c>
      <c r="G56" s="61">
        <v>39815</v>
      </c>
      <c r="H56" s="61">
        <v>40178</v>
      </c>
      <c r="I56" s="33"/>
      <c r="J56" s="33"/>
      <c r="K56" s="34" t="s">
        <v>312</v>
      </c>
      <c r="L56" s="47" t="s">
        <v>313</v>
      </c>
      <c r="M56" s="44">
        <v>0.5</v>
      </c>
      <c r="N56" s="44">
        <v>0.5</v>
      </c>
      <c r="O56" s="44"/>
      <c r="P56" s="44"/>
      <c r="Q56" s="20" t="s">
        <v>314</v>
      </c>
      <c r="R56" s="36">
        <v>39815</v>
      </c>
      <c r="S56" s="156">
        <v>40178</v>
      </c>
      <c r="T56" s="146"/>
      <c r="U56" s="157"/>
      <c r="V56" s="157" t="s">
        <v>576</v>
      </c>
      <c r="W56" s="157"/>
      <c r="X56" s="157"/>
      <c r="Y56" s="146"/>
      <c r="Z56" s="146"/>
      <c r="AA56" s="260"/>
      <c r="AB56" s="38"/>
      <c r="AC56" s="38"/>
    </row>
    <row r="57" spans="1:29" ht="90">
      <c r="A57" s="507"/>
      <c r="B57" s="440"/>
      <c r="C57" s="493"/>
      <c r="D57" s="442"/>
      <c r="E57" s="439"/>
      <c r="F57" s="36" t="s">
        <v>315</v>
      </c>
      <c r="G57" s="61">
        <v>39815</v>
      </c>
      <c r="H57" s="61">
        <v>40168</v>
      </c>
      <c r="I57" s="33"/>
      <c r="J57" s="33"/>
      <c r="K57" s="47" t="s">
        <v>440</v>
      </c>
      <c r="L57" s="47" t="s">
        <v>316</v>
      </c>
      <c r="M57" s="44">
        <v>0.7</v>
      </c>
      <c r="N57" s="44">
        <v>0.3</v>
      </c>
      <c r="O57" s="44"/>
      <c r="P57" s="44"/>
      <c r="Q57" s="20" t="s">
        <v>317</v>
      </c>
      <c r="R57" s="36">
        <v>39815</v>
      </c>
      <c r="S57" s="156">
        <v>40178</v>
      </c>
      <c r="T57" s="146"/>
      <c r="U57" s="157"/>
      <c r="V57" s="157" t="s">
        <v>576</v>
      </c>
      <c r="W57" s="157"/>
      <c r="X57" s="157"/>
      <c r="Y57" s="146"/>
      <c r="Z57" s="146"/>
      <c r="AA57" s="260"/>
      <c r="AB57" s="38"/>
      <c r="AC57" s="38"/>
    </row>
    <row r="58" spans="1:27" s="38" customFormat="1" ht="90">
      <c r="A58" s="41" t="s">
        <v>553</v>
      </c>
      <c r="B58" s="42" t="s">
        <v>287</v>
      </c>
      <c r="C58" s="42" t="s">
        <v>588</v>
      </c>
      <c r="D58" s="442"/>
      <c r="E58" s="661">
        <v>766</v>
      </c>
      <c r="F58" s="20" t="s">
        <v>237</v>
      </c>
      <c r="G58" s="61">
        <v>39859</v>
      </c>
      <c r="H58" s="61">
        <v>40177</v>
      </c>
      <c r="I58" s="33"/>
      <c r="J58" s="33"/>
      <c r="K58" s="55" t="s">
        <v>441</v>
      </c>
      <c r="L58" s="35" t="s">
        <v>238</v>
      </c>
      <c r="M58" s="44"/>
      <c r="N58" s="44">
        <v>1</v>
      </c>
      <c r="O58" s="44"/>
      <c r="P58" s="44"/>
      <c r="Q58" s="35" t="s">
        <v>442</v>
      </c>
      <c r="R58" s="36">
        <v>39859</v>
      </c>
      <c r="S58" s="156">
        <v>40177</v>
      </c>
      <c r="T58" s="146"/>
      <c r="U58" s="157"/>
      <c r="V58" s="157" t="s">
        <v>577</v>
      </c>
      <c r="W58" s="157"/>
      <c r="X58" s="157"/>
      <c r="Y58" s="146"/>
      <c r="Z58" s="146"/>
      <c r="AA58" s="260"/>
    </row>
    <row r="59" spans="1:27" s="38" customFormat="1" ht="247.5">
      <c r="A59" s="41" t="s">
        <v>553</v>
      </c>
      <c r="B59" s="42" t="s">
        <v>1063</v>
      </c>
      <c r="C59" s="42" t="s">
        <v>552</v>
      </c>
      <c r="D59" s="442"/>
      <c r="E59" s="661"/>
      <c r="F59" s="20" t="s">
        <v>237</v>
      </c>
      <c r="G59" s="61">
        <v>39859</v>
      </c>
      <c r="H59" s="61">
        <v>40177</v>
      </c>
      <c r="I59" s="33"/>
      <c r="J59" s="33"/>
      <c r="K59" s="55" t="s">
        <v>443</v>
      </c>
      <c r="L59" s="35" t="s">
        <v>1222</v>
      </c>
      <c r="M59" s="44">
        <f>7/14</f>
        <v>0.5</v>
      </c>
      <c r="N59" s="44">
        <f>7/14</f>
        <v>0.5</v>
      </c>
      <c r="O59" s="44"/>
      <c r="P59" s="44"/>
      <c r="Q59" s="42" t="s">
        <v>0</v>
      </c>
      <c r="R59" s="36">
        <v>39859</v>
      </c>
      <c r="S59" s="156">
        <v>40177</v>
      </c>
      <c r="T59" s="146"/>
      <c r="U59" s="157"/>
      <c r="V59" s="157" t="s">
        <v>577</v>
      </c>
      <c r="W59" s="157"/>
      <c r="X59" s="157"/>
      <c r="Y59" s="146"/>
      <c r="Z59" s="146"/>
      <c r="AA59" s="260"/>
    </row>
    <row r="60" spans="1:27" s="38" customFormat="1" ht="258.75">
      <c r="A60" s="41" t="s">
        <v>553</v>
      </c>
      <c r="B60" s="42" t="s">
        <v>1064</v>
      </c>
      <c r="C60" s="42" t="s">
        <v>552</v>
      </c>
      <c r="D60" s="442"/>
      <c r="E60" s="661"/>
      <c r="F60" s="20" t="s">
        <v>237</v>
      </c>
      <c r="G60" s="61">
        <v>39859</v>
      </c>
      <c r="H60" s="61">
        <v>40177</v>
      </c>
      <c r="I60" s="33"/>
      <c r="J60" s="33"/>
      <c r="K60" s="55" t="s">
        <v>1</v>
      </c>
      <c r="L60" s="35" t="s">
        <v>1224</v>
      </c>
      <c r="M60" s="44">
        <f>161/300</f>
        <v>0.5366666666666666</v>
      </c>
      <c r="N60" s="44">
        <f>139/300</f>
        <v>0.4633333333333333</v>
      </c>
      <c r="O60" s="44"/>
      <c r="P60" s="44"/>
      <c r="Q60" s="42" t="s">
        <v>1223</v>
      </c>
      <c r="R60" s="36">
        <v>39859</v>
      </c>
      <c r="S60" s="156">
        <v>40177</v>
      </c>
      <c r="T60" s="146"/>
      <c r="U60" s="157"/>
      <c r="V60" s="157" t="s">
        <v>577</v>
      </c>
      <c r="W60" s="157"/>
      <c r="X60" s="157"/>
      <c r="Y60" s="146"/>
      <c r="Z60" s="146"/>
      <c r="AA60" s="260"/>
    </row>
    <row r="61" spans="1:27" s="11" customFormat="1" ht="191.25">
      <c r="A61" s="2" t="s">
        <v>553</v>
      </c>
      <c r="B61" s="14" t="s">
        <v>305</v>
      </c>
      <c r="C61" s="14" t="s">
        <v>1225</v>
      </c>
      <c r="D61" s="17"/>
      <c r="E61" s="15">
        <v>37</v>
      </c>
      <c r="F61" s="4" t="s">
        <v>1226</v>
      </c>
      <c r="G61" s="61">
        <v>39818</v>
      </c>
      <c r="H61" s="61">
        <v>40178</v>
      </c>
      <c r="I61" s="8"/>
      <c r="J61" s="8"/>
      <c r="K61" s="12" t="s">
        <v>1227</v>
      </c>
      <c r="L61" s="9" t="s">
        <v>1228</v>
      </c>
      <c r="M61" s="5"/>
      <c r="N61" s="5">
        <v>1</v>
      </c>
      <c r="O61" s="5"/>
      <c r="P61" s="5"/>
      <c r="Q61" s="42" t="s">
        <v>2</v>
      </c>
      <c r="R61" s="10">
        <v>39818</v>
      </c>
      <c r="S61" s="342">
        <v>40178</v>
      </c>
      <c r="T61" s="321"/>
      <c r="U61" s="157"/>
      <c r="V61" s="157" t="s">
        <v>577</v>
      </c>
      <c r="W61" s="157"/>
      <c r="X61" s="157"/>
      <c r="Y61" s="321"/>
      <c r="Z61" s="321"/>
      <c r="AA61" s="320"/>
    </row>
    <row r="62" spans="1:27" s="7" customFormat="1" ht="124.5" customHeight="1">
      <c r="A62" s="649" t="s">
        <v>119</v>
      </c>
      <c r="B62" s="452" t="s">
        <v>551</v>
      </c>
      <c r="C62" s="452" t="s">
        <v>584</v>
      </c>
      <c r="D62" s="654"/>
      <c r="E62" s="660">
        <v>567</v>
      </c>
      <c r="F62" s="644" t="s">
        <v>550</v>
      </c>
      <c r="G62" s="61">
        <v>39828</v>
      </c>
      <c r="H62" s="61">
        <v>39859</v>
      </c>
      <c r="I62" s="610">
        <v>39828</v>
      </c>
      <c r="J62" s="610">
        <v>39991</v>
      </c>
      <c r="K62" s="12" t="s">
        <v>912</v>
      </c>
      <c r="L62" s="4" t="s">
        <v>913</v>
      </c>
      <c r="M62" s="5">
        <v>1</v>
      </c>
      <c r="N62" s="5"/>
      <c r="O62" s="612">
        <v>1</v>
      </c>
      <c r="P62" s="612"/>
      <c r="Q62" s="9" t="s">
        <v>283</v>
      </c>
      <c r="R62" s="10">
        <v>39828</v>
      </c>
      <c r="S62" s="342">
        <v>39859</v>
      </c>
      <c r="T62" s="323"/>
      <c r="U62" s="194"/>
      <c r="V62" s="157" t="s">
        <v>577</v>
      </c>
      <c r="W62" s="194"/>
      <c r="X62" s="194"/>
      <c r="Y62" s="452" t="s">
        <v>51</v>
      </c>
      <c r="Z62" s="452" t="s">
        <v>52</v>
      </c>
      <c r="AA62" s="322"/>
    </row>
    <row r="63" spans="1:27" s="7" customFormat="1" ht="124.5" customHeight="1">
      <c r="A63" s="649"/>
      <c r="B63" s="452"/>
      <c r="C63" s="452"/>
      <c r="D63" s="654"/>
      <c r="E63" s="660"/>
      <c r="F63" s="644"/>
      <c r="G63" s="61">
        <v>39828</v>
      </c>
      <c r="H63" s="61">
        <v>39871</v>
      </c>
      <c r="I63" s="615"/>
      <c r="J63" s="615"/>
      <c r="K63" s="12" t="s">
        <v>284</v>
      </c>
      <c r="L63" s="4" t="s">
        <v>285</v>
      </c>
      <c r="M63" s="5">
        <v>1</v>
      </c>
      <c r="N63" s="5"/>
      <c r="O63" s="616"/>
      <c r="P63" s="616"/>
      <c r="Q63" s="9" t="s">
        <v>286</v>
      </c>
      <c r="R63" s="10">
        <v>39828</v>
      </c>
      <c r="S63" s="342">
        <v>39871</v>
      </c>
      <c r="T63" s="323"/>
      <c r="U63" s="194"/>
      <c r="V63" s="157" t="s">
        <v>577</v>
      </c>
      <c r="W63" s="194"/>
      <c r="X63" s="194"/>
      <c r="Y63" s="609"/>
      <c r="Z63" s="609"/>
      <c r="AA63" s="322"/>
    </row>
    <row r="64" spans="1:27" s="7" customFormat="1" ht="124.5" customHeight="1">
      <c r="A64" s="649"/>
      <c r="B64" s="452"/>
      <c r="C64" s="452"/>
      <c r="D64" s="654"/>
      <c r="E64" s="660"/>
      <c r="F64" s="644"/>
      <c r="G64" s="61">
        <v>39828</v>
      </c>
      <c r="H64" s="61">
        <v>39887</v>
      </c>
      <c r="I64" s="611"/>
      <c r="J64" s="611"/>
      <c r="K64" s="12" t="s">
        <v>1312</v>
      </c>
      <c r="L64" s="4" t="s">
        <v>1313</v>
      </c>
      <c r="M64" s="5">
        <v>1</v>
      </c>
      <c r="N64" s="5"/>
      <c r="O64" s="613"/>
      <c r="P64" s="613"/>
      <c r="Q64" s="9" t="s">
        <v>1314</v>
      </c>
      <c r="R64" s="10">
        <v>39828</v>
      </c>
      <c r="S64" s="342" t="s">
        <v>1315</v>
      </c>
      <c r="T64" s="323"/>
      <c r="U64" s="194"/>
      <c r="V64" s="157" t="s">
        <v>577</v>
      </c>
      <c r="W64" s="194"/>
      <c r="X64" s="194"/>
      <c r="Y64" s="609"/>
      <c r="Z64" s="609"/>
      <c r="AA64" s="322"/>
    </row>
    <row r="65" spans="1:27" s="7" customFormat="1" ht="124.5" customHeight="1">
      <c r="A65" s="649"/>
      <c r="B65" s="452"/>
      <c r="C65" s="452"/>
      <c r="D65" s="654"/>
      <c r="E65" s="660"/>
      <c r="F65" s="644"/>
      <c r="G65" s="61">
        <v>39828</v>
      </c>
      <c r="H65" s="61">
        <v>40162</v>
      </c>
      <c r="I65" s="610">
        <v>39828</v>
      </c>
      <c r="J65" s="610">
        <v>40162</v>
      </c>
      <c r="K65" s="12" t="s">
        <v>1316</v>
      </c>
      <c r="L65" s="9" t="s">
        <v>1317</v>
      </c>
      <c r="M65" s="5"/>
      <c r="N65" s="5">
        <v>1</v>
      </c>
      <c r="O65" s="612"/>
      <c r="P65" s="612"/>
      <c r="Q65" s="9" t="s">
        <v>1318</v>
      </c>
      <c r="R65" s="10">
        <v>39828</v>
      </c>
      <c r="S65" s="342">
        <v>40162</v>
      </c>
      <c r="T65" s="323"/>
      <c r="U65" s="194"/>
      <c r="V65" s="157" t="s">
        <v>577</v>
      </c>
      <c r="W65" s="194"/>
      <c r="X65" s="194"/>
      <c r="Y65" s="452" t="s">
        <v>53</v>
      </c>
      <c r="Z65" s="614"/>
      <c r="AA65" s="322"/>
    </row>
    <row r="66" spans="1:27" s="7" customFormat="1" ht="124.5" customHeight="1" thickBot="1">
      <c r="A66" s="649"/>
      <c r="B66" s="452"/>
      <c r="C66" s="452"/>
      <c r="D66" s="654"/>
      <c r="E66" s="660"/>
      <c r="F66" s="644"/>
      <c r="G66" s="61">
        <v>39828</v>
      </c>
      <c r="H66" s="61">
        <v>40162</v>
      </c>
      <c r="I66" s="611"/>
      <c r="J66" s="611"/>
      <c r="K66" s="12" t="s">
        <v>910</v>
      </c>
      <c r="L66" s="9" t="s">
        <v>911</v>
      </c>
      <c r="M66" s="5"/>
      <c r="N66" s="5">
        <v>1</v>
      </c>
      <c r="O66" s="613"/>
      <c r="P66" s="613"/>
      <c r="Q66" s="9" t="s">
        <v>1318</v>
      </c>
      <c r="R66" s="10">
        <v>39828</v>
      </c>
      <c r="S66" s="342">
        <v>40162</v>
      </c>
      <c r="T66" s="323"/>
      <c r="U66" s="194"/>
      <c r="V66" s="157" t="s">
        <v>577</v>
      </c>
      <c r="W66" s="194"/>
      <c r="X66" s="194"/>
      <c r="Y66" s="452"/>
      <c r="Z66" s="614"/>
      <c r="AA66" s="322"/>
    </row>
    <row r="67" spans="1:27" s="7" customFormat="1" ht="124.5" customHeight="1">
      <c r="A67" s="656" t="s">
        <v>686</v>
      </c>
      <c r="B67" s="596" t="s">
        <v>305</v>
      </c>
      <c r="C67" s="560" t="s">
        <v>587</v>
      </c>
      <c r="D67" s="658"/>
      <c r="E67" s="552">
        <v>244</v>
      </c>
      <c r="F67" s="644" t="s">
        <v>550</v>
      </c>
      <c r="G67" s="61">
        <v>39828</v>
      </c>
      <c r="H67" s="61">
        <v>39859</v>
      </c>
      <c r="I67" s="8"/>
      <c r="J67" s="8"/>
      <c r="K67" s="12" t="s">
        <v>912</v>
      </c>
      <c r="L67" s="4" t="s">
        <v>913</v>
      </c>
      <c r="M67" s="5">
        <v>1</v>
      </c>
      <c r="N67" s="5"/>
      <c r="O67" s="5"/>
      <c r="P67" s="5"/>
      <c r="Q67" s="9" t="s">
        <v>283</v>
      </c>
      <c r="R67" s="10">
        <v>39828</v>
      </c>
      <c r="S67" s="342">
        <v>39859</v>
      </c>
      <c r="T67" s="323"/>
      <c r="U67" s="194"/>
      <c r="V67" s="157" t="s">
        <v>577</v>
      </c>
      <c r="W67" s="194"/>
      <c r="X67" s="194"/>
      <c r="Y67" s="323"/>
      <c r="Z67" s="323"/>
      <c r="AA67" s="322"/>
    </row>
    <row r="68" spans="1:27" s="7" customFormat="1" ht="124.5" customHeight="1" thickBot="1">
      <c r="A68" s="657"/>
      <c r="B68" s="597"/>
      <c r="C68" s="561"/>
      <c r="D68" s="659"/>
      <c r="E68" s="527"/>
      <c r="F68" s="644"/>
      <c r="G68" s="61">
        <v>39828</v>
      </c>
      <c r="H68" s="61">
        <v>39871</v>
      </c>
      <c r="I68" s="8"/>
      <c r="J68" s="8"/>
      <c r="K68" s="12" t="s">
        <v>284</v>
      </c>
      <c r="L68" s="4" t="s">
        <v>285</v>
      </c>
      <c r="M68" s="5">
        <v>1</v>
      </c>
      <c r="N68" s="5"/>
      <c r="O68" s="5"/>
      <c r="P68" s="5"/>
      <c r="Q68" s="9" t="s">
        <v>286</v>
      </c>
      <c r="R68" s="10">
        <v>39828</v>
      </c>
      <c r="S68" s="342">
        <v>39871</v>
      </c>
      <c r="T68" s="323"/>
      <c r="U68" s="194"/>
      <c r="V68" s="157" t="s">
        <v>577</v>
      </c>
      <c r="W68" s="194"/>
      <c r="X68" s="194"/>
      <c r="Y68" s="323"/>
      <c r="Z68" s="323"/>
      <c r="AA68" s="322"/>
    </row>
    <row r="69" spans="1:27" s="7" customFormat="1" ht="124.5" customHeight="1">
      <c r="A69" s="648" t="s">
        <v>686</v>
      </c>
      <c r="B69" s="651" t="s">
        <v>305</v>
      </c>
      <c r="C69" s="651" t="s">
        <v>589</v>
      </c>
      <c r="D69" s="653"/>
      <c r="E69" s="646">
        <f>457+200</f>
        <v>657</v>
      </c>
      <c r="F69" s="644"/>
      <c r="G69" s="61">
        <v>39828</v>
      </c>
      <c r="H69" s="61">
        <v>39887</v>
      </c>
      <c r="I69" s="8"/>
      <c r="J69" s="8"/>
      <c r="K69" s="12" t="s">
        <v>1312</v>
      </c>
      <c r="L69" s="4" t="s">
        <v>1313</v>
      </c>
      <c r="M69" s="5">
        <v>1</v>
      </c>
      <c r="N69" s="5"/>
      <c r="O69" s="5"/>
      <c r="P69" s="5"/>
      <c r="Q69" s="9" t="s">
        <v>1314</v>
      </c>
      <c r="R69" s="10">
        <v>39828</v>
      </c>
      <c r="S69" s="342" t="s">
        <v>1315</v>
      </c>
      <c r="T69" s="323"/>
      <c r="U69" s="194"/>
      <c r="V69" s="157" t="s">
        <v>577</v>
      </c>
      <c r="W69" s="194"/>
      <c r="X69" s="194"/>
      <c r="Y69" s="323"/>
      <c r="Z69" s="323"/>
      <c r="AA69" s="322"/>
    </row>
    <row r="70" spans="1:27" s="7" customFormat="1" ht="124.5" customHeight="1">
      <c r="A70" s="649"/>
      <c r="B70" s="452"/>
      <c r="C70" s="452"/>
      <c r="D70" s="654"/>
      <c r="E70" s="451"/>
      <c r="F70" s="644"/>
      <c r="G70" s="61">
        <v>39828</v>
      </c>
      <c r="H70" s="61">
        <v>40162</v>
      </c>
      <c r="I70" s="8"/>
      <c r="J70" s="8"/>
      <c r="K70" s="12" t="s">
        <v>1316</v>
      </c>
      <c r="L70" s="9" t="s">
        <v>1317</v>
      </c>
      <c r="M70" s="5"/>
      <c r="N70" s="5">
        <v>1</v>
      </c>
      <c r="O70" s="5"/>
      <c r="P70" s="5"/>
      <c r="Q70" s="9" t="s">
        <v>1318</v>
      </c>
      <c r="R70" s="10">
        <v>39828</v>
      </c>
      <c r="S70" s="342">
        <v>40162</v>
      </c>
      <c r="T70" s="323"/>
      <c r="U70" s="194"/>
      <c r="V70" s="157" t="s">
        <v>577</v>
      </c>
      <c r="W70" s="194"/>
      <c r="X70" s="194"/>
      <c r="Y70" s="323"/>
      <c r="Z70" s="323"/>
      <c r="AA70" s="322"/>
    </row>
    <row r="71" spans="1:27" s="7" customFormat="1" ht="124.5" customHeight="1">
      <c r="A71" s="649"/>
      <c r="B71" s="452"/>
      <c r="C71" s="452"/>
      <c r="D71" s="654"/>
      <c r="E71" s="451"/>
      <c r="F71" s="644"/>
      <c r="G71" s="61">
        <v>39828</v>
      </c>
      <c r="H71" s="61">
        <v>40162</v>
      </c>
      <c r="I71" s="8"/>
      <c r="J71" s="8"/>
      <c r="K71" s="12" t="s">
        <v>910</v>
      </c>
      <c r="L71" s="9" t="s">
        <v>911</v>
      </c>
      <c r="M71" s="5"/>
      <c r="N71" s="5">
        <v>1</v>
      </c>
      <c r="O71" s="5"/>
      <c r="P71" s="5"/>
      <c r="Q71" s="9" t="s">
        <v>1318</v>
      </c>
      <c r="R71" s="10">
        <v>39828</v>
      </c>
      <c r="S71" s="342">
        <v>40162</v>
      </c>
      <c r="T71" s="323"/>
      <c r="U71" s="194"/>
      <c r="V71" s="157" t="s">
        <v>577</v>
      </c>
      <c r="W71" s="194"/>
      <c r="X71" s="194"/>
      <c r="Y71" s="323"/>
      <c r="Z71" s="323"/>
      <c r="AA71" s="322"/>
    </row>
    <row r="72" spans="1:27" s="11" customFormat="1" ht="72.75" thickBot="1">
      <c r="A72" s="650"/>
      <c r="B72" s="652"/>
      <c r="C72" s="652"/>
      <c r="D72" s="655"/>
      <c r="E72" s="647"/>
      <c r="F72" s="177" t="s">
        <v>873</v>
      </c>
      <c r="G72" s="61">
        <v>39845</v>
      </c>
      <c r="H72" s="61">
        <v>40178</v>
      </c>
      <c r="I72" s="178"/>
      <c r="J72" s="178"/>
      <c r="K72" s="177" t="s">
        <v>840</v>
      </c>
      <c r="L72" s="177" t="s">
        <v>258</v>
      </c>
      <c r="M72" s="179">
        <v>0.35</v>
      </c>
      <c r="N72" s="179">
        <v>0.65</v>
      </c>
      <c r="O72" s="179"/>
      <c r="P72" s="179"/>
      <c r="Q72" s="180" t="s">
        <v>841</v>
      </c>
      <c r="R72" s="181">
        <v>39845</v>
      </c>
      <c r="S72" s="343">
        <v>40178</v>
      </c>
      <c r="T72" s="347" t="s">
        <v>577</v>
      </c>
      <c r="U72" s="194" t="s">
        <v>1103</v>
      </c>
      <c r="V72" s="194"/>
      <c r="W72" s="194"/>
      <c r="X72" s="194"/>
      <c r="Y72" s="321"/>
      <c r="Z72" s="321"/>
      <c r="AA72" s="320"/>
    </row>
    <row r="73" spans="1:27" s="11" customFormat="1" ht="72">
      <c r="A73" s="648" t="s">
        <v>686</v>
      </c>
      <c r="B73" s="643" t="s">
        <v>305</v>
      </c>
      <c r="C73" s="643" t="s">
        <v>1046</v>
      </c>
      <c r="D73" s="653"/>
      <c r="E73" s="646">
        <v>184</v>
      </c>
      <c r="F73" s="182" t="s">
        <v>873</v>
      </c>
      <c r="G73" s="61">
        <v>39845</v>
      </c>
      <c r="H73" s="61">
        <v>40178</v>
      </c>
      <c r="I73" s="183"/>
      <c r="J73" s="183"/>
      <c r="K73" s="182" t="s">
        <v>842</v>
      </c>
      <c r="L73" s="182" t="s">
        <v>839</v>
      </c>
      <c r="M73" s="184">
        <v>0.35</v>
      </c>
      <c r="N73" s="184">
        <v>0.65</v>
      </c>
      <c r="O73" s="184"/>
      <c r="P73" s="184"/>
      <c r="Q73" s="185" t="s">
        <v>843</v>
      </c>
      <c r="R73" s="186">
        <v>39845</v>
      </c>
      <c r="S73" s="344">
        <v>40178</v>
      </c>
      <c r="T73" s="347" t="s">
        <v>577</v>
      </c>
      <c r="U73" s="349" t="s">
        <v>577</v>
      </c>
      <c r="V73" s="349" t="s">
        <v>577</v>
      </c>
      <c r="W73" s="349" t="s">
        <v>577</v>
      </c>
      <c r="X73" s="194"/>
      <c r="Y73" s="321"/>
      <c r="Z73" s="321"/>
      <c r="AA73" s="320"/>
    </row>
    <row r="74" spans="1:27" s="11" customFormat="1" ht="96">
      <c r="A74" s="649"/>
      <c r="B74" s="644"/>
      <c r="C74" s="644"/>
      <c r="D74" s="654"/>
      <c r="E74" s="451"/>
      <c r="F74" s="151" t="s">
        <v>873</v>
      </c>
      <c r="G74" s="61">
        <v>39508</v>
      </c>
      <c r="H74" s="61">
        <v>40178</v>
      </c>
      <c r="I74" s="8"/>
      <c r="J74" s="8"/>
      <c r="K74" s="151" t="s">
        <v>844</v>
      </c>
      <c r="L74" s="151" t="s">
        <v>839</v>
      </c>
      <c r="M74" s="5">
        <v>0.35</v>
      </c>
      <c r="N74" s="5">
        <v>0.65</v>
      </c>
      <c r="O74" s="5"/>
      <c r="P74" s="5"/>
      <c r="Q74" s="18" t="s">
        <v>845</v>
      </c>
      <c r="R74" s="10">
        <v>39508</v>
      </c>
      <c r="S74" s="342">
        <v>40178</v>
      </c>
      <c r="T74" s="347" t="s">
        <v>577</v>
      </c>
      <c r="U74" s="349" t="s">
        <v>577</v>
      </c>
      <c r="V74" s="157"/>
      <c r="W74" s="251"/>
      <c r="X74" s="194"/>
      <c r="Y74" s="321"/>
      <c r="Z74" s="321"/>
      <c r="AA74" s="320"/>
    </row>
    <row r="75" spans="1:27" s="11" customFormat="1" ht="72">
      <c r="A75" s="649"/>
      <c r="B75" s="644"/>
      <c r="C75" s="644"/>
      <c r="D75" s="654"/>
      <c r="E75" s="451"/>
      <c r="F75" s="151" t="s">
        <v>873</v>
      </c>
      <c r="G75" s="61">
        <v>39873</v>
      </c>
      <c r="H75" s="61">
        <v>40178</v>
      </c>
      <c r="I75" s="8"/>
      <c r="J75" s="8"/>
      <c r="K75" s="151" t="s">
        <v>846</v>
      </c>
      <c r="L75" s="151" t="s">
        <v>839</v>
      </c>
      <c r="M75" s="5">
        <v>0.4</v>
      </c>
      <c r="N75" s="5">
        <v>0.6</v>
      </c>
      <c r="O75" s="5"/>
      <c r="P75" s="5"/>
      <c r="Q75" s="18" t="s">
        <v>847</v>
      </c>
      <c r="R75" s="10">
        <v>39873</v>
      </c>
      <c r="S75" s="342">
        <v>40178</v>
      </c>
      <c r="T75" s="347" t="s">
        <v>577</v>
      </c>
      <c r="U75" s="349" t="s">
        <v>577</v>
      </c>
      <c r="V75" s="251"/>
      <c r="W75" s="194"/>
      <c r="X75" s="194"/>
      <c r="Y75" s="321"/>
      <c r="Z75" s="321"/>
      <c r="AA75" s="320"/>
    </row>
    <row r="76" spans="1:27" s="11" customFormat="1" ht="72">
      <c r="A76" s="649"/>
      <c r="B76" s="644"/>
      <c r="C76" s="644"/>
      <c r="D76" s="654"/>
      <c r="E76" s="451"/>
      <c r="F76" s="151" t="s">
        <v>873</v>
      </c>
      <c r="G76" s="61">
        <v>39814</v>
      </c>
      <c r="H76" s="61">
        <v>40178</v>
      </c>
      <c r="I76" s="8"/>
      <c r="J76" s="8"/>
      <c r="K76" s="151" t="s">
        <v>996</v>
      </c>
      <c r="L76" s="151" t="s">
        <v>997</v>
      </c>
      <c r="M76" s="5">
        <v>0.5</v>
      </c>
      <c r="N76" s="5">
        <v>0.5</v>
      </c>
      <c r="O76" s="5"/>
      <c r="P76" s="5"/>
      <c r="Q76" s="18" t="s">
        <v>998</v>
      </c>
      <c r="R76" s="10">
        <v>39814</v>
      </c>
      <c r="S76" s="342">
        <v>40178</v>
      </c>
      <c r="T76" s="347" t="s">
        <v>577</v>
      </c>
      <c r="U76" s="349" t="s">
        <v>577</v>
      </c>
      <c r="V76" s="251"/>
      <c r="W76" s="251"/>
      <c r="X76" s="194"/>
      <c r="Y76" s="321"/>
      <c r="Z76" s="321"/>
      <c r="AA76" s="320"/>
    </row>
    <row r="77" spans="1:27" s="11" customFormat="1" ht="72.75" thickBot="1">
      <c r="A77" s="650"/>
      <c r="B77" s="645"/>
      <c r="C77" s="645"/>
      <c r="D77" s="655"/>
      <c r="E77" s="647"/>
      <c r="F77" s="177" t="s">
        <v>873</v>
      </c>
      <c r="G77" s="61">
        <v>39814</v>
      </c>
      <c r="H77" s="61">
        <v>40178</v>
      </c>
      <c r="I77" s="178"/>
      <c r="J77" s="178"/>
      <c r="K77" s="188" t="s">
        <v>999</v>
      </c>
      <c r="L77" s="177" t="s">
        <v>1000</v>
      </c>
      <c r="M77" s="179">
        <v>0.4</v>
      </c>
      <c r="N77" s="179">
        <v>0.6</v>
      </c>
      <c r="O77" s="179"/>
      <c r="P77" s="179"/>
      <c r="Q77" s="180" t="s">
        <v>1001</v>
      </c>
      <c r="R77" s="181">
        <v>39814</v>
      </c>
      <c r="S77" s="343">
        <v>40178</v>
      </c>
      <c r="T77" s="347" t="s">
        <v>577</v>
      </c>
      <c r="U77" s="349" t="s">
        <v>577</v>
      </c>
      <c r="V77" s="194"/>
      <c r="W77" s="194"/>
      <c r="X77" s="194"/>
      <c r="Y77" s="321"/>
      <c r="Z77" s="321"/>
      <c r="AA77" s="320"/>
    </row>
    <row r="78" spans="1:27" s="11" customFormat="1" ht="72">
      <c r="A78" s="648" t="s">
        <v>686</v>
      </c>
      <c r="B78" s="651" t="s">
        <v>305</v>
      </c>
      <c r="C78" s="643" t="s">
        <v>1047</v>
      </c>
      <c r="D78" s="653"/>
      <c r="E78" s="646">
        <f>1450+350-23</f>
        <v>1777</v>
      </c>
      <c r="F78" s="182" t="s">
        <v>1002</v>
      </c>
      <c r="G78" s="61">
        <v>39814</v>
      </c>
      <c r="H78" s="61">
        <v>40178</v>
      </c>
      <c r="I78" s="183"/>
      <c r="J78" s="183"/>
      <c r="K78" s="189" t="s">
        <v>1003</v>
      </c>
      <c r="L78" s="182" t="s">
        <v>1004</v>
      </c>
      <c r="M78" s="184">
        <v>0.5</v>
      </c>
      <c r="N78" s="184">
        <v>0.5</v>
      </c>
      <c r="O78" s="184"/>
      <c r="P78" s="184"/>
      <c r="Q78" s="185" t="s">
        <v>1326</v>
      </c>
      <c r="R78" s="186">
        <v>39814</v>
      </c>
      <c r="S78" s="344">
        <v>40178</v>
      </c>
      <c r="T78" s="347" t="s">
        <v>577</v>
      </c>
      <c r="U78" s="349" t="s">
        <v>577</v>
      </c>
      <c r="V78" s="349" t="s">
        <v>577</v>
      </c>
      <c r="W78" s="349" t="s">
        <v>577</v>
      </c>
      <c r="X78" s="194"/>
      <c r="Y78" s="321"/>
      <c r="Z78" s="321"/>
      <c r="AA78" s="320"/>
    </row>
    <row r="79" spans="1:27" s="11" customFormat="1" ht="85.5" customHeight="1" thickBot="1">
      <c r="A79" s="650"/>
      <c r="B79" s="652"/>
      <c r="C79" s="645"/>
      <c r="D79" s="655"/>
      <c r="E79" s="647"/>
      <c r="F79" s="177" t="s">
        <v>1002</v>
      </c>
      <c r="G79" s="61">
        <v>39814</v>
      </c>
      <c r="H79" s="61">
        <v>40178</v>
      </c>
      <c r="I79" s="178"/>
      <c r="J79" s="178"/>
      <c r="K79" s="188" t="s">
        <v>1187</v>
      </c>
      <c r="L79" s="177" t="s">
        <v>1188</v>
      </c>
      <c r="M79" s="179">
        <v>0.35</v>
      </c>
      <c r="N79" s="179">
        <v>0.65</v>
      </c>
      <c r="O79" s="179"/>
      <c r="P79" s="179"/>
      <c r="Q79" s="190" t="s">
        <v>1189</v>
      </c>
      <c r="R79" s="181">
        <v>39814</v>
      </c>
      <c r="S79" s="343">
        <v>40178</v>
      </c>
      <c r="T79" s="347" t="s">
        <v>577</v>
      </c>
      <c r="U79" s="349" t="s">
        <v>577</v>
      </c>
      <c r="V79" s="251"/>
      <c r="W79" s="157"/>
      <c r="X79" s="194"/>
      <c r="Y79" s="321"/>
      <c r="Z79" s="321"/>
      <c r="AA79" s="320"/>
    </row>
    <row r="80" spans="1:27" s="11" customFormat="1" ht="89.25" customHeight="1">
      <c r="A80" s="648" t="s">
        <v>686</v>
      </c>
      <c r="B80" s="651" t="s">
        <v>305</v>
      </c>
      <c r="C80" s="651" t="s">
        <v>1048</v>
      </c>
      <c r="D80" s="653"/>
      <c r="E80" s="646">
        <v>252</v>
      </c>
      <c r="F80" s="182" t="s">
        <v>873</v>
      </c>
      <c r="G80" s="61">
        <v>39904</v>
      </c>
      <c r="H80" s="61">
        <v>40178</v>
      </c>
      <c r="I80" s="183"/>
      <c r="J80" s="183"/>
      <c r="K80" s="176" t="s">
        <v>1190</v>
      </c>
      <c r="L80" s="182" t="s">
        <v>1191</v>
      </c>
      <c r="M80" s="184">
        <v>0.35</v>
      </c>
      <c r="N80" s="184">
        <v>0.65</v>
      </c>
      <c r="O80" s="184"/>
      <c r="P80" s="184"/>
      <c r="Q80" s="191" t="s">
        <v>1192</v>
      </c>
      <c r="R80" s="186">
        <v>39904</v>
      </c>
      <c r="S80" s="344">
        <v>40178</v>
      </c>
      <c r="T80" s="347" t="s">
        <v>577</v>
      </c>
      <c r="U80" s="349" t="s">
        <v>577</v>
      </c>
      <c r="V80" s="349" t="s">
        <v>577</v>
      </c>
      <c r="W80" s="251"/>
      <c r="X80" s="194"/>
      <c r="Y80" s="321"/>
      <c r="Z80" s="321"/>
      <c r="AA80" s="320"/>
    </row>
    <row r="81" spans="1:27" s="11" customFormat="1" ht="75.75" customHeight="1">
      <c r="A81" s="649"/>
      <c r="B81" s="452"/>
      <c r="C81" s="452"/>
      <c r="D81" s="654"/>
      <c r="E81" s="451"/>
      <c r="F81" s="151" t="s">
        <v>873</v>
      </c>
      <c r="G81" s="61">
        <v>39904</v>
      </c>
      <c r="H81" s="61">
        <v>40178</v>
      </c>
      <c r="I81" s="8"/>
      <c r="J81" s="8"/>
      <c r="K81" s="150" t="s">
        <v>1193</v>
      </c>
      <c r="L81" s="151" t="s">
        <v>1194</v>
      </c>
      <c r="M81" s="5">
        <v>0.35</v>
      </c>
      <c r="N81" s="5">
        <v>0.65</v>
      </c>
      <c r="O81" s="5"/>
      <c r="P81" s="5"/>
      <c r="Q81" s="9" t="s">
        <v>1195</v>
      </c>
      <c r="R81" s="10">
        <v>39904</v>
      </c>
      <c r="S81" s="342">
        <v>40178</v>
      </c>
      <c r="T81" s="347" t="s">
        <v>577</v>
      </c>
      <c r="U81" s="349" t="s">
        <v>577</v>
      </c>
      <c r="V81" s="349" t="s">
        <v>577</v>
      </c>
      <c r="W81" s="251"/>
      <c r="X81" s="194"/>
      <c r="Y81" s="321"/>
      <c r="Z81" s="321"/>
      <c r="AA81" s="320"/>
    </row>
    <row r="82" spans="1:27" s="11" customFormat="1" ht="72">
      <c r="A82" s="649"/>
      <c r="B82" s="452"/>
      <c r="C82" s="452"/>
      <c r="D82" s="654"/>
      <c r="E82" s="451"/>
      <c r="F82" s="151" t="s">
        <v>873</v>
      </c>
      <c r="G82" s="61">
        <v>39873</v>
      </c>
      <c r="H82" s="61">
        <v>40178</v>
      </c>
      <c r="I82" s="8"/>
      <c r="J82" s="8"/>
      <c r="K82" s="150" t="s">
        <v>723</v>
      </c>
      <c r="L82" s="151" t="s">
        <v>839</v>
      </c>
      <c r="M82" s="5">
        <v>0.3</v>
      </c>
      <c r="N82" s="5">
        <v>0.7</v>
      </c>
      <c r="O82" s="5"/>
      <c r="P82" s="5"/>
      <c r="Q82" s="9" t="s">
        <v>847</v>
      </c>
      <c r="R82" s="10">
        <v>39873</v>
      </c>
      <c r="S82" s="342">
        <v>40178</v>
      </c>
      <c r="T82" s="347" t="s">
        <v>577</v>
      </c>
      <c r="U82" s="349" t="s">
        <v>577</v>
      </c>
      <c r="V82" s="251"/>
      <c r="W82" s="194"/>
      <c r="X82" s="194"/>
      <c r="Y82" s="321"/>
      <c r="Z82" s="321"/>
      <c r="AA82" s="320"/>
    </row>
    <row r="83" spans="1:27" s="11" customFormat="1" ht="96.75" thickBot="1">
      <c r="A83" s="650"/>
      <c r="B83" s="652"/>
      <c r="C83" s="652"/>
      <c r="D83" s="655"/>
      <c r="E83" s="647"/>
      <c r="F83" s="177" t="s">
        <v>873</v>
      </c>
      <c r="G83" s="61">
        <v>39887</v>
      </c>
      <c r="H83" s="61">
        <v>40178</v>
      </c>
      <c r="I83" s="178"/>
      <c r="J83" s="178"/>
      <c r="K83" s="188" t="s">
        <v>953</v>
      </c>
      <c r="L83" s="177" t="s">
        <v>839</v>
      </c>
      <c r="M83" s="179">
        <v>0.2</v>
      </c>
      <c r="N83" s="179">
        <v>0.8</v>
      </c>
      <c r="O83" s="179"/>
      <c r="P83" s="179"/>
      <c r="Q83" s="190" t="s">
        <v>954</v>
      </c>
      <c r="R83" s="181">
        <v>39885</v>
      </c>
      <c r="S83" s="343">
        <v>40178</v>
      </c>
      <c r="T83" s="347" t="s">
        <v>577</v>
      </c>
      <c r="U83" s="349" t="s">
        <v>577</v>
      </c>
      <c r="V83" s="251"/>
      <c r="W83" s="251"/>
      <c r="X83" s="194"/>
      <c r="Y83" s="321"/>
      <c r="Z83" s="321"/>
      <c r="AA83" s="320"/>
    </row>
    <row r="84" spans="1:27" s="11" customFormat="1" ht="36">
      <c r="A84" s="648" t="s">
        <v>686</v>
      </c>
      <c r="B84" s="651" t="s">
        <v>305</v>
      </c>
      <c r="C84" s="651" t="s">
        <v>1049</v>
      </c>
      <c r="D84" s="653"/>
      <c r="E84" s="646">
        <v>178</v>
      </c>
      <c r="F84" s="643" t="s">
        <v>955</v>
      </c>
      <c r="G84" s="61">
        <v>39814</v>
      </c>
      <c r="H84" s="61">
        <v>40178</v>
      </c>
      <c r="I84" s="183"/>
      <c r="J84" s="183"/>
      <c r="K84" s="182" t="s">
        <v>956</v>
      </c>
      <c r="L84" s="182" t="s">
        <v>957</v>
      </c>
      <c r="M84" s="184">
        <v>0.6</v>
      </c>
      <c r="N84" s="184">
        <v>0.4</v>
      </c>
      <c r="O84" s="184"/>
      <c r="P84" s="184"/>
      <c r="Q84" s="192" t="s">
        <v>958</v>
      </c>
      <c r="R84" s="186">
        <v>39814</v>
      </c>
      <c r="S84" s="344">
        <v>40178</v>
      </c>
      <c r="T84" s="347" t="s">
        <v>577</v>
      </c>
      <c r="U84" s="349" t="s">
        <v>577</v>
      </c>
      <c r="V84" s="349" t="s">
        <v>577</v>
      </c>
      <c r="W84" s="194"/>
      <c r="X84" s="194"/>
      <c r="Y84" s="321"/>
      <c r="Z84" s="321"/>
      <c r="AA84" s="320"/>
    </row>
    <row r="85" spans="1:27" s="11" customFormat="1" ht="54.75" customHeight="1">
      <c r="A85" s="649"/>
      <c r="B85" s="452"/>
      <c r="C85" s="452"/>
      <c r="D85" s="654"/>
      <c r="E85" s="451"/>
      <c r="F85" s="644"/>
      <c r="G85" s="61">
        <v>39814</v>
      </c>
      <c r="H85" s="61">
        <v>40178</v>
      </c>
      <c r="I85" s="8"/>
      <c r="J85" s="8"/>
      <c r="K85" s="151" t="s">
        <v>693</v>
      </c>
      <c r="L85" s="151" t="s">
        <v>957</v>
      </c>
      <c r="M85" s="5">
        <v>0.5</v>
      </c>
      <c r="N85" s="5">
        <v>0.5</v>
      </c>
      <c r="O85" s="5"/>
      <c r="P85" s="5"/>
      <c r="Q85" s="4" t="s">
        <v>694</v>
      </c>
      <c r="R85" s="10">
        <v>39814</v>
      </c>
      <c r="S85" s="342">
        <v>40178</v>
      </c>
      <c r="T85" s="347" t="s">
        <v>577</v>
      </c>
      <c r="U85" s="349" t="s">
        <v>577</v>
      </c>
      <c r="V85" s="349" t="s">
        <v>577</v>
      </c>
      <c r="W85" s="194"/>
      <c r="X85" s="194"/>
      <c r="Y85" s="321"/>
      <c r="Z85" s="321"/>
      <c r="AA85" s="320"/>
    </row>
    <row r="86" spans="1:27" s="7" customFormat="1" ht="72.75" thickBot="1">
      <c r="A86" s="650"/>
      <c r="B86" s="652"/>
      <c r="C86" s="652"/>
      <c r="D86" s="655"/>
      <c r="E86" s="647"/>
      <c r="F86" s="645"/>
      <c r="G86" s="61">
        <v>39904</v>
      </c>
      <c r="H86" s="61">
        <v>40162</v>
      </c>
      <c r="I86" s="178"/>
      <c r="J86" s="178"/>
      <c r="K86" s="177" t="s">
        <v>695</v>
      </c>
      <c r="L86" s="177" t="s">
        <v>1188</v>
      </c>
      <c r="M86" s="179">
        <v>0.3</v>
      </c>
      <c r="N86" s="179">
        <v>0.7</v>
      </c>
      <c r="O86" s="179"/>
      <c r="P86" s="179"/>
      <c r="Q86" s="190" t="s">
        <v>696</v>
      </c>
      <c r="R86" s="181"/>
      <c r="S86" s="343"/>
      <c r="T86" s="347" t="s">
        <v>577</v>
      </c>
      <c r="U86" s="349" t="s">
        <v>577</v>
      </c>
      <c r="V86" s="349" t="s">
        <v>577</v>
      </c>
      <c r="W86" s="194"/>
      <c r="X86" s="194"/>
      <c r="Y86" s="323"/>
      <c r="Z86" s="323"/>
      <c r="AA86" s="322"/>
    </row>
    <row r="87" spans="1:27" s="38" customFormat="1" ht="38.25" customHeight="1">
      <c r="A87" s="507" t="s">
        <v>1267</v>
      </c>
      <c r="B87" s="440" t="s">
        <v>1065</v>
      </c>
      <c r="C87" s="493" t="s">
        <v>3</v>
      </c>
      <c r="D87" s="441"/>
      <c r="E87" s="439">
        <v>552</v>
      </c>
      <c r="F87" s="20" t="s">
        <v>690</v>
      </c>
      <c r="G87" s="61">
        <v>39846</v>
      </c>
      <c r="H87" s="61">
        <v>40144</v>
      </c>
      <c r="I87" s="33"/>
      <c r="J87" s="33"/>
      <c r="K87" s="34" t="s">
        <v>1145</v>
      </c>
      <c r="L87" s="20" t="s">
        <v>1210</v>
      </c>
      <c r="M87" s="44">
        <v>1</v>
      </c>
      <c r="N87" s="44">
        <v>1</v>
      </c>
      <c r="O87" s="44"/>
      <c r="P87" s="44"/>
      <c r="Q87" s="35" t="s">
        <v>1146</v>
      </c>
      <c r="R87" s="36">
        <v>39944</v>
      </c>
      <c r="S87" s="156">
        <v>40144</v>
      </c>
      <c r="T87" s="193"/>
      <c r="U87" s="194"/>
      <c r="V87" s="194"/>
      <c r="W87" s="194" t="s">
        <v>576</v>
      </c>
      <c r="X87" s="194"/>
      <c r="Y87" s="146"/>
      <c r="Z87" s="146"/>
      <c r="AA87" s="260"/>
    </row>
    <row r="88" spans="1:27" s="38" customFormat="1" ht="46.5" customHeight="1">
      <c r="A88" s="507"/>
      <c r="B88" s="440"/>
      <c r="C88" s="493"/>
      <c r="D88" s="441"/>
      <c r="E88" s="439"/>
      <c r="F88" s="20" t="s">
        <v>690</v>
      </c>
      <c r="G88" s="61">
        <v>39874</v>
      </c>
      <c r="H88" s="61">
        <v>40177</v>
      </c>
      <c r="I88" s="33"/>
      <c r="J88" s="33"/>
      <c r="K88" s="20" t="s">
        <v>1150</v>
      </c>
      <c r="L88" s="20" t="s">
        <v>1211</v>
      </c>
      <c r="M88" s="44">
        <v>1</v>
      </c>
      <c r="N88" s="44">
        <v>1</v>
      </c>
      <c r="O88" s="44"/>
      <c r="P88" s="44"/>
      <c r="Q88" s="35" t="s">
        <v>1147</v>
      </c>
      <c r="R88" s="36">
        <v>39909</v>
      </c>
      <c r="S88" s="156">
        <v>40144</v>
      </c>
      <c r="T88" s="193"/>
      <c r="U88" s="194"/>
      <c r="V88" s="194"/>
      <c r="W88" s="194" t="s">
        <v>576</v>
      </c>
      <c r="X88" s="194"/>
      <c r="Y88" s="146"/>
      <c r="Z88" s="146"/>
      <c r="AA88" s="260"/>
    </row>
    <row r="89" spans="1:27" s="38" customFormat="1" ht="54" customHeight="1">
      <c r="A89" s="507"/>
      <c r="B89" s="440"/>
      <c r="C89" s="493"/>
      <c r="D89" s="441"/>
      <c r="E89" s="439"/>
      <c r="F89" s="20" t="s">
        <v>690</v>
      </c>
      <c r="G89" s="61">
        <v>39951</v>
      </c>
      <c r="H89" s="61">
        <v>40074</v>
      </c>
      <c r="I89" s="33"/>
      <c r="J89" s="33"/>
      <c r="K89" s="34" t="s">
        <v>1148</v>
      </c>
      <c r="L89" s="20" t="s">
        <v>1212</v>
      </c>
      <c r="M89" s="44">
        <v>1</v>
      </c>
      <c r="N89" s="44">
        <v>1</v>
      </c>
      <c r="O89" s="44"/>
      <c r="P89" s="44"/>
      <c r="Q89" s="35" t="s">
        <v>1149</v>
      </c>
      <c r="R89" s="36">
        <v>39909</v>
      </c>
      <c r="S89" s="156">
        <v>40144</v>
      </c>
      <c r="T89" s="193"/>
      <c r="U89" s="194"/>
      <c r="V89" s="194" t="s">
        <v>576</v>
      </c>
      <c r="W89" s="194"/>
      <c r="X89" s="194"/>
      <c r="Y89" s="146"/>
      <c r="Z89" s="146"/>
      <c r="AA89" s="260"/>
    </row>
    <row r="90" spans="1:27" s="38" customFormat="1" ht="69.75" customHeight="1">
      <c r="A90" s="507" t="s">
        <v>1267</v>
      </c>
      <c r="B90" s="440" t="s">
        <v>1065</v>
      </c>
      <c r="C90" s="493" t="s">
        <v>4</v>
      </c>
      <c r="D90" s="441"/>
      <c r="E90" s="439">
        <v>515</v>
      </c>
      <c r="F90" s="493" t="s">
        <v>690</v>
      </c>
      <c r="G90" s="61">
        <v>39859</v>
      </c>
      <c r="H90" s="61">
        <v>39994</v>
      </c>
      <c r="I90" s="33"/>
      <c r="J90" s="33"/>
      <c r="K90" s="34" t="s">
        <v>850</v>
      </c>
      <c r="L90" s="20" t="s">
        <v>849</v>
      </c>
      <c r="M90" s="56">
        <v>2</v>
      </c>
      <c r="N90" s="44"/>
      <c r="O90" s="44"/>
      <c r="P90" s="44"/>
      <c r="Q90" s="35" t="s">
        <v>1155</v>
      </c>
      <c r="R90" s="36">
        <v>39859</v>
      </c>
      <c r="S90" s="156">
        <v>39994</v>
      </c>
      <c r="T90" s="193"/>
      <c r="U90" s="194"/>
      <c r="V90" s="194"/>
      <c r="W90" s="194" t="s">
        <v>576</v>
      </c>
      <c r="X90" s="194"/>
      <c r="Y90" s="146"/>
      <c r="Z90" s="146"/>
      <c r="AA90" s="260"/>
    </row>
    <row r="91" spans="1:27" s="38" customFormat="1" ht="63" customHeight="1">
      <c r="A91" s="507"/>
      <c r="B91" s="440"/>
      <c r="C91" s="493"/>
      <c r="D91" s="441"/>
      <c r="E91" s="439"/>
      <c r="F91" s="493"/>
      <c r="G91" s="61">
        <v>39995</v>
      </c>
      <c r="H91" s="61">
        <v>40177</v>
      </c>
      <c r="I91" s="33"/>
      <c r="J91" s="33"/>
      <c r="K91" s="34" t="s">
        <v>1151</v>
      </c>
      <c r="L91" s="20" t="s">
        <v>522</v>
      </c>
      <c r="M91" s="56">
        <v>1</v>
      </c>
      <c r="N91" s="44"/>
      <c r="O91" s="44"/>
      <c r="P91" s="44"/>
      <c r="Q91" s="35" t="s">
        <v>1152</v>
      </c>
      <c r="R91" s="36">
        <v>39995</v>
      </c>
      <c r="S91" s="156">
        <v>40177</v>
      </c>
      <c r="T91" s="193"/>
      <c r="U91" s="194"/>
      <c r="V91" s="194" t="s">
        <v>576</v>
      </c>
      <c r="W91" s="194"/>
      <c r="X91" s="194"/>
      <c r="Y91" s="146"/>
      <c r="Z91" s="146"/>
      <c r="AA91" s="260"/>
    </row>
    <row r="92" spans="1:27" s="38" customFormat="1" ht="75.75" customHeight="1">
      <c r="A92" s="45" t="s">
        <v>1267</v>
      </c>
      <c r="B92" s="46" t="s">
        <v>5</v>
      </c>
      <c r="C92" s="43" t="s">
        <v>516</v>
      </c>
      <c r="D92" s="57"/>
      <c r="E92" s="155">
        <v>271</v>
      </c>
      <c r="F92" s="43" t="s">
        <v>690</v>
      </c>
      <c r="G92" s="61">
        <v>39859</v>
      </c>
      <c r="H92" s="61">
        <v>40177</v>
      </c>
      <c r="I92" s="33"/>
      <c r="J92" s="33"/>
      <c r="K92" s="34" t="s">
        <v>1153</v>
      </c>
      <c r="L92" s="20" t="s">
        <v>522</v>
      </c>
      <c r="M92" s="56">
        <v>1</v>
      </c>
      <c r="N92" s="44"/>
      <c r="O92" s="44"/>
      <c r="P92" s="44"/>
      <c r="Q92" s="35" t="s">
        <v>1154</v>
      </c>
      <c r="R92" s="36">
        <v>39859</v>
      </c>
      <c r="S92" s="156">
        <v>40177</v>
      </c>
      <c r="T92" s="193" t="s">
        <v>576</v>
      </c>
      <c r="U92" s="194"/>
      <c r="V92" s="194"/>
      <c r="W92" s="194"/>
      <c r="X92" s="194"/>
      <c r="Y92" s="146"/>
      <c r="Z92" s="146"/>
      <c r="AA92" s="260"/>
    </row>
    <row r="93" spans="1:27" s="28" customFormat="1" ht="101.25" customHeight="1">
      <c r="A93" s="417" t="s">
        <v>1267</v>
      </c>
      <c r="B93" s="418" t="s">
        <v>6</v>
      </c>
      <c r="C93" s="440" t="s">
        <v>523</v>
      </c>
      <c r="D93" s="493"/>
      <c r="E93" s="450">
        <v>1340.2</v>
      </c>
      <c r="F93" s="475" t="s">
        <v>506</v>
      </c>
      <c r="G93" s="61">
        <v>39951</v>
      </c>
      <c r="H93" s="61">
        <v>39955</v>
      </c>
      <c r="I93" s="19"/>
      <c r="J93" s="19"/>
      <c r="K93" s="47" t="s">
        <v>1214</v>
      </c>
      <c r="L93" s="47" t="s">
        <v>1215</v>
      </c>
      <c r="M93" s="44">
        <v>1</v>
      </c>
      <c r="N93" s="47" t="s">
        <v>1216</v>
      </c>
      <c r="O93" s="47"/>
      <c r="P93" s="47"/>
      <c r="Q93" s="35" t="s">
        <v>1217</v>
      </c>
      <c r="R93" s="23">
        <v>39951</v>
      </c>
      <c r="S93" s="196">
        <v>39955</v>
      </c>
      <c r="T93" s="193"/>
      <c r="U93" s="194"/>
      <c r="V93" s="194"/>
      <c r="W93" s="194"/>
      <c r="X93" s="194" t="s">
        <v>576</v>
      </c>
      <c r="Y93" s="69"/>
      <c r="Z93" s="69"/>
      <c r="AA93" s="127"/>
    </row>
    <row r="94" spans="1:27" s="28" customFormat="1" ht="90" customHeight="1">
      <c r="A94" s="641"/>
      <c r="B94" s="625"/>
      <c r="C94" s="443"/>
      <c r="D94" s="642"/>
      <c r="E94" s="620"/>
      <c r="F94" s="475"/>
      <c r="G94" s="61">
        <v>39846</v>
      </c>
      <c r="H94" s="61">
        <v>39899</v>
      </c>
      <c r="I94" s="19"/>
      <c r="J94" s="19"/>
      <c r="K94" s="23" t="s">
        <v>1218</v>
      </c>
      <c r="L94" s="23" t="s">
        <v>1219</v>
      </c>
      <c r="M94" s="44">
        <v>1</v>
      </c>
      <c r="N94" s="47" t="s">
        <v>1216</v>
      </c>
      <c r="O94" s="47"/>
      <c r="P94" s="47"/>
      <c r="Q94" s="23" t="s">
        <v>1220</v>
      </c>
      <c r="R94" s="23">
        <v>39846</v>
      </c>
      <c r="S94" s="196">
        <v>39899</v>
      </c>
      <c r="T94" s="193"/>
      <c r="U94" s="194"/>
      <c r="V94" s="194" t="s">
        <v>576</v>
      </c>
      <c r="W94" s="194"/>
      <c r="X94" s="194"/>
      <c r="Y94" s="69"/>
      <c r="Z94" s="69"/>
      <c r="AA94" s="127"/>
    </row>
    <row r="95" spans="1:27" s="28" customFormat="1" ht="101.25" customHeight="1">
      <c r="A95" s="641"/>
      <c r="B95" s="625"/>
      <c r="C95" s="443"/>
      <c r="D95" s="642"/>
      <c r="E95" s="620"/>
      <c r="F95" s="475"/>
      <c r="G95" s="61">
        <v>39846</v>
      </c>
      <c r="H95" s="61">
        <v>39857</v>
      </c>
      <c r="I95" s="19"/>
      <c r="J95" s="19"/>
      <c r="K95" s="23" t="s">
        <v>1221</v>
      </c>
      <c r="L95" s="23" t="s">
        <v>1219</v>
      </c>
      <c r="M95" s="44">
        <v>1</v>
      </c>
      <c r="N95" s="47" t="s">
        <v>1216</v>
      </c>
      <c r="O95" s="47"/>
      <c r="P95" s="47"/>
      <c r="Q95" s="23" t="s">
        <v>625</v>
      </c>
      <c r="R95" s="23">
        <v>39846</v>
      </c>
      <c r="S95" s="196">
        <v>39857</v>
      </c>
      <c r="T95" s="193"/>
      <c r="U95" s="194"/>
      <c r="V95" s="194" t="s">
        <v>576</v>
      </c>
      <c r="W95" s="194"/>
      <c r="X95" s="194"/>
      <c r="Y95" s="69"/>
      <c r="Z95" s="69"/>
      <c r="AA95" s="127"/>
    </row>
    <row r="96" spans="1:27" s="28" customFormat="1" ht="67.5" customHeight="1">
      <c r="A96" s="641"/>
      <c r="B96" s="625"/>
      <c r="C96" s="443"/>
      <c r="D96" s="642"/>
      <c r="E96" s="620"/>
      <c r="F96" s="475"/>
      <c r="G96" s="61">
        <v>39937</v>
      </c>
      <c r="H96" s="61">
        <v>39948</v>
      </c>
      <c r="I96" s="19"/>
      <c r="J96" s="19"/>
      <c r="K96" s="23" t="s">
        <v>626</v>
      </c>
      <c r="L96" s="58" t="s">
        <v>627</v>
      </c>
      <c r="M96" s="44">
        <v>1</v>
      </c>
      <c r="N96" s="47" t="s">
        <v>1216</v>
      </c>
      <c r="O96" s="47"/>
      <c r="P96" s="47"/>
      <c r="Q96" s="23" t="s">
        <v>628</v>
      </c>
      <c r="R96" s="23">
        <v>39937</v>
      </c>
      <c r="S96" s="196">
        <v>39948</v>
      </c>
      <c r="T96" s="193"/>
      <c r="U96" s="194"/>
      <c r="V96" s="194"/>
      <c r="W96" s="194"/>
      <c r="X96" s="194" t="s">
        <v>576</v>
      </c>
      <c r="Y96" s="69"/>
      <c r="Z96" s="69"/>
      <c r="AA96" s="127"/>
    </row>
    <row r="97" spans="1:27" s="28" customFormat="1" ht="67.5" customHeight="1">
      <c r="A97" s="641"/>
      <c r="B97" s="625"/>
      <c r="C97" s="443"/>
      <c r="D97" s="642"/>
      <c r="E97" s="620"/>
      <c r="F97" s="475"/>
      <c r="G97" s="61">
        <v>39951</v>
      </c>
      <c r="H97" s="61">
        <v>39955</v>
      </c>
      <c r="I97" s="19"/>
      <c r="J97" s="19"/>
      <c r="K97" s="23" t="s">
        <v>629</v>
      </c>
      <c r="L97" s="58" t="s">
        <v>630</v>
      </c>
      <c r="M97" s="44">
        <v>1</v>
      </c>
      <c r="N97" s="47" t="s">
        <v>1216</v>
      </c>
      <c r="O97" s="47"/>
      <c r="P97" s="47"/>
      <c r="Q97" s="23" t="s">
        <v>631</v>
      </c>
      <c r="R97" s="23">
        <v>39951</v>
      </c>
      <c r="S97" s="196">
        <v>39955</v>
      </c>
      <c r="T97" s="193"/>
      <c r="U97" s="194"/>
      <c r="V97" s="194"/>
      <c r="W97" s="194"/>
      <c r="X97" s="194" t="s">
        <v>576</v>
      </c>
      <c r="Y97" s="69"/>
      <c r="Z97" s="69"/>
      <c r="AA97" s="127"/>
    </row>
    <row r="98" spans="1:27" s="28" customFormat="1" ht="78.75" customHeight="1">
      <c r="A98" s="641"/>
      <c r="B98" s="625"/>
      <c r="C98" s="443"/>
      <c r="D98" s="642"/>
      <c r="E98" s="620"/>
      <c r="F98" s="475"/>
      <c r="G98" s="61">
        <v>39909</v>
      </c>
      <c r="H98" s="61">
        <v>39933</v>
      </c>
      <c r="I98" s="19"/>
      <c r="J98" s="19"/>
      <c r="K98" s="23" t="s">
        <v>632</v>
      </c>
      <c r="L98" s="23" t="s">
        <v>1219</v>
      </c>
      <c r="M98" s="44">
        <v>1</v>
      </c>
      <c r="N98" s="47" t="s">
        <v>1216</v>
      </c>
      <c r="O98" s="47"/>
      <c r="P98" s="47"/>
      <c r="Q98" s="23" t="s">
        <v>633</v>
      </c>
      <c r="R98" s="23">
        <v>39909</v>
      </c>
      <c r="S98" s="196">
        <v>39933</v>
      </c>
      <c r="T98" s="193"/>
      <c r="U98" s="194"/>
      <c r="V98" s="194" t="s">
        <v>576</v>
      </c>
      <c r="W98" s="194"/>
      <c r="X98" s="194"/>
      <c r="Y98" s="69"/>
      <c r="Z98" s="69"/>
      <c r="AA98" s="127"/>
    </row>
    <row r="99" spans="1:27" s="28" customFormat="1" ht="45" customHeight="1">
      <c r="A99" s="641"/>
      <c r="B99" s="625"/>
      <c r="C99" s="443"/>
      <c r="D99" s="642"/>
      <c r="E99" s="620"/>
      <c r="F99" s="475"/>
      <c r="G99" s="61">
        <v>39874</v>
      </c>
      <c r="H99" s="61">
        <v>39899</v>
      </c>
      <c r="I99" s="19"/>
      <c r="J99" s="19"/>
      <c r="K99" s="55" t="s">
        <v>634</v>
      </c>
      <c r="L99" s="58" t="s">
        <v>635</v>
      </c>
      <c r="M99" s="44">
        <v>1</v>
      </c>
      <c r="N99" s="47" t="s">
        <v>1216</v>
      </c>
      <c r="O99" s="47"/>
      <c r="P99" s="47"/>
      <c r="Q99" s="34" t="s">
        <v>636</v>
      </c>
      <c r="R99" s="23">
        <v>39874</v>
      </c>
      <c r="S99" s="196">
        <v>39899</v>
      </c>
      <c r="T99" s="193"/>
      <c r="U99" s="194" t="s">
        <v>576</v>
      </c>
      <c r="V99" s="194"/>
      <c r="W99" s="194"/>
      <c r="X99" s="194"/>
      <c r="Y99" s="69"/>
      <c r="Z99" s="69"/>
      <c r="AA99" s="127"/>
    </row>
    <row r="100" spans="1:27" s="28" customFormat="1" ht="78.75" customHeight="1">
      <c r="A100" s="641"/>
      <c r="B100" s="625"/>
      <c r="C100" s="443"/>
      <c r="D100" s="642"/>
      <c r="E100" s="620"/>
      <c r="F100" s="475"/>
      <c r="G100" s="61">
        <v>39970</v>
      </c>
      <c r="H100" s="61">
        <v>40116</v>
      </c>
      <c r="I100" s="19"/>
      <c r="J100" s="19"/>
      <c r="K100" s="55" t="s">
        <v>637</v>
      </c>
      <c r="L100" s="58" t="s">
        <v>638</v>
      </c>
      <c r="M100" s="47" t="s">
        <v>1216</v>
      </c>
      <c r="N100" s="44">
        <v>1</v>
      </c>
      <c r="O100" s="44"/>
      <c r="P100" s="44"/>
      <c r="Q100" s="34" t="s">
        <v>639</v>
      </c>
      <c r="R100" s="23">
        <v>39970</v>
      </c>
      <c r="S100" s="196">
        <v>40116</v>
      </c>
      <c r="T100" s="193"/>
      <c r="U100" s="194" t="s">
        <v>576</v>
      </c>
      <c r="V100" s="194"/>
      <c r="W100" s="194"/>
      <c r="X100" s="194"/>
      <c r="Y100" s="69"/>
      <c r="Z100" s="69"/>
      <c r="AA100" s="127"/>
    </row>
    <row r="101" spans="1:27" s="28" customFormat="1" ht="90" customHeight="1">
      <c r="A101" s="641"/>
      <c r="B101" s="625"/>
      <c r="C101" s="443"/>
      <c r="D101" s="642"/>
      <c r="E101" s="620"/>
      <c r="F101" s="475"/>
      <c r="G101" s="61">
        <v>39874</v>
      </c>
      <c r="H101" s="61">
        <v>39933</v>
      </c>
      <c r="I101" s="19"/>
      <c r="J101" s="19"/>
      <c r="K101" s="42" t="s">
        <v>640</v>
      </c>
      <c r="L101" s="58" t="s">
        <v>641</v>
      </c>
      <c r="M101" s="44">
        <v>1</v>
      </c>
      <c r="N101" s="44" t="s">
        <v>642</v>
      </c>
      <c r="O101" s="44"/>
      <c r="P101" s="44"/>
      <c r="Q101" s="34" t="s">
        <v>643</v>
      </c>
      <c r="R101" s="23">
        <v>39874</v>
      </c>
      <c r="S101" s="196">
        <v>39933</v>
      </c>
      <c r="T101" s="193"/>
      <c r="U101" s="194" t="s">
        <v>576</v>
      </c>
      <c r="V101" s="194"/>
      <c r="W101" s="194"/>
      <c r="X101" s="194"/>
      <c r="Y101" s="69"/>
      <c r="Z101" s="69"/>
      <c r="AA101" s="127"/>
    </row>
    <row r="102" spans="1:27" s="28" customFormat="1" ht="123.75" customHeight="1">
      <c r="A102" s="641"/>
      <c r="B102" s="625"/>
      <c r="C102" s="443"/>
      <c r="D102" s="642"/>
      <c r="E102" s="620"/>
      <c r="F102" s="475"/>
      <c r="G102" s="61">
        <v>39826</v>
      </c>
      <c r="H102" s="61">
        <v>39899</v>
      </c>
      <c r="I102" s="19"/>
      <c r="J102" s="19"/>
      <c r="K102" s="42" t="s">
        <v>644</v>
      </c>
      <c r="L102" s="58" t="s">
        <v>645</v>
      </c>
      <c r="M102" s="44">
        <v>1</v>
      </c>
      <c r="N102" s="47" t="s">
        <v>1216</v>
      </c>
      <c r="O102" s="47"/>
      <c r="P102" s="47"/>
      <c r="Q102" s="34" t="s">
        <v>646</v>
      </c>
      <c r="R102" s="23">
        <v>39826</v>
      </c>
      <c r="S102" s="196">
        <v>39899</v>
      </c>
      <c r="T102" s="193"/>
      <c r="U102" s="194"/>
      <c r="V102" s="194" t="s">
        <v>576</v>
      </c>
      <c r="W102" s="194"/>
      <c r="X102" s="194"/>
      <c r="Y102" s="69"/>
      <c r="Z102" s="69"/>
      <c r="AA102" s="127"/>
    </row>
    <row r="103" spans="1:36" s="197" customFormat="1" ht="112.5" customHeight="1">
      <c r="A103" s="641"/>
      <c r="B103" s="625"/>
      <c r="C103" s="443"/>
      <c r="D103" s="642"/>
      <c r="E103" s="620"/>
      <c r="F103" s="475"/>
      <c r="G103" s="61">
        <v>39832</v>
      </c>
      <c r="H103" s="61">
        <v>39927</v>
      </c>
      <c r="I103" s="19"/>
      <c r="J103" s="19"/>
      <c r="K103" s="42" t="s">
        <v>647</v>
      </c>
      <c r="L103" s="58" t="s">
        <v>648</v>
      </c>
      <c r="M103" s="44">
        <v>1</v>
      </c>
      <c r="N103" s="47" t="s">
        <v>1216</v>
      </c>
      <c r="O103" s="47"/>
      <c r="P103" s="47"/>
      <c r="Q103" s="34" t="s">
        <v>649</v>
      </c>
      <c r="R103" s="23">
        <v>39832</v>
      </c>
      <c r="S103" s="196">
        <v>39927</v>
      </c>
      <c r="T103" s="193"/>
      <c r="U103" s="194"/>
      <c r="V103" s="194" t="s">
        <v>576</v>
      </c>
      <c r="W103" s="194"/>
      <c r="X103" s="194"/>
      <c r="Y103" s="69"/>
      <c r="Z103" s="69"/>
      <c r="AA103" s="127"/>
      <c r="AB103" s="28"/>
      <c r="AC103" s="28"/>
      <c r="AD103" s="28"/>
      <c r="AE103" s="28"/>
      <c r="AF103" s="28"/>
      <c r="AG103" s="28"/>
      <c r="AH103" s="28"/>
      <c r="AI103" s="28"/>
      <c r="AJ103" s="28"/>
    </row>
    <row r="104" spans="1:36" s="197" customFormat="1" ht="180" customHeight="1">
      <c r="A104" s="641"/>
      <c r="B104" s="625"/>
      <c r="C104" s="443"/>
      <c r="D104" s="642"/>
      <c r="E104" s="620"/>
      <c r="F104" s="475"/>
      <c r="G104" s="61">
        <v>39970</v>
      </c>
      <c r="H104" s="61">
        <v>40147</v>
      </c>
      <c r="I104" s="19"/>
      <c r="J104" s="19"/>
      <c r="K104" s="42" t="s">
        <v>650</v>
      </c>
      <c r="L104" s="42" t="s">
        <v>651</v>
      </c>
      <c r="M104" s="47" t="s">
        <v>1216</v>
      </c>
      <c r="N104" s="44">
        <v>1</v>
      </c>
      <c r="O104" s="44"/>
      <c r="P104" s="44"/>
      <c r="Q104" s="42" t="s">
        <v>652</v>
      </c>
      <c r="R104" s="23">
        <v>39970</v>
      </c>
      <c r="S104" s="196">
        <v>40147</v>
      </c>
      <c r="T104" s="193"/>
      <c r="U104" s="194" t="s">
        <v>576</v>
      </c>
      <c r="V104" s="194"/>
      <c r="W104" s="194"/>
      <c r="X104" s="194"/>
      <c r="Y104" s="69"/>
      <c r="Z104" s="69"/>
      <c r="AA104" s="127"/>
      <c r="AB104" s="28"/>
      <c r="AC104" s="28"/>
      <c r="AD104" s="28"/>
      <c r="AE104" s="28"/>
      <c r="AF104" s="28"/>
      <c r="AG104" s="28"/>
      <c r="AH104" s="28"/>
      <c r="AI104" s="28"/>
      <c r="AJ104" s="28"/>
    </row>
    <row r="105" spans="1:36" s="197" customFormat="1" ht="78.75" customHeight="1">
      <c r="A105" s="641"/>
      <c r="B105" s="625"/>
      <c r="C105" s="443"/>
      <c r="D105" s="642"/>
      <c r="E105" s="620"/>
      <c r="F105" s="475"/>
      <c r="G105" s="61">
        <v>40148</v>
      </c>
      <c r="H105" s="61">
        <v>40158</v>
      </c>
      <c r="I105" s="19"/>
      <c r="J105" s="19"/>
      <c r="K105" s="42" t="s">
        <v>653</v>
      </c>
      <c r="L105" s="42" t="s">
        <v>654</v>
      </c>
      <c r="M105" s="47" t="s">
        <v>1216</v>
      </c>
      <c r="N105" s="44">
        <v>1</v>
      </c>
      <c r="O105" s="44"/>
      <c r="P105" s="44"/>
      <c r="Q105" s="42" t="s">
        <v>655</v>
      </c>
      <c r="R105" s="23">
        <v>40148</v>
      </c>
      <c r="S105" s="196">
        <v>40158</v>
      </c>
      <c r="T105" s="193"/>
      <c r="U105" s="194"/>
      <c r="V105" s="194"/>
      <c r="W105" s="194"/>
      <c r="X105" s="194" t="s">
        <v>576</v>
      </c>
      <c r="Y105" s="69"/>
      <c r="Z105" s="69"/>
      <c r="AA105" s="127"/>
      <c r="AB105" s="28"/>
      <c r="AC105" s="28"/>
      <c r="AD105" s="28"/>
      <c r="AE105" s="28"/>
      <c r="AF105" s="28"/>
      <c r="AG105" s="28"/>
      <c r="AH105" s="28"/>
      <c r="AI105" s="28"/>
      <c r="AJ105" s="28"/>
    </row>
    <row r="106" spans="1:36" s="197" customFormat="1" ht="101.25" customHeight="1">
      <c r="A106" s="641"/>
      <c r="B106" s="625"/>
      <c r="C106" s="443"/>
      <c r="D106" s="642"/>
      <c r="E106" s="620"/>
      <c r="F106" s="475"/>
      <c r="G106" s="61">
        <v>39846</v>
      </c>
      <c r="H106" s="61">
        <v>40165</v>
      </c>
      <c r="I106" s="19"/>
      <c r="J106" s="19"/>
      <c r="K106" s="42" t="s">
        <v>656</v>
      </c>
      <c r="L106" s="23" t="s">
        <v>1219</v>
      </c>
      <c r="M106" s="44">
        <v>0.5</v>
      </c>
      <c r="N106" s="44">
        <v>0.5</v>
      </c>
      <c r="O106" s="44"/>
      <c r="P106" s="44"/>
      <c r="Q106" s="42" t="s">
        <v>657</v>
      </c>
      <c r="R106" s="23">
        <v>39846</v>
      </c>
      <c r="S106" s="196">
        <v>40165</v>
      </c>
      <c r="T106" s="193"/>
      <c r="U106" s="194"/>
      <c r="V106" s="194" t="s">
        <v>576</v>
      </c>
      <c r="W106" s="194"/>
      <c r="X106" s="194"/>
      <c r="Y106" s="69"/>
      <c r="Z106" s="69"/>
      <c r="AA106" s="127"/>
      <c r="AB106" s="28"/>
      <c r="AC106" s="28"/>
      <c r="AD106" s="28"/>
      <c r="AE106" s="28"/>
      <c r="AF106" s="28"/>
      <c r="AG106" s="28"/>
      <c r="AH106" s="28"/>
      <c r="AI106" s="28"/>
      <c r="AJ106" s="28"/>
    </row>
    <row r="107" spans="1:36" s="197" customFormat="1" ht="123.75" customHeight="1">
      <c r="A107" s="640" t="s">
        <v>1267</v>
      </c>
      <c r="B107" s="637" t="s">
        <v>790</v>
      </c>
      <c r="C107" s="637" t="s">
        <v>510</v>
      </c>
      <c r="D107" s="442"/>
      <c r="E107" s="450">
        <v>872</v>
      </c>
      <c r="F107" s="493" t="s">
        <v>506</v>
      </c>
      <c r="G107" s="61">
        <v>39860</v>
      </c>
      <c r="H107" s="61">
        <v>39969</v>
      </c>
      <c r="I107" s="33"/>
      <c r="J107" s="33"/>
      <c r="K107" s="36" t="s">
        <v>658</v>
      </c>
      <c r="L107" s="36" t="s">
        <v>659</v>
      </c>
      <c r="M107" s="54">
        <v>1</v>
      </c>
      <c r="N107" s="44" t="s">
        <v>660</v>
      </c>
      <c r="O107" s="44"/>
      <c r="P107" s="44"/>
      <c r="Q107" s="36" t="s">
        <v>661</v>
      </c>
      <c r="R107" s="36">
        <v>39860</v>
      </c>
      <c r="S107" s="156">
        <v>39969</v>
      </c>
      <c r="T107" s="193"/>
      <c r="U107" s="194"/>
      <c r="V107" s="194"/>
      <c r="W107" s="194" t="s">
        <v>576</v>
      </c>
      <c r="X107" s="194" t="s">
        <v>576</v>
      </c>
      <c r="Y107" s="69"/>
      <c r="Z107" s="69"/>
      <c r="AA107" s="127"/>
      <c r="AB107" s="28"/>
      <c r="AC107" s="28"/>
      <c r="AD107" s="28"/>
      <c r="AE107" s="28"/>
      <c r="AF107" s="28"/>
      <c r="AG107" s="28"/>
      <c r="AH107" s="28"/>
      <c r="AI107" s="28"/>
      <c r="AJ107" s="28"/>
    </row>
    <row r="108" spans="1:36" s="197" customFormat="1" ht="78.75" customHeight="1">
      <c r="A108" s="640"/>
      <c r="B108" s="637"/>
      <c r="C108" s="638"/>
      <c r="D108" s="442"/>
      <c r="E108" s="450"/>
      <c r="F108" s="493"/>
      <c r="G108" s="61">
        <v>39959</v>
      </c>
      <c r="H108" s="61">
        <v>39974</v>
      </c>
      <c r="I108" s="33"/>
      <c r="J108" s="33"/>
      <c r="K108" s="36" t="s">
        <v>662</v>
      </c>
      <c r="L108" s="495" t="s">
        <v>1126</v>
      </c>
      <c r="M108" s="44">
        <v>1</v>
      </c>
      <c r="N108" s="44" t="s">
        <v>660</v>
      </c>
      <c r="O108" s="44"/>
      <c r="P108" s="44"/>
      <c r="Q108" s="493" t="s">
        <v>1124</v>
      </c>
      <c r="R108" s="36">
        <v>39959</v>
      </c>
      <c r="S108" s="156">
        <v>39974</v>
      </c>
      <c r="T108" s="193"/>
      <c r="U108" s="194"/>
      <c r="V108" s="194"/>
      <c r="W108" s="194" t="s">
        <v>576</v>
      </c>
      <c r="X108" s="194" t="s">
        <v>576</v>
      </c>
      <c r="Y108" s="69"/>
      <c r="Z108" s="69"/>
      <c r="AA108" s="127"/>
      <c r="AB108" s="28"/>
      <c r="AC108" s="28"/>
      <c r="AD108" s="28"/>
      <c r="AE108" s="28"/>
      <c r="AF108" s="28"/>
      <c r="AG108" s="28"/>
      <c r="AH108" s="28"/>
      <c r="AI108" s="28"/>
      <c r="AJ108" s="28"/>
    </row>
    <row r="109" spans="1:36" s="197" customFormat="1" ht="78.75" customHeight="1">
      <c r="A109" s="640"/>
      <c r="B109" s="637"/>
      <c r="C109" s="638"/>
      <c r="D109" s="442"/>
      <c r="E109" s="450"/>
      <c r="F109" s="493"/>
      <c r="G109" s="61">
        <v>40154</v>
      </c>
      <c r="H109" s="61">
        <v>40178</v>
      </c>
      <c r="I109" s="33"/>
      <c r="J109" s="33"/>
      <c r="K109" s="36" t="s">
        <v>663</v>
      </c>
      <c r="L109" s="495"/>
      <c r="M109" s="44" t="s">
        <v>660</v>
      </c>
      <c r="N109" s="44">
        <v>1</v>
      </c>
      <c r="O109" s="44"/>
      <c r="P109" s="44"/>
      <c r="Q109" s="493"/>
      <c r="R109" s="36">
        <v>40154</v>
      </c>
      <c r="S109" s="156">
        <v>40178</v>
      </c>
      <c r="T109" s="193"/>
      <c r="U109" s="194"/>
      <c r="V109" s="194"/>
      <c r="W109" s="194" t="s">
        <v>576</v>
      </c>
      <c r="X109" s="194" t="s">
        <v>576</v>
      </c>
      <c r="Y109" s="69"/>
      <c r="Z109" s="69"/>
      <c r="AA109" s="127"/>
      <c r="AB109" s="28"/>
      <c r="AC109" s="28"/>
      <c r="AD109" s="28"/>
      <c r="AE109" s="28"/>
      <c r="AF109" s="28"/>
      <c r="AG109" s="28"/>
      <c r="AH109" s="28"/>
      <c r="AI109" s="28"/>
      <c r="AJ109" s="28"/>
    </row>
    <row r="110" spans="1:36" s="197" customFormat="1" ht="213.75" customHeight="1">
      <c r="A110" s="632" t="s">
        <v>7</v>
      </c>
      <c r="B110" s="440" t="s">
        <v>790</v>
      </c>
      <c r="C110" s="493" t="s">
        <v>509</v>
      </c>
      <c r="D110" s="442"/>
      <c r="E110" s="439">
        <v>838.1</v>
      </c>
      <c r="F110" s="493" t="s">
        <v>518</v>
      </c>
      <c r="G110" s="61">
        <v>39846</v>
      </c>
      <c r="H110" s="61">
        <v>40116</v>
      </c>
      <c r="I110" s="33"/>
      <c r="J110" s="33"/>
      <c r="K110" s="20" t="s">
        <v>8</v>
      </c>
      <c r="L110" s="60" t="s">
        <v>9</v>
      </c>
      <c r="M110" s="44">
        <v>1</v>
      </c>
      <c r="N110" s="43" t="s">
        <v>642</v>
      </c>
      <c r="O110" s="43"/>
      <c r="P110" s="43"/>
      <c r="Q110" s="60" t="s">
        <v>665</v>
      </c>
      <c r="R110" s="61">
        <v>39846</v>
      </c>
      <c r="S110" s="198">
        <v>40116</v>
      </c>
      <c r="T110" s="193"/>
      <c r="U110" s="194"/>
      <c r="V110" s="194" t="s">
        <v>576</v>
      </c>
      <c r="W110" s="194" t="s">
        <v>576</v>
      </c>
      <c r="X110" s="194"/>
      <c r="Y110" s="69"/>
      <c r="Z110" s="69"/>
      <c r="AA110" s="127"/>
      <c r="AB110" s="28"/>
      <c r="AC110" s="28"/>
      <c r="AD110" s="28"/>
      <c r="AE110" s="28"/>
      <c r="AF110" s="28"/>
      <c r="AG110" s="28"/>
      <c r="AH110" s="28"/>
      <c r="AI110" s="28"/>
      <c r="AJ110" s="28"/>
    </row>
    <row r="111" spans="1:36" s="197" customFormat="1" ht="67.5" customHeight="1">
      <c r="A111" s="632"/>
      <c r="B111" s="440"/>
      <c r="C111" s="493"/>
      <c r="D111" s="442"/>
      <c r="E111" s="439"/>
      <c r="F111" s="493"/>
      <c r="G111" s="61">
        <v>39997</v>
      </c>
      <c r="H111" s="61">
        <v>40015</v>
      </c>
      <c r="I111" s="33">
        <v>39997</v>
      </c>
      <c r="J111" s="33">
        <v>40109</v>
      </c>
      <c r="K111" s="20" t="s">
        <v>666</v>
      </c>
      <c r="L111" s="60" t="s">
        <v>10</v>
      </c>
      <c r="M111" s="44" t="s">
        <v>1216</v>
      </c>
      <c r="N111" s="62">
        <v>1</v>
      </c>
      <c r="O111" s="33">
        <v>39997</v>
      </c>
      <c r="P111" s="33">
        <v>40109</v>
      </c>
      <c r="Q111" s="60" t="s">
        <v>667</v>
      </c>
      <c r="R111" s="61">
        <v>39997</v>
      </c>
      <c r="S111" s="198">
        <v>40015</v>
      </c>
      <c r="T111" s="193" t="s">
        <v>576</v>
      </c>
      <c r="U111" s="194" t="s">
        <v>576</v>
      </c>
      <c r="V111" s="194"/>
      <c r="W111" s="194"/>
      <c r="X111" s="194"/>
      <c r="Y111" s="46" t="s">
        <v>11</v>
      </c>
      <c r="Z111" s="46" t="s">
        <v>11</v>
      </c>
      <c r="AA111" s="127"/>
      <c r="AB111" s="28"/>
      <c r="AC111" s="28"/>
      <c r="AD111" s="28"/>
      <c r="AE111" s="28"/>
      <c r="AF111" s="28"/>
      <c r="AG111" s="28"/>
      <c r="AH111" s="28"/>
      <c r="AI111" s="28"/>
      <c r="AJ111" s="28"/>
    </row>
    <row r="112" spans="1:36" s="197" customFormat="1" ht="101.25" customHeight="1">
      <c r="A112" s="632"/>
      <c r="B112" s="440"/>
      <c r="C112" s="493"/>
      <c r="D112" s="442"/>
      <c r="E112" s="439"/>
      <c r="F112" s="493"/>
      <c r="G112" s="61">
        <v>39996</v>
      </c>
      <c r="H112" s="61">
        <v>40177</v>
      </c>
      <c r="I112" s="33"/>
      <c r="J112" s="33"/>
      <c r="K112" s="63" t="s">
        <v>668</v>
      </c>
      <c r="L112" s="20" t="s">
        <v>669</v>
      </c>
      <c r="M112" s="44" t="s">
        <v>1216</v>
      </c>
      <c r="N112" s="62">
        <v>1</v>
      </c>
      <c r="O112" s="62"/>
      <c r="P112" s="62"/>
      <c r="Q112" s="60" t="s">
        <v>670</v>
      </c>
      <c r="R112" s="61">
        <v>39996</v>
      </c>
      <c r="S112" s="199">
        <v>40177</v>
      </c>
      <c r="T112" s="193"/>
      <c r="U112" s="194"/>
      <c r="V112" s="194" t="s">
        <v>576</v>
      </c>
      <c r="W112" s="194"/>
      <c r="X112" s="194"/>
      <c r="Y112" s="69"/>
      <c r="Z112" s="69"/>
      <c r="AA112" s="127"/>
      <c r="AB112" s="28"/>
      <c r="AC112" s="28"/>
      <c r="AD112" s="28"/>
      <c r="AE112" s="28"/>
      <c r="AF112" s="28"/>
      <c r="AG112" s="28"/>
      <c r="AH112" s="28"/>
      <c r="AI112" s="28"/>
      <c r="AJ112" s="28"/>
    </row>
    <row r="113" spans="1:36" s="197" customFormat="1" ht="112.5" customHeight="1">
      <c r="A113" s="632"/>
      <c r="B113" s="440"/>
      <c r="C113" s="493"/>
      <c r="D113" s="442"/>
      <c r="E113" s="439"/>
      <c r="F113" s="493"/>
      <c r="G113" s="61">
        <v>40087</v>
      </c>
      <c r="H113" s="61">
        <v>40116</v>
      </c>
      <c r="I113" s="33">
        <v>40087</v>
      </c>
      <c r="J113" s="33">
        <v>40177</v>
      </c>
      <c r="K113" s="20" t="s">
        <v>671</v>
      </c>
      <c r="L113" s="60" t="s">
        <v>672</v>
      </c>
      <c r="M113" s="44" t="s">
        <v>1216</v>
      </c>
      <c r="N113" s="62">
        <v>1</v>
      </c>
      <c r="O113" s="33">
        <v>40087</v>
      </c>
      <c r="P113" s="200">
        <v>40177</v>
      </c>
      <c r="Q113" s="60" t="s">
        <v>673</v>
      </c>
      <c r="R113" s="61">
        <v>40087</v>
      </c>
      <c r="S113" s="198">
        <v>40116</v>
      </c>
      <c r="T113" s="193" t="s">
        <v>576</v>
      </c>
      <c r="U113" s="194" t="s">
        <v>576</v>
      </c>
      <c r="V113" s="194"/>
      <c r="W113" s="194"/>
      <c r="X113" s="194"/>
      <c r="Y113" s="46" t="s">
        <v>12</v>
      </c>
      <c r="Z113" s="46" t="s">
        <v>12</v>
      </c>
      <c r="AA113" s="127"/>
      <c r="AB113" s="28"/>
      <c r="AC113" s="28"/>
      <c r="AD113" s="28"/>
      <c r="AE113" s="28"/>
      <c r="AF113" s="28"/>
      <c r="AG113" s="28"/>
      <c r="AH113" s="28"/>
      <c r="AI113" s="28"/>
      <c r="AJ113" s="28"/>
    </row>
    <row r="114" spans="1:36" s="197" customFormat="1" ht="56.25" customHeight="1">
      <c r="A114" s="632"/>
      <c r="B114" s="440"/>
      <c r="C114" s="493"/>
      <c r="D114" s="442"/>
      <c r="E114" s="439"/>
      <c r="F114" s="493"/>
      <c r="G114" s="61">
        <v>40156</v>
      </c>
      <c r="H114" s="61">
        <v>40178</v>
      </c>
      <c r="I114" s="33"/>
      <c r="J114" s="33"/>
      <c r="K114" s="20" t="s">
        <v>674</v>
      </c>
      <c r="L114" s="60" t="s">
        <v>13</v>
      </c>
      <c r="M114" s="44" t="s">
        <v>1216</v>
      </c>
      <c r="N114" s="62">
        <v>1</v>
      </c>
      <c r="O114" s="62"/>
      <c r="P114" s="62"/>
      <c r="Q114" s="60" t="s">
        <v>667</v>
      </c>
      <c r="R114" s="61">
        <v>40156</v>
      </c>
      <c r="S114" s="198">
        <v>40178</v>
      </c>
      <c r="T114" s="193" t="s">
        <v>576</v>
      </c>
      <c r="U114" s="194" t="s">
        <v>576</v>
      </c>
      <c r="V114" s="194"/>
      <c r="W114" s="194"/>
      <c r="X114" s="194"/>
      <c r="Y114" s="69"/>
      <c r="Z114" s="69"/>
      <c r="AA114" s="127"/>
      <c r="AB114" s="28"/>
      <c r="AC114" s="28"/>
      <c r="AD114" s="28"/>
      <c r="AE114" s="28"/>
      <c r="AF114" s="28"/>
      <c r="AG114" s="28"/>
      <c r="AH114" s="28"/>
      <c r="AI114" s="28"/>
      <c r="AJ114" s="28"/>
    </row>
    <row r="115" spans="1:36" s="197" customFormat="1" ht="33.75" customHeight="1">
      <c r="A115" s="632"/>
      <c r="B115" s="440"/>
      <c r="C115" s="493"/>
      <c r="D115" s="442"/>
      <c r="E115" s="439"/>
      <c r="F115" s="493" t="s">
        <v>519</v>
      </c>
      <c r="G115" s="61">
        <v>39874</v>
      </c>
      <c r="H115" s="61">
        <v>39885</v>
      </c>
      <c r="I115" s="33"/>
      <c r="J115" s="33"/>
      <c r="K115" s="495" t="s">
        <v>14</v>
      </c>
      <c r="L115" s="495" t="s">
        <v>675</v>
      </c>
      <c r="M115" s="62">
        <v>1</v>
      </c>
      <c r="N115" s="57"/>
      <c r="O115" s="57"/>
      <c r="P115" s="57"/>
      <c r="Q115" s="60" t="s">
        <v>676</v>
      </c>
      <c r="R115" s="61">
        <v>39874</v>
      </c>
      <c r="S115" s="198">
        <v>39885</v>
      </c>
      <c r="T115" s="193"/>
      <c r="U115" s="194" t="s">
        <v>576</v>
      </c>
      <c r="V115" s="194" t="s">
        <v>576</v>
      </c>
      <c r="W115" s="194"/>
      <c r="X115" s="194"/>
      <c r="Y115" s="69"/>
      <c r="Z115" s="69"/>
      <c r="AA115" s="127"/>
      <c r="AB115" s="28"/>
      <c r="AC115" s="28"/>
      <c r="AD115" s="28"/>
      <c r="AE115" s="28"/>
      <c r="AF115" s="28"/>
      <c r="AG115" s="28"/>
      <c r="AH115" s="28"/>
      <c r="AI115" s="28"/>
      <c r="AJ115" s="28"/>
    </row>
    <row r="116" spans="1:36" s="197" customFormat="1" ht="45" customHeight="1">
      <c r="A116" s="632"/>
      <c r="B116" s="440"/>
      <c r="C116" s="493"/>
      <c r="D116" s="442"/>
      <c r="E116" s="439"/>
      <c r="F116" s="493"/>
      <c r="G116" s="61">
        <v>39888</v>
      </c>
      <c r="H116" s="61">
        <v>39919</v>
      </c>
      <c r="I116" s="33"/>
      <c r="J116" s="33"/>
      <c r="K116" s="495"/>
      <c r="L116" s="495"/>
      <c r="M116" s="62">
        <v>1</v>
      </c>
      <c r="N116" s="62"/>
      <c r="O116" s="62"/>
      <c r="P116" s="62"/>
      <c r="Q116" s="60" t="s">
        <v>677</v>
      </c>
      <c r="R116" s="61">
        <v>39888</v>
      </c>
      <c r="S116" s="198">
        <v>39919</v>
      </c>
      <c r="T116" s="193"/>
      <c r="U116" s="194" t="s">
        <v>576</v>
      </c>
      <c r="V116" s="194" t="s">
        <v>576</v>
      </c>
      <c r="W116" s="194"/>
      <c r="X116" s="194"/>
      <c r="Y116" s="69"/>
      <c r="Z116" s="69"/>
      <c r="AA116" s="127"/>
      <c r="AB116" s="28"/>
      <c r="AC116" s="28"/>
      <c r="AD116" s="28"/>
      <c r="AE116" s="28"/>
      <c r="AF116" s="28"/>
      <c r="AG116" s="28"/>
      <c r="AH116" s="28"/>
      <c r="AI116" s="28"/>
      <c r="AJ116" s="28"/>
    </row>
    <row r="117" spans="1:36" s="197" customFormat="1" ht="22.5">
      <c r="A117" s="632"/>
      <c r="B117" s="440"/>
      <c r="C117" s="493"/>
      <c r="D117" s="442"/>
      <c r="E117" s="439"/>
      <c r="F117" s="493"/>
      <c r="G117" s="61">
        <v>39919</v>
      </c>
      <c r="H117" s="61">
        <v>39924</v>
      </c>
      <c r="I117" s="33"/>
      <c r="J117" s="33"/>
      <c r="K117" s="495" t="s">
        <v>15</v>
      </c>
      <c r="L117" s="495" t="s">
        <v>675</v>
      </c>
      <c r="M117" s="62">
        <v>1</v>
      </c>
      <c r="N117" s="62"/>
      <c r="O117" s="62"/>
      <c r="P117" s="62"/>
      <c r="Q117" s="60" t="s">
        <v>678</v>
      </c>
      <c r="R117" s="61">
        <v>39919</v>
      </c>
      <c r="S117" s="198">
        <v>39924</v>
      </c>
      <c r="T117" s="193"/>
      <c r="U117" s="194" t="s">
        <v>576</v>
      </c>
      <c r="V117" s="194" t="s">
        <v>576</v>
      </c>
      <c r="W117" s="194"/>
      <c r="X117" s="194"/>
      <c r="Y117" s="69"/>
      <c r="Z117" s="69"/>
      <c r="AA117" s="127"/>
      <c r="AB117" s="28"/>
      <c r="AC117" s="28"/>
      <c r="AD117" s="28"/>
      <c r="AE117" s="28"/>
      <c r="AF117" s="28"/>
      <c r="AG117" s="28"/>
      <c r="AH117" s="28"/>
      <c r="AI117" s="28"/>
      <c r="AJ117" s="28"/>
    </row>
    <row r="118" spans="1:36" s="197" customFormat="1" ht="78.75" customHeight="1">
      <c r="A118" s="632"/>
      <c r="B118" s="440"/>
      <c r="C118" s="493"/>
      <c r="D118" s="442"/>
      <c r="E118" s="439"/>
      <c r="F118" s="493"/>
      <c r="G118" s="61">
        <v>39925</v>
      </c>
      <c r="H118" s="61">
        <v>39955</v>
      </c>
      <c r="I118" s="33"/>
      <c r="J118" s="33"/>
      <c r="K118" s="495"/>
      <c r="L118" s="495"/>
      <c r="M118" s="62">
        <v>1</v>
      </c>
      <c r="N118" s="62"/>
      <c r="O118" s="62"/>
      <c r="P118" s="62"/>
      <c r="Q118" s="60" t="s">
        <v>679</v>
      </c>
      <c r="R118" s="61">
        <v>39925</v>
      </c>
      <c r="S118" s="198">
        <v>39955</v>
      </c>
      <c r="T118" s="193"/>
      <c r="U118" s="194" t="s">
        <v>576</v>
      </c>
      <c r="V118" s="194" t="s">
        <v>576</v>
      </c>
      <c r="W118" s="194"/>
      <c r="X118" s="194"/>
      <c r="Y118" s="69"/>
      <c r="Z118" s="69"/>
      <c r="AA118" s="127"/>
      <c r="AB118" s="28"/>
      <c r="AC118" s="28"/>
      <c r="AD118" s="28"/>
      <c r="AE118" s="28"/>
      <c r="AF118" s="28"/>
      <c r="AG118" s="28"/>
      <c r="AH118" s="28"/>
      <c r="AI118" s="28"/>
      <c r="AJ118" s="28"/>
    </row>
    <row r="119" spans="1:36" s="197" customFormat="1" ht="67.5" customHeight="1">
      <c r="A119" s="632"/>
      <c r="B119" s="440"/>
      <c r="C119" s="493"/>
      <c r="D119" s="442"/>
      <c r="E119" s="439"/>
      <c r="F119" s="493"/>
      <c r="G119" s="61">
        <v>39871</v>
      </c>
      <c r="H119" s="61">
        <v>39975</v>
      </c>
      <c r="I119" s="33"/>
      <c r="J119" s="33"/>
      <c r="K119" s="20" t="s">
        <v>16</v>
      </c>
      <c r="L119" s="20" t="s">
        <v>680</v>
      </c>
      <c r="M119" s="62">
        <v>1</v>
      </c>
      <c r="N119" s="62"/>
      <c r="O119" s="62"/>
      <c r="P119" s="62"/>
      <c r="Q119" s="60" t="s">
        <v>681</v>
      </c>
      <c r="R119" s="61">
        <v>39871</v>
      </c>
      <c r="S119" s="198">
        <v>39975</v>
      </c>
      <c r="T119" s="193"/>
      <c r="U119" s="194"/>
      <c r="V119" s="194" t="s">
        <v>576</v>
      </c>
      <c r="W119" s="194" t="s">
        <v>576</v>
      </c>
      <c r="X119" s="194"/>
      <c r="Y119" s="69"/>
      <c r="Z119" s="69"/>
      <c r="AA119" s="127"/>
      <c r="AB119" s="28"/>
      <c r="AC119" s="28"/>
      <c r="AD119" s="28"/>
      <c r="AE119" s="28"/>
      <c r="AF119" s="28"/>
      <c r="AG119" s="28"/>
      <c r="AH119" s="28"/>
      <c r="AI119" s="28"/>
      <c r="AJ119" s="28"/>
    </row>
    <row r="120" spans="1:36" s="197" customFormat="1" ht="56.25" customHeight="1">
      <c r="A120" s="632"/>
      <c r="B120" s="440"/>
      <c r="C120" s="493"/>
      <c r="D120" s="442"/>
      <c r="E120" s="439"/>
      <c r="F120" s="493"/>
      <c r="G120" s="61">
        <v>39940</v>
      </c>
      <c r="H120" s="61">
        <v>39962</v>
      </c>
      <c r="I120" s="33"/>
      <c r="J120" s="33"/>
      <c r="K120" s="20" t="s">
        <v>682</v>
      </c>
      <c r="L120" s="43" t="s">
        <v>683</v>
      </c>
      <c r="M120" s="62">
        <v>1</v>
      </c>
      <c r="N120" s="62"/>
      <c r="O120" s="62"/>
      <c r="P120" s="62"/>
      <c r="Q120" s="60" t="s">
        <v>684</v>
      </c>
      <c r="R120" s="61">
        <v>39940</v>
      </c>
      <c r="S120" s="198">
        <v>39962</v>
      </c>
      <c r="T120" s="193"/>
      <c r="U120" s="194"/>
      <c r="V120" s="194" t="s">
        <v>576</v>
      </c>
      <c r="W120" s="194" t="s">
        <v>576</v>
      </c>
      <c r="X120" s="194"/>
      <c r="Y120" s="69"/>
      <c r="Z120" s="69"/>
      <c r="AA120" s="127"/>
      <c r="AB120" s="28"/>
      <c r="AC120" s="28"/>
      <c r="AD120" s="28"/>
      <c r="AE120" s="28"/>
      <c r="AF120" s="28"/>
      <c r="AG120" s="28"/>
      <c r="AH120" s="28"/>
      <c r="AI120" s="28"/>
      <c r="AJ120" s="28"/>
    </row>
    <row r="121" spans="1:36" s="197" customFormat="1" ht="56.25" customHeight="1">
      <c r="A121" s="632"/>
      <c r="B121" s="440"/>
      <c r="C121" s="493"/>
      <c r="D121" s="442"/>
      <c r="E121" s="439"/>
      <c r="F121" s="493"/>
      <c r="G121" s="61">
        <v>40114</v>
      </c>
      <c r="H121" s="61">
        <v>40123</v>
      </c>
      <c r="I121" s="33"/>
      <c r="J121" s="33"/>
      <c r="K121" s="20" t="s">
        <v>685</v>
      </c>
      <c r="L121" s="43" t="s">
        <v>683</v>
      </c>
      <c r="M121" s="44">
        <v>0</v>
      </c>
      <c r="N121" s="44">
        <v>1</v>
      </c>
      <c r="O121" s="44"/>
      <c r="P121" s="44"/>
      <c r="Q121" s="60" t="s">
        <v>684</v>
      </c>
      <c r="R121" s="61">
        <v>40114</v>
      </c>
      <c r="S121" s="198">
        <v>40123</v>
      </c>
      <c r="T121" s="193"/>
      <c r="U121" s="194"/>
      <c r="V121" s="194" t="s">
        <v>576</v>
      </c>
      <c r="W121" s="194" t="s">
        <v>576</v>
      </c>
      <c r="X121" s="194"/>
      <c r="Y121" s="69"/>
      <c r="Z121" s="69"/>
      <c r="AA121" s="127"/>
      <c r="AB121" s="28"/>
      <c r="AC121" s="28"/>
      <c r="AD121" s="28"/>
      <c r="AE121" s="28"/>
      <c r="AF121" s="28"/>
      <c r="AG121" s="28"/>
      <c r="AH121" s="28"/>
      <c r="AI121" s="28"/>
      <c r="AJ121" s="28"/>
    </row>
    <row r="122" spans="1:36" s="197" customFormat="1" ht="101.25" customHeight="1">
      <c r="A122" s="632"/>
      <c r="B122" s="440"/>
      <c r="C122" s="493"/>
      <c r="D122" s="442"/>
      <c r="E122" s="439"/>
      <c r="F122" s="20" t="s">
        <v>17</v>
      </c>
      <c r="G122" s="61">
        <v>39860</v>
      </c>
      <c r="H122" s="61">
        <v>39933</v>
      </c>
      <c r="I122" s="33"/>
      <c r="J122" s="33"/>
      <c r="K122" s="20" t="s">
        <v>18</v>
      </c>
      <c r="L122" s="60" t="s">
        <v>1066</v>
      </c>
      <c r="M122" s="64">
        <v>1</v>
      </c>
      <c r="N122" s="44"/>
      <c r="O122" s="44"/>
      <c r="P122" s="44"/>
      <c r="Q122" s="60" t="s">
        <v>1067</v>
      </c>
      <c r="R122" s="61">
        <v>39860</v>
      </c>
      <c r="S122" s="198">
        <v>39933</v>
      </c>
      <c r="T122" s="193"/>
      <c r="U122" s="194"/>
      <c r="V122" s="194" t="s">
        <v>576</v>
      </c>
      <c r="W122" s="194" t="s">
        <v>576</v>
      </c>
      <c r="X122" s="194" t="s">
        <v>576</v>
      </c>
      <c r="Y122" s="69"/>
      <c r="Z122" s="69"/>
      <c r="AA122" s="127"/>
      <c r="AB122" s="28"/>
      <c r="AC122" s="28"/>
      <c r="AD122" s="28"/>
      <c r="AE122" s="28"/>
      <c r="AF122" s="28"/>
      <c r="AG122" s="28"/>
      <c r="AH122" s="28"/>
      <c r="AI122" s="28"/>
      <c r="AJ122" s="28"/>
    </row>
    <row r="123" spans="1:36" s="197" customFormat="1" ht="123.75" customHeight="1">
      <c r="A123" s="632"/>
      <c r="B123" s="440"/>
      <c r="C123" s="493"/>
      <c r="D123" s="442"/>
      <c r="E123" s="439"/>
      <c r="F123" s="55" t="s">
        <v>520</v>
      </c>
      <c r="G123" s="61">
        <v>39951</v>
      </c>
      <c r="H123" s="61">
        <v>40102</v>
      </c>
      <c r="I123" s="33">
        <v>39951</v>
      </c>
      <c r="J123" s="33">
        <v>40116</v>
      </c>
      <c r="K123" s="55" t="s">
        <v>1068</v>
      </c>
      <c r="L123" s="47" t="s">
        <v>1069</v>
      </c>
      <c r="M123" s="639" t="s">
        <v>1216</v>
      </c>
      <c r="N123" s="44">
        <v>1</v>
      </c>
      <c r="O123" s="33">
        <v>39951</v>
      </c>
      <c r="P123" s="33">
        <v>40116</v>
      </c>
      <c r="Q123" s="43" t="s">
        <v>1070</v>
      </c>
      <c r="R123" s="61">
        <v>39951</v>
      </c>
      <c r="S123" s="201">
        <v>40102</v>
      </c>
      <c r="T123" s="193" t="s">
        <v>576</v>
      </c>
      <c r="U123" s="194" t="s">
        <v>576</v>
      </c>
      <c r="V123" s="194"/>
      <c r="W123" s="194"/>
      <c r="X123" s="194"/>
      <c r="Y123" s="46" t="s">
        <v>19</v>
      </c>
      <c r="Z123" s="46" t="s">
        <v>19</v>
      </c>
      <c r="AA123" s="127"/>
      <c r="AB123" s="28"/>
      <c r="AC123" s="28"/>
      <c r="AD123" s="28"/>
      <c r="AE123" s="28"/>
      <c r="AF123" s="28"/>
      <c r="AG123" s="28"/>
      <c r="AH123" s="28"/>
      <c r="AI123" s="28"/>
      <c r="AJ123" s="28"/>
    </row>
    <row r="124" spans="1:36" s="197" customFormat="1" ht="146.25" customHeight="1">
      <c r="A124" s="632"/>
      <c r="B124" s="440"/>
      <c r="C124" s="493"/>
      <c r="D124" s="442"/>
      <c r="E124" s="439"/>
      <c r="F124" s="55" t="s">
        <v>520</v>
      </c>
      <c r="G124" s="61">
        <v>39860</v>
      </c>
      <c r="H124" s="61">
        <v>40170</v>
      </c>
      <c r="I124" s="33"/>
      <c r="J124" s="33"/>
      <c r="K124" s="55" t="s">
        <v>1071</v>
      </c>
      <c r="L124" s="47" t="s">
        <v>1072</v>
      </c>
      <c r="M124" s="639"/>
      <c r="N124" s="44">
        <v>1</v>
      </c>
      <c r="O124" s="44"/>
      <c r="P124" s="44"/>
      <c r="Q124" s="43" t="s">
        <v>1073</v>
      </c>
      <c r="R124" s="61">
        <v>39860</v>
      </c>
      <c r="S124" s="198">
        <v>40170</v>
      </c>
      <c r="T124" s="193" t="s">
        <v>576</v>
      </c>
      <c r="U124" s="194" t="s">
        <v>576</v>
      </c>
      <c r="V124" s="194"/>
      <c r="W124" s="194"/>
      <c r="X124" s="194" t="s">
        <v>576</v>
      </c>
      <c r="Y124" s="69"/>
      <c r="Z124" s="69"/>
      <c r="AA124" s="127"/>
      <c r="AB124" s="28"/>
      <c r="AC124" s="28"/>
      <c r="AD124" s="28"/>
      <c r="AE124" s="28"/>
      <c r="AF124" s="28"/>
      <c r="AG124" s="28"/>
      <c r="AH124" s="28"/>
      <c r="AI124" s="28"/>
      <c r="AJ124" s="28"/>
    </row>
    <row r="125" spans="1:36" s="197" customFormat="1" ht="56.25" customHeight="1">
      <c r="A125" s="507" t="s">
        <v>54</v>
      </c>
      <c r="B125" s="440" t="s">
        <v>790</v>
      </c>
      <c r="C125" s="493" t="s">
        <v>120</v>
      </c>
      <c r="D125" s="442"/>
      <c r="E125" s="439">
        <f>5600-192</f>
        <v>5408</v>
      </c>
      <c r="F125" s="493" t="s">
        <v>521</v>
      </c>
      <c r="G125" s="61">
        <v>39828</v>
      </c>
      <c r="H125" s="61">
        <v>39986</v>
      </c>
      <c r="I125" s="420"/>
      <c r="J125" s="420"/>
      <c r="K125" s="608" t="s">
        <v>121</v>
      </c>
      <c r="L125" s="495" t="s">
        <v>122</v>
      </c>
      <c r="M125" s="449">
        <v>1</v>
      </c>
      <c r="N125" s="449"/>
      <c r="O125" s="44"/>
      <c r="P125" s="44"/>
      <c r="Q125" s="20" t="s">
        <v>123</v>
      </c>
      <c r="R125" s="36">
        <v>39828</v>
      </c>
      <c r="S125" s="156">
        <v>39902</v>
      </c>
      <c r="T125" s="193" t="s">
        <v>577</v>
      </c>
      <c r="U125" s="194"/>
      <c r="V125" s="194"/>
      <c r="W125" s="194"/>
      <c r="X125" s="194" t="s">
        <v>577</v>
      </c>
      <c r="Y125" s="69"/>
      <c r="Z125" s="69"/>
      <c r="AA125" s="127"/>
      <c r="AB125" s="28"/>
      <c r="AC125" s="28"/>
      <c r="AD125" s="28"/>
      <c r="AE125" s="28"/>
      <c r="AF125" s="28"/>
      <c r="AG125" s="28"/>
      <c r="AH125" s="28"/>
      <c r="AI125" s="28"/>
      <c r="AJ125" s="28"/>
    </row>
    <row r="126" spans="1:36" s="197" customFormat="1" ht="22.5" customHeight="1">
      <c r="A126" s="507"/>
      <c r="B126" s="440"/>
      <c r="C126" s="493"/>
      <c r="D126" s="442"/>
      <c r="E126" s="439"/>
      <c r="F126" s="493"/>
      <c r="G126" s="61"/>
      <c r="H126" s="61"/>
      <c r="I126" s="421"/>
      <c r="J126" s="421"/>
      <c r="K126" s="608"/>
      <c r="L126" s="495"/>
      <c r="M126" s="449"/>
      <c r="N126" s="449"/>
      <c r="O126" s="44"/>
      <c r="P126" s="44"/>
      <c r="Q126" s="20" t="s">
        <v>124</v>
      </c>
      <c r="R126" s="36">
        <v>39828</v>
      </c>
      <c r="S126" s="156">
        <v>39923</v>
      </c>
      <c r="T126" s="193" t="s">
        <v>577</v>
      </c>
      <c r="U126" s="194"/>
      <c r="V126" s="194"/>
      <c r="W126" s="194"/>
      <c r="X126" s="194" t="s">
        <v>577</v>
      </c>
      <c r="Y126" s="69"/>
      <c r="Z126" s="69"/>
      <c r="AA126" s="127"/>
      <c r="AB126" s="28"/>
      <c r="AC126" s="28"/>
      <c r="AD126" s="28"/>
      <c r="AE126" s="28"/>
      <c r="AF126" s="28"/>
      <c r="AG126" s="28"/>
      <c r="AH126" s="28"/>
      <c r="AI126" s="28"/>
      <c r="AJ126" s="28"/>
    </row>
    <row r="127" spans="1:36" s="197" customFormat="1" ht="33.75" customHeight="1">
      <c r="A127" s="507"/>
      <c r="B127" s="440"/>
      <c r="C127" s="493"/>
      <c r="D127" s="442"/>
      <c r="E127" s="439"/>
      <c r="F127" s="493"/>
      <c r="G127" s="61"/>
      <c r="H127" s="61"/>
      <c r="I127" s="422"/>
      <c r="J127" s="422"/>
      <c r="K127" s="608"/>
      <c r="L127" s="495"/>
      <c r="M127" s="449"/>
      <c r="N127" s="449"/>
      <c r="O127" s="44"/>
      <c r="P127" s="44"/>
      <c r="Q127" s="20" t="s">
        <v>125</v>
      </c>
      <c r="R127" s="36">
        <v>39854</v>
      </c>
      <c r="S127" s="156">
        <v>39986</v>
      </c>
      <c r="T127" s="193" t="s">
        <v>577</v>
      </c>
      <c r="U127" s="194"/>
      <c r="V127" s="194"/>
      <c r="W127" s="194"/>
      <c r="X127" s="194" t="s">
        <v>577</v>
      </c>
      <c r="Y127" s="69"/>
      <c r="Z127" s="69"/>
      <c r="AA127" s="127"/>
      <c r="AB127" s="28"/>
      <c r="AC127" s="28"/>
      <c r="AD127" s="28"/>
      <c r="AE127" s="28"/>
      <c r="AF127" s="28"/>
      <c r="AG127" s="28"/>
      <c r="AH127" s="28"/>
      <c r="AI127" s="28"/>
      <c r="AJ127" s="28"/>
    </row>
    <row r="128" spans="1:36" s="197" customFormat="1" ht="67.5" customHeight="1">
      <c r="A128" s="507"/>
      <c r="B128" s="440"/>
      <c r="C128" s="493"/>
      <c r="D128" s="442"/>
      <c r="E128" s="439"/>
      <c r="F128" s="493"/>
      <c r="G128" s="61">
        <v>39995</v>
      </c>
      <c r="H128" s="61">
        <v>40124</v>
      </c>
      <c r="I128" s="33"/>
      <c r="J128" s="33"/>
      <c r="K128" s="34" t="s">
        <v>126</v>
      </c>
      <c r="L128" s="20" t="s">
        <v>127</v>
      </c>
      <c r="M128" s="44"/>
      <c r="N128" s="44">
        <v>1</v>
      </c>
      <c r="O128" s="44"/>
      <c r="P128" s="44"/>
      <c r="Q128" s="20" t="s">
        <v>128</v>
      </c>
      <c r="R128" s="36">
        <v>40043</v>
      </c>
      <c r="S128" s="156">
        <v>40103</v>
      </c>
      <c r="T128" s="193"/>
      <c r="U128" s="194"/>
      <c r="V128" s="194"/>
      <c r="W128" s="194"/>
      <c r="X128" s="194" t="s">
        <v>577</v>
      </c>
      <c r="Y128" s="69"/>
      <c r="Z128" s="69"/>
      <c r="AA128" s="127"/>
      <c r="AB128" s="28"/>
      <c r="AC128" s="28"/>
      <c r="AD128" s="28"/>
      <c r="AE128" s="28"/>
      <c r="AF128" s="28"/>
      <c r="AG128" s="28"/>
      <c r="AH128" s="28"/>
      <c r="AI128" s="28"/>
      <c r="AJ128" s="28"/>
    </row>
    <row r="129" spans="1:36" s="197" customFormat="1" ht="34.5" customHeight="1" thickBot="1">
      <c r="A129" s="507"/>
      <c r="B129" s="440"/>
      <c r="C129" s="493"/>
      <c r="D129" s="442"/>
      <c r="E129" s="439"/>
      <c r="F129" s="493"/>
      <c r="G129" s="61">
        <v>40124</v>
      </c>
      <c r="H129" s="61">
        <v>40171</v>
      </c>
      <c r="I129" s="33"/>
      <c r="J129" s="33"/>
      <c r="K129" s="34" t="s">
        <v>129</v>
      </c>
      <c r="L129" s="20" t="s">
        <v>130</v>
      </c>
      <c r="M129" s="44"/>
      <c r="N129" s="44">
        <v>1</v>
      </c>
      <c r="O129" s="44"/>
      <c r="P129" s="44"/>
      <c r="Q129" s="20" t="s">
        <v>131</v>
      </c>
      <c r="R129" s="36">
        <v>40138</v>
      </c>
      <c r="S129" s="156">
        <v>40159</v>
      </c>
      <c r="T129" s="193"/>
      <c r="U129" s="194"/>
      <c r="V129" s="194"/>
      <c r="W129" s="194"/>
      <c r="X129" s="194" t="s">
        <v>577</v>
      </c>
      <c r="Y129" s="69"/>
      <c r="Z129" s="69"/>
      <c r="AA129" s="127"/>
      <c r="AB129" s="28"/>
      <c r="AC129" s="28"/>
      <c r="AD129" s="28"/>
      <c r="AE129" s="28"/>
      <c r="AF129" s="28"/>
      <c r="AG129" s="28"/>
      <c r="AH129" s="28"/>
      <c r="AI129" s="28"/>
      <c r="AJ129" s="28"/>
    </row>
    <row r="130" spans="1:36" s="197" customFormat="1" ht="18" customHeight="1">
      <c r="A130" s="605" t="s">
        <v>119</v>
      </c>
      <c r="B130" s="569" t="s">
        <v>1306</v>
      </c>
      <c r="C130" s="593" t="s">
        <v>55</v>
      </c>
      <c r="D130" s="569"/>
      <c r="E130" s="528"/>
      <c r="F130" s="569" t="s">
        <v>56</v>
      </c>
      <c r="G130" s="61"/>
      <c r="H130" s="61"/>
      <c r="I130" s="563">
        <v>39980</v>
      </c>
      <c r="J130" s="566">
        <v>40071</v>
      </c>
      <c r="K130" s="311"/>
      <c r="L130" s="569" t="s">
        <v>122</v>
      </c>
      <c r="M130" s="311"/>
      <c r="N130" s="311"/>
      <c r="O130" s="312"/>
      <c r="P130" s="315">
        <v>1</v>
      </c>
      <c r="Q130" s="210" t="s">
        <v>57</v>
      </c>
      <c r="R130" s="563">
        <v>39980</v>
      </c>
      <c r="S130" s="566">
        <v>40071</v>
      </c>
      <c r="T130" s="193"/>
      <c r="U130" s="194"/>
      <c r="V130" s="194"/>
      <c r="W130" s="194"/>
      <c r="X130" s="194" t="s">
        <v>577</v>
      </c>
      <c r="Y130" s="69"/>
      <c r="Z130" s="69"/>
      <c r="AA130" s="127"/>
      <c r="AB130" s="28"/>
      <c r="AC130" s="28"/>
      <c r="AD130" s="28"/>
      <c r="AE130" s="28"/>
      <c r="AF130" s="28"/>
      <c r="AG130" s="28"/>
      <c r="AH130" s="28"/>
      <c r="AI130" s="28"/>
      <c r="AJ130" s="28"/>
    </row>
    <row r="131" spans="1:36" s="197" customFormat="1" ht="27" customHeight="1">
      <c r="A131" s="606"/>
      <c r="B131" s="570"/>
      <c r="C131" s="594"/>
      <c r="D131" s="570"/>
      <c r="E131" s="513"/>
      <c r="F131" s="570"/>
      <c r="G131" s="61"/>
      <c r="H131" s="61"/>
      <c r="I131" s="564"/>
      <c r="J131" s="567"/>
      <c r="K131" s="311"/>
      <c r="L131" s="570"/>
      <c r="M131" s="311"/>
      <c r="N131" s="311"/>
      <c r="O131" s="313"/>
      <c r="P131" s="316"/>
      <c r="Q131" s="214" t="s">
        <v>58</v>
      </c>
      <c r="R131" s="564"/>
      <c r="S131" s="567"/>
      <c r="T131" s="193"/>
      <c r="U131" s="194"/>
      <c r="V131" s="194"/>
      <c r="W131" s="194"/>
      <c r="X131" s="194" t="s">
        <v>577</v>
      </c>
      <c r="Y131" s="69"/>
      <c r="Z131" s="69"/>
      <c r="AA131" s="127"/>
      <c r="AB131" s="28"/>
      <c r="AC131" s="28"/>
      <c r="AD131" s="28"/>
      <c r="AE131" s="28"/>
      <c r="AF131" s="28"/>
      <c r="AG131" s="28"/>
      <c r="AH131" s="28"/>
      <c r="AI131" s="28"/>
      <c r="AJ131" s="28"/>
    </row>
    <row r="132" spans="1:36" s="197" customFormat="1" ht="18">
      <c r="A132" s="606"/>
      <c r="B132" s="570"/>
      <c r="C132" s="594"/>
      <c r="D132" s="570"/>
      <c r="E132" s="513"/>
      <c r="F132" s="570"/>
      <c r="G132" s="61"/>
      <c r="H132" s="61"/>
      <c r="I132" s="565"/>
      <c r="J132" s="568"/>
      <c r="K132" s="311"/>
      <c r="L132" s="571"/>
      <c r="M132" s="311"/>
      <c r="N132" s="311"/>
      <c r="O132" s="314"/>
      <c r="P132" s="553"/>
      <c r="Q132" s="214" t="s">
        <v>125</v>
      </c>
      <c r="R132" s="565"/>
      <c r="S132" s="568"/>
      <c r="T132" s="193"/>
      <c r="U132" s="194"/>
      <c r="V132" s="194"/>
      <c r="W132" s="194"/>
      <c r="X132" s="194" t="s">
        <v>577</v>
      </c>
      <c r="Y132" s="69"/>
      <c r="Z132" s="69"/>
      <c r="AA132" s="127"/>
      <c r="AB132" s="28"/>
      <c r="AC132" s="28"/>
      <c r="AD132" s="28"/>
      <c r="AE132" s="28"/>
      <c r="AF132" s="28"/>
      <c r="AG132" s="28"/>
      <c r="AH132" s="28"/>
      <c r="AI132" s="28"/>
      <c r="AJ132" s="28"/>
    </row>
    <row r="133" spans="1:36" s="197" customFormat="1" ht="45" customHeight="1">
      <c r="A133" s="606"/>
      <c r="B133" s="570"/>
      <c r="C133" s="594"/>
      <c r="D133" s="570"/>
      <c r="E133" s="513"/>
      <c r="F133" s="570"/>
      <c r="G133" s="61"/>
      <c r="H133" s="61"/>
      <c r="I133" s="603">
        <v>40087</v>
      </c>
      <c r="J133" s="604">
        <v>40177</v>
      </c>
      <c r="K133" s="311"/>
      <c r="L133" s="581" t="s">
        <v>59</v>
      </c>
      <c r="M133" s="311"/>
      <c r="N133" s="311"/>
      <c r="O133" s="583"/>
      <c r="P133" s="585">
        <v>1</v>
      </c>
      <c r="Q133" s="217" t="s">
        <v>128</v>
      </c>
      <c r="R133" s="603">
        <v>40087</v>
      </c>
      <c r="S133" s="604">
        <v>40177</v>
      </c>
      <c r="T133" s="193"/>
      <c r="U133" s="194"/>
      <c r="V133" s="194"/>
      <c r="W133" s="194"/>
      <c r="X133" s="194" t="s">
        <v>577</v>
      </c>
      <c r="Y133" s="69"/>
      <c r="Z133" s="69"/>
      <c r="AA133" s="127"/>
      <c r="AB133" s="28"/>
      <c r="AC133" s="28"/>
      <c r="AD133" s="28"/>
      <c r="AE133" s="28"/>
      <c r="AF133" s="28"/>
      <c r="AG133" s="28"/>
      <c r="AH133" s="28"/>
      <c r="AI133" s="28"/>
      <c r="AJ133" s="28"/>
    </row>
    <row r="134" spans="1:36" s="197" customFormat="1" ht="27.75" customHeight="1" thickBot="1">
      <c r="A134" s="607"/>
      <c r="B134" s="582"/>
      <c r="C134" s="595"/>
      <c r="D134" s="582"/>
      <c r="E134" s="514"/>
      <c r="F134" s="582"/>
      <c r="G134" s="61"/>
      <c r="H134" s="61"/>
      <c r="I134" s="601"/>
      <c r="J134" s="602"/>
      <c r="K134" s="311"/>
      <c r="L134" s="582"/>
      <c r="M134" s="311"/>
      <c r="N134" s="311"/>
      <c r="O134" s="584"/>
      <c r="P134" s="586"/>
      <c r="Q134" s="217" t="s">
        <v>60</v>
      </c>
      <c r="R134" s="601"/>
      <c r="S134" s="602"/>
      <c r="T134" s="193"/>
      <c r="U134" s="194"/>
      <c r="V134" s="194"/>
      <c r="W134" s="194"/>
      <c r="X134" s="194" t="s">
        <v>577</v>
      </c>
      <c r="Y134" s="69"/>
      <c r="Z134" s="69"/>
      <c r="AA134" s="127"/>
      <c r="AB134" s="28"/>
      <c r="AC134" s="28"/>
      <c r="AD134" s="28"/>
      <c r="AE134" s="28"/>
      <c r="AF134" s="28"/>
      <c r="AG134" s="28"/>
      <c r="AH134" s="28"/>
      <c r="AI134" s="28"/>
      <c r="AJ134" s="28"/>
    </row>
    <row r="135" spans="1:36" s="197" customFormat="1" ht="18" customHeight="1">
      <c r="A135" s="587" t="s">
        <v>119</v>
      </c>
      <c r="B135" s="590" t="s">
        <v>1306</v>
      </c>
      <c r="C135" s="593" t="s">
        <v>61</v>
      </c>
      <c r="D135" s="569"/>
      <c r="E135" s="528"/>
      <c r="F135" s="569" t="s">
        <v>56</v>
      </c>
      <c r="G135" s="61"/>
      <c r="H135" s="61"/>
      <c r="I135" s="563">
        <v>39828</v>
      </c>
      <c r="J135" s="566">
        <v>40177</v>
      </c>
      <c r="K135" s="311"/>
      <c r="L135" s="569" t="s">
        <v>62</v>
      </c>
      <c r="M135" s="311"/>
      <c r="N135" s="311"/>
      <c r="O135" s="312">
        <v>1</v>
      </c>
      <c r="P135" s="315"/>
      <c r="Q135" s="220" t="s">
        <v>63</v>
      </c>
      <c r="R135" s="563">
        <v>39828</v>
      </c>
      <c r="S135" s="566">
        <v>40177</v>
      </c>
      <c r="T135" s="193"/>
      <c r="U135" s="194"/>
      <c r="V135" s="194"/>
      <c r="W135" s="194"/>
      <c r="X135" s="194" t="s">
        <v>577</v>
      </c>
      <c r="Y135" s="69"/>
      <c r="Z135" s="69"/>
      <c r="AA135" s="127"/>
      <c r="AB135" s="28"/>
      <c r="AC135" s="28"/>
      <c r="AD135" s="28"/>
      <c r="AE135" s="28"/>
      <c r="AF135" s="28"/>
      <c r="AG135" s="28"/>
      <c r="AH135" s="28"/>
      <c r="AI135" s="28"/>
      <c r="AJ135" s="28"/>
    </row>
    <row r="136" spans="1:36" s="197" customFormat="1" ht="18">
      <c r="A136" s="588"/>
      <c r="B136" s="591"/>
      <c r="C136" s="594"/>
      <c r="D136" s="570"/>
      <c r="E136" s="513"/>
      <c r="F136" s="570"/>
      <c r="G136" s="61"/>
      <c r="H136" s="61"/>
      <c r="I136" s="564"/>
      <c r="J136" s="567"/>
      <c r="K136" s="311"/>
      <c r="L136" s="571"/>
      <c r="M136" s="311"/>
      <c r="N136" s="311"/>
      <c r="O136" s="314"/>
      <c r="P136" s="553"/>
      <c r="Q136" s="214" t="s">
        <v>64</v>
      </c>
      <c r="R136" s="564"/>
      <c r="S136" s="567"/>
      <c r="T136" s="193"/>
      <c r="U136" s="194"/>
      <c r="V136" s="194"/>
      <c r="W136" s="194"/>
      <c r="X136" s="194" t="s">
        <v>577</v>
      </c>
      <c r="Y136" s="69"/>
      <c r="Z136" s="69"/>
      <c r="AA136" s="127"/>
      <c r="AB136" s="28"/>
      <c r="AC136" s="28"/>
      <c r="AD136" s="28"/>
      <c r="AE136" s="28"/>
      <c r="AF136" s="28"/>
      <c r="AG136" s="28"/>
      <c r="AH136" s="28"/>
      <c r="AI136" s="28"/>
      <c r="AJ136" s="28"/>
    </row>
    <row r="137" spans="1:36" s="197" customFormat="1" ht="54" customHeight="1">
      <c r="A137" s="588"/>
      <c r="B137" s="591"/>
      <c r="C137" s="594"/>
      <c r="D137" s="570"/>
      <c r="E137" s="513"/>
      <c r="F137" s="570"/>
      <c r="G137" s="61"/>
      <c r="H137" s="61"/>
      <c r="I137" s="564"/>
      <c r="J137" s="567"/>
      <c r="K137" s="311"/>
      <c r="L137" s="581" t="s">
        <v>65</v>
      </c>
      <c r="M137" s="311"/>
      <c r="N137" s="311"/>
      <c r="O137" s="583"/>
      <c r="P137" s="585">
        <v>1</v>
      </c>
      <c r="Q137" s="221" t="s">
        <v>66</v>
      </c>
      <c r="R137" s="564"/>
      <c r="S137" s="567"/>
      <c r="T137" s="193"/>
      <c r="U137" s="194"/>
      <c r="V137" s="194"/>
      <c r="W137" s="194"/>
      <c r="X137" s="194" t="s">
        <v>577</v>
      </c>
      <c r="Y137" s="69"/>
      <c r="Z137" s="69"/>
      <c r="AA137" s="127"/>
      <c r="AB137" s="28"/>
      <c r="AC137" s="28"/>
      <c r="AD137" s="28"/>
      <c r="AE137" s="28"/>
      <c r="AF137" s="28"/>
      <c r="AG137" s="28"/>
      <c r="AH137" s="28"/>
      <c r="AI137" s="28"/>
      <c r="AJ137" s="28"/>
    </row>
    <row r="138" spans="1:36" s="197" customFormat="1" ht="18.75" thickBot="1">
      <c r="A138" s="589"/>
      <c r="B138" s="592"/>
      <c r="C138" s="595"/>
      <c r="D138" s="582"/>
      <c r="E138" s="514"/>
      <c r="F138" s="582"/>
      <c r="G138" s="61"/>
      <c r="H138" s="61"/>
      <c r="I138" s="601"/>
      <c r="J138" s="602"/>
      <c r="K138" s="311"/>
      <c r="L138" s="582"/>
      <c r="M138" s="311"/>
      <c r="N138" s="311"/>
      <c r="O138" s="584"/>
      <c r="P138" s="586"/>
      <c r="Q138" s="222" t="s">
        <v>67</v>
      </c>
      <c r="R138" s="601"/>
      <c r="S138" s="602"/>
      <c r="T138" s="193"/>
      <c r="U138" s="194"/>
      <c r="V138" s="194"/>
      <c r="W138" s="194"/>
      <c r="X138" s="194" t="s">
        <v>577</v>
      </c>
      <c r="Y138" s="69"/>
      <c r="Z138" s="69"/>
      <c r="AA138" s="127"/>
      <c r="AB138" s="28"/>
      <c r="AC138" s="28"/>
      <c r="AD138" s="28"/>
      <c r="AE138" s="28"/>
      <c r="AF138" s="28"/>
      <c r="AG138" s="28"/>
      <c r="AH138" s="28"/>
      <c r="AI138" s="28"/>
      <c r="AJ138" s="28"/>
    </row>
    <row r="139" spans="1:36" s="197" customFormat="1" ht="18" customHeight="1">
      <c r="A139" s="572" t="s">
        <v>119</v>
      </c>
      <c r="B139" s="575" t="s">
        <v>1306</v>
      </c>
      <c r="C139" s="578" t="s">
        <v>68</v>
      </c>
      <c r="D139" s="575"/>
      <c r="E139" s="528"/>
      <c r="F139" s="575" t="s">
        <v>56</v>
      </c>
      <c r="G139" s="61"/>
      <c r="H139" s="61"/>
      <c r="I139" s="563">
        <v>39980</v>
      </c>
      <c r="J139" s="566">
        <v>40025</v>
      </c>
      <c r="K139" s="311"/>
      <c r="L139" s="569" t="s">
        <v>122</v>
      </c>
      <c r="M139" s="311"/>
      <c r="N139" s="311"/>
      <c r="O139" s="312"/>
      <c r="P139" s="315">
        <v>1</v>
      </c>
      <c r="Q139" s="210" t="s">
        <v>57</v>
      </c>
      <c r="R139" s="563">
        <v>39980</v>
      </c>
      <c r="S139" s="566">
        <v>40025</v>
      </c>
      <c r="T139" s="193"/>
      <c r="U139" s="194"/>
      <c r="V139" s="194"/>
      <c r="W139" s="194"/>
      <c r="X139" s="194" t="s">
        <v>577</v>
      </c>
      <c r="Y139" s="69"/>
      <c r="Z139" s="69"/>
      <c r="AA139" s="127"/>
      <c r="AB139" s="28"/>
      <c r="AC139" s="28"/>
      <c r="AD139" s="28"/>
      <c r="AE139" s="28"/>
      <c r="AF139" s="28"/>
      <c r="AG139" s="28"/>
      <c r="AH139" s="28"/>
      <c r="AI139" s="28"/>
      <c r="AJ139" s="28"/>
    </row>
    <row r="140" spans="1:36" s="197" customFormat="1" ht="27" customHeight="1">
      <c r="A140" s="573"/>
      <c r="B140" s="576"/>
      <c r="C140" s="579"/>
      <c r="D140" s="576"/>
      <c r="E140" s="513"/>
      <c r="F140" s="576"/>
      <c r="G140" s="61"/>
      <c r="H140" s="61"/>
      <c r="I140" s="564"/>
      <c r="J140" s="567"/>
      <c r="K140" s="311"/>
      <c r="L140" s="570"/>
      <c r="M140" s="311"/>
      <c r="N140" s="311"/>
      <c r="O140" s="313"/>
      <c r="P140" s="316"/>
      <c r="Q140" s="214" t="s">
        <v>58</v>
      </c>
      <c r="R140" s="564"/>
      <c r="S140" s="567"/>
      <c r="T140" s="193"/>
      <c r="U140" s="194"/>
      <c r="V140" s="194"/>
      <c r="W140" s="194"/>
      <c r="X140" s="194" t="s">
        <v>577</v>
      </c>
      <c r="Y140" s="69"/>
      <c r="Z140" s="69"/>
      <c r="AA140" s="127"/>
      <c r="AB140" s="28"/>
      <c r="AC140" s="28"/>
      <c r="AD140" s="28"/>
      <c r="AE140" s="28"/>
      <c r="AF140" s="28"/>
      <c r="AG140" s="28"/>
      <c r="AH140" s="28"/>
      <c r="AI140" s="28"/>
      <c r="AJ140" s="28"/>
    </row>
    <row r="141" spans="1:36" s="197" customFormat="1" ht="18">
      <c r="A141" s="573"/>
      <c r="B141" s="576"/>
      <c r="C141" s="579"/>
      <c r="D141" s="576"/>
      <c r="E141" s="513"/>
      <c r="F141" s="576"/>
      <c r="G141" s="61"/>
      <c r="H141" s="61"/>
      <c r="I141" s="565"/>
      <c r="J141" s="568"/>
      <c r="K141" s="311"/>
      <c r="L141" s="571"/>
      <c r="M141" s="311"/>
      <c r="N141" s="311"/>
      <c r="O141" s="314"/>
      <c r="P141" s="553"/>
      <c r="Q141" s="214" t="s">
        <v>125</v>
      </c>
      <c r="R141" s="565"/>
      <c r="S141" s="568"/>
      <c r="T141" s="193"/>
      <c r="U141" s="194"/>
      <c r="V141" s="194"/>
      <c r="W141" s="194"/>
      <c r="X141" s="194" t="s">
        <v>577</v>
      </c>
      <c r="Y141" s="69"/>
      <c r="Z141" s="69"/>
      <c r="AA141" s="127"/>
      <c r="AB141" s="28"/>
      <c r="AC141" s="28"/>
      <c r="AD141" s="28"/>
      <c r="AE141" s="28"/>
      <c r="AF141" s="28"/>
      <c r="AG141" s="28"/>
      <c r="AH141" s="28"/>
      <c r="AI141" s="28"/>
      <c r="AJ141" s="28"/>
    </row>
    <row r="142" spans="1:36" s="197" customFormat="1" ht="54" customHeight="1">
      <c r="A142" s="573"/>
      <c r="B142" s="576"/>
      <c r="C142" s="579"/>
      <c r="D142" s="576"/>
      <c r="E142" s="513"/>
      <c r="F142" s="576"/>
      <c r="G142" s="61"/>
      <c r="H142" s="61"/>
      <c r="I142" s="215">
        <v>40057</v>
      </c>
      <c r="J142" s="216">
        <v>40147</v>
      </c>
      <c r="K142" s="209"/>
      <c r="L142" s="223" t="s">
        <v>127</v>
      </c>
      <c r="M142" s="147"/>
      <c r="N142" s="147"/>
      <c r="O142" s="212"/>
      <c r="P142" s="213">
        <v>1</v>
      </c>
      <c r="Q142" s="217" t="s">
        <v>128</v>
      </c>
      <c r="R142" s="215">
        <v>40057</v>
      </c>
      <c r="S142" s="216">
        <v>40147</v>
      </c>
      <c r="T142" s="193"/>
      <c r="U142" s="194"/>
      <c r="V142" s="194"/>
      <c r="W142" s="194"/>
      <c r="X142" s="194" t="s">
        <v>577</v>
      </c>
      <c r="Y142" s="69"/>
      <c r="Z142" s="69"/>
      <c r="AA142" s="127"/>
      <c r="AB142" s="28"/>
      <c r="AC142" s="28"/>
      <c r="AD142" s="28"/>
      <c r="AE142" s="28"/>
      <c r="AF142" s="28"/>
      <c r="AG142" s="28"/>
      <c r="AH142" s="28"/>
      <c r="AI142" s="28"/>
      <c r="AJ142" s="28"/>
    </row>
    <row r="143" spans="1:36" s="197" customFormat="1" ht="27.75" customHeight="1" thickBot="1">
      <c r="A143" s="574"/>
      <c r="B143" s="577"/>
      <c r="C143" s="580"/>
      <c r="D143" s="577"/>
      <c r="E143" s="514"/>
      <c r="F143" s="577"/>
      <c r="G143" s="61"/>
      <c r="H143" s="61"/>
      <c r="I143" s="224">
        <v>40148</v>
      </c>
      <c r="J143" s="225">
        <v>40165</v>
      </c>
      <c r="K143" s="147"/>
      <c r="L143" s="226" t="s">
        <v>69</v>
      </c>
      <c r="M143" s="147"/>
      <c r="N143" s="147"/>
      <c r="O143" s="227"/>
      <c r="P143" s="228">
        <v>1</v>
      </c>
      <c r="Q143" s="222" t="s">
        <v>70</v>
      </c>
      <c r="R143" s="224">
        <v>40148</v>
      </c>
      <c r="S143" s="225">
        <v>40165</v>
      </c>
      <c r="T143" s="193"/>
      <c r="U143" s="194"/>
      <c r="V143" s="194"/>
      <c r="W143" s="194"/>
      <c r="X143" s="194" t="s">
        <v>577</v>
      </c>
      <c r="Y143" s="69"/>
      <c r="Z143" s="69"/>
      <c r="AA143" s="127"/>
      <c r="AB143" s="28"/>
      <c r="AC143" s="28"/>
      <c r="AD143" s="28"/>
      <c r="AE143" s="28"/>
      <c r="AF143" s="28"/>
      <c r="AG143" s="28"/>
      <c r="AH143" s="28"/>
      <c r="AI143" s="28"/>
      <c r="AJ143" s="28"/>
    </row>
    <row r="144" spans="1:27" s="235" customFormat="1" ht="43.5" customHeight="1">
      <c r="A144" s="554" t="s">
        <v>119</v>
      </c>
      <c r="B144" s="440" t="s">
        <v>790</v>
      </c>
      <c r="C144" s="557" t="s">
        <v>71</v>
      </c>
      <c r="D144" s="557"/>
      <c r="E144" s="439">
        <v>192</v>
      </c>
      <c r="F144" s="560" t="s">
        <v>56</v>
      </c>
      <c r="G144" s="549">
        <v>39828</v>
      </c>
      <c r="H144" s="549">
        <v>39933</v>
      </c>
      <c r="I144" s="411"/>
      <c r="J144" s="411"/>
      <c r="K144" s="414" t="s">
        <v>72</v>
      </c>
      <c r="L144" s="404" t="s">
        <v>73</v>
      </c>
      <c r="M144" s="405">
        <v>1</v>
      </c>
      <c r="N144" s="407"/>
      <c r="O144" s="232"/>
      <c r="P144" s="232"/>
      <c r="Q144" s="233" t="s">
        <v>74</v>
      </c>
      <c r="R144" s="133">
        <v>39828</v>
      </c>
      <c r="S144" s="111">
        <v>39871</v>
      </c>
      <c r="T144" s="469" t="s">
        <v>577</v>
      </c>
      <c r="U144" s="469" t="s">
        <v>577</v>
      </c>
      <c r="V144" s="469" t="s">
        <v>577</v>
      </c>
      <c r="W144" s="469"/>
      <c r="X144" s="469"/>
      <c r="Y144" s="452" t="s">
        <v>52</v>
      </c>
      <c r="Z144" s="327"/>
      <c r="AA144" s="328"/>
    </row>
    <row r="145" spans="1:27" s="235" customFormat="1" ht="30.75" customHeight="1">
      <c r="A145" s="555"/>
      <c r="B145" s="440"/>
      <c r="C145" s="558"/>
      <c r="D145" s="558"/>
      <c r="E145" s="439"/>
      <c r="F145" s="516"/>
      <c r="G145" s="550"/>
      <c r="H145" s="550"/>
      <c r="I145" s="412"/>
      <c r="J145" s="412"/>
      <c r="K145" s="414"/>
      <c r="L145" s="414"/>
      <c r="M145" s="405"/>
      <c r="N145" s="407"/>
      <c r="O145" s="239"/>
      <c r="P145" s="239"/>
      <c r="Q145" s="22" t="s">
        <v>75</v>
      </c>
      <c r="R145" s="215">
        <v>39828</v>
      </c>
      <c r="S145" s="216">
        <v>39933</v>
      </c>
      <c r="T145" s="469"/>
      <c r="U145" s="469"/>
      <c r="V145" s="469"/>
      <c r="W145" s="469"/>
      <c r="X145" s="469"/>
      <c r="Y145" s="452"/>
      <c r="Z145" s="327"/>
      <c r="AA145" s="328"/>
    </row>
    <row r="146" spans="1:27" s="235" customFormat="1" ht="30.75" customHeight="1">
      <c r="A146" s="555"/>
      <c r="B146" s="440"/>
      <c r="C146" s="558"/>
      <c r="D146" s="558"/>
      <c r="E146" s="439"/>
      <c r="F146" s="516"/>
      <c r="G146" s="551"/>
      <c r="H146" s="551"/>
      <c r="I146" s="413"/>
      <c r="J146" s="413"/>
      <c r="K146" s="403"/>
      <c r="L146" s="403"/>
      <c r="M146" s="406"/>
      <c r="N146" s="348"/>
      <c r="O146" s="242"/>
      <c r="P146" s="242"/>
      <c r="Q146" s="22" t="s">
        <v>125</v>
      </c>
      <c r="R146" s="215">
        <v>39846</v>
      </c>
      <c r="S146" s="216">
        <v>39933</v>
      </c>
      <c r="T146" s="469"/>
      <c r="U146" s="469"/>
      <c r="V146" s="469"/>
      <c r="W146" s="469"/>
      <c r="X146" s="469"/>
      <c r="Y146" s="452"/>
      <c r="Z146" s="327"/>
      <c r="AA146" s="328"/>
    </row>
    <row r="147" spans="1:27" s="235" customFormat="1" ht="81.75" customHeight="1">
      <c r="A147" s="555"/>
      <c r="B147" s="440"/>
      <c r="C147" s="558"/>
      <c r="D147" s="558"/>
      <c r="E147" s="439"/>
      <c r="F147" s="516"/>
      <c r="G147" s="61">
        <v>39828</v>
      </c>
      <c r="H147" s="61">
        <v>40178</v>
      </c>
      <c r="I147" s="36"/>
      <c r="J147" s="36"/>
      <c r="K147" s="34" t="s">
        <v>1303</v>
      </c>
      <c r="L147" s="96" t="s">
        <v>127</v>
      </c>
      <c r="M147" s="243"/>
      <c r="N147" s="244">
        <v>1</v>
      </c>
      <c r="O147" s="262"/>
      <c r="P147" s="262"/>
      <c r="Q147" s="22" t="s">
        <v>128</v>
      </c>
      <c r="R147" s="215">
        <v>39828</v>
      </c>
      <c r="S147" s="216">
        <v>40178</v>
      </c>
      <c r="T147" s="194" t="s">
        <v>577</v>
      </c>
      <c r="U147" s="194"/>
      <c r="V147" s="194"/>
      <c r="W147" s="194" t="s">
        <v>577</v>
      </c>
      <c r="X147" s="194"/>
      <c r="Y147" s="150" t="s">
        <v>76</v>
      </c>
      <c r="Z147" s="327"/>
      <c r="AA147" s="328"/>
    </row>
    <row r="148" spans="1:27" s="235" customFormat="1" ht="75.75" customHeight="1" thickBot="1">
      <c r="A148" s="556"/>
      <c r="B148" s="440"/>
      <c r="C148" s="559"/>
      <c r="D148" s="559"/>
      <c r="E148" s="439"/>
      <c r="F148" s="561"/>
      <c r="G148" s="61">
        <v>39857</v>
      </c>
      <c r="H148" s="61">
        <v>40178</v>
      </c>
      <c r="I148" s="263"/>
      <c r="J148" s="263"/>
      <c r="K148" s="144" t="s">
        <v>724</v>
      </c>
      <c r="L148" s="245" t="s">
        <v>725</v>
      </c>
      <c r="M148" s="246"/>
      <c r="N148" s="247">
        <v>1</v>
      </c>
      <c r="O148" s="264"/>
      <c r="P148" s="264"/>
      <c r="Q148" s="245" t="s">
        <v>131</v>
      </c>
      <c r="R148" s="224">
        <v>39857</v>
      </c>
      <c r="S148" s="225">
        <v>40178</v>
      </c>
      <c r="T148" s="194" t="s">
        <v>577</v>
      </c>
      <c r="U148" s="194"/>
      <c r="V148" s="194"/>
      <c r="W148" s="194" t="s">
        <v>577</v>
      </c>
      <c r="X148" s="194"/>
      <c r="Y148" s="150" t="s">
        <v>76</v>
      </c>
      <c r="Z148" s="327"/>
      <c r="AA148" s="328"/>
    </row>
    <row r="149" spans="1:30" s="235" customFormat="1" ht="75.75" customHeight="1">
      <c r="A149" s="417" t="s">
        <v>507</v>
      </c>
      <c r="B149" s="418" t="s">
        <v>20</v>
      </c>
      <c r="C149" s="440" t="s">
        <v>508</v>
      </c>
      <c r="D149" s="440"/>
      <c r="E149" s="450">
        <v>778.7</v>
      </c>
      <c r="F149" s="55" t="s">
        <v>17</v>
      </c>
      <c r="G149" s="61">
        <v>39820</v>
      </c>
      <c r="H149" s="61">
        <v>40154</v>
      </c>
      <c r="I149" s="65"/>
      <c r="J149" s="65"/>
      <c r="K149" s="42" t="s">
        <v>132</v>
      </c>
      <c r="L149" s="42" t="s">
        <v>133</v>
      </c>
      <c r="M149" s="44">
        <v>0.5</v>
      </c>
      <c r="N149" s="44">
        <v>0.5</v>
      </c>
      <c r="O149" s="44"/>
      <c r="P149" s="44"/>
      <c r="Q149" s="34" t="s">
        <v>134</v>
      </c>
      <c r="R149" s="55">
        <v>39820</v>
      </c>
      <c r="S149" s="202">
        <v>40154</v>
      </c>
      <c r="T149" s="193"/>
      <c r="U149" s="194"/>
      <c r="V149" s="194" t="s">
        <v>576</v>
      </c>
      <c r="W149" s="194"/>
      <c r="X149" s="194"/>
      <c r="Y149" s="69"/>
      <c r="Z149" s="69"/>
      <c r="AA149" s="127"/>
      <c r="AB149" s="28"/>
      <c r="AC149" s="28"/>
      <c r="AD149" s="28"/>
    </row>
    <row r="150" spans="1:30" s="235" customFormat="1" ht="75.75" customHeight="1">
      <c r="A150" s="417"/>
      <c r="B150" s="418"/>
      <c r="C150" s="440"/>
      <c r="D150" s="440"/>
      <c r="E150" s="450"/>
      <c r="F150" s="55" t="s">
        <v>506</v>
      </c>
      <c r="G150" s="61">
        <v>39820</v>
      </c>
      <c r="H150" s="61">
        <v>40157</v>
      </c>
      <c r="I150" s="65"/>
      <c r="J150" s="65"/>
      <c r="K150" s="42" t="s">
        <v>135</v>
      </c>
      <c r="L150" s="42" t="s">
        <v>136</v>
      </c>
      <c r="M150" s="44">
        <v>0.5</v>
      </c>
      <c r="N150" s="44">
        <v>0.5</v>
      </c>
      <c r="O150" s="44"/>
      <c r="P150" s="44"/>
      <c r="Q150" s="34" t="s">
        <v>137</v>
      </c>
      <c r="R150" s="55">
        <v>39820</v>
      </c>
      <c r="S150" s="202">
        <v>40157</v>
      </c>
      <c r="T150" s="193"/>
      <c r="U150" s="194"/>
      <c r="V150" s="194"/>
      <c r="W150" s="194"/>
      <c r="X150" s="194" t="s">
        <v>576</v>
      </c>
      <c r="Y150" s="69"/>
      <c r="Z150" s="69"/>
      <c r="AA150" s="127"/>
      <c r="AB150" s="28"/>
      <c r="AC150" s="28"/>
      <c r="AD150" s="28"/>
    </row>
    <row r="151" spans="1:30" s="235" customFormat="1" ht="75.75" customHeight="1">
      <c r="A151" s="417"/>
      <c r="B151" s="418"/>
      <c r="C151" s="440"/>
      <c r="D151" s="440"/>
      <c r="E151" s="450"/>
      <c r="F151" s="55" t="s">
        <v>524</v>
      </c>
      <c r="G151" s="61">
        <v>39820</v>
      </c>
      <c r="H151" s="61">
        <v>40158</v>
      </c>
      <c r="I151" s="65"/>
      <c r="J151" s="65"/>
      <c r="K151" s="42" t="s">
        <v>138</v>
      </c>
      <c r="L151" s="42" t="s">
        <v>139</v>
      </c>
      <c r="M151" s="44">
        <v>0.5</v>
      </c>
      <c r="N151" s="44">
        <v>0.5</v>
      </c>
      <c r="O151" s="44"/>
      <c r="P151" s="44"/>
      <c r="Q151" s="34" t="s">
        <v>140</v>
      </c>
      <c r="R151" s="55">
        <v>39820</v>
      </c>
      <c r="S151" s="202">
        <v>40158</v>
      </c>
      <c r="T151" s="193"/>
      <c r="U151" s="194"/>
      <c r="V151" s="194" t="s">
        <v>576</v>
      </c>
      <c r="W151" s="194"/>
      <c r="X151" s="194"/>
      <c r="Y151" s="69"/>
      <c r="Z151" s="69"/>
      <c r="AA151" s="127"/>
      <c r="AB151" s="28"/>
      <c r="AC151" s="28"/>
      <c r="AD151" s="28"/>
    </row>
    <row r="152" spans="1:30" s="235" customFormat="1" ht="75.75" customHeight="1">
      <c r="A152" s="417"/>
      <c r="B152" s="418"/>
      <c r="C152" s="440"/>
      <c r="D152" s="440"/>
      <c r="E152" s="450"/>
      <c r="F152" s="47" t="s">
        <v>21</v>
      </c>
      <c r="G152" s="61">
        <v>39822</v>
      </c>
      <c r="H152" s="61">
        <v>40157</v>
      </c>
      <c r="I152" s="65"/>
      <c r="J152" s="65"/>
      <c r="K152" s="42" t="s">
        <v>141</v>
      </c>
      <c r="L152" s="42" t="s">
        <v>142</v>
      </c>
      <c r="M152" s="44">
        <v>0.5</v>
      </c>
      <c r="N152" s="44">
        <v>0.5</v>
      </c>
      <c r="O152" s="44"/>
      <c r="P152" s="44"/>
      <c r="Q152" s="34" t="s">
        <v>143</v>
      </c>
      <c r="R152" s="55">
        <v>39822</v>
      </c>
      <c r="S152" s="202">
        <v>40157</v>
      </c>
      <c r="T152" s="193"/>
      <c r="U152" s="194"/>
      <c r="V152" s="194" t="s">
        <v>576</v>
      </c>
      <c r="W152" s="194"/>
      <c r="X152" s="194"/>
      <c r="Y152" s="69"/>
      <c r="Z152" s="69"/>
      <c r="AA152" s="127"/>
      <c r="AB152" s="28"/>
      <c r="AC152" s="28"/>
      <c r="AD152" s="28"/>
    </row>
    <row r="153" spans="1:30" s="235" customFormat="1" ht="75.75" customHeight="1">
      <c r="A153" s="417"/>
      <c r="B153" s="418"/>
      <c r="C153" s="440"/>
      <c r="D153" s="440"/>
      <c r="E153" s="450"/>
      <c r="F153" s="47" t="s">
        <v>21</v>
      </c>
      <c r="G153" s="61">
        <v>39846</v>
      </c>
      <c r="H153" s="61">
        <v>40018</v>
      </c>
      <c r="I153" s="65"/>
      <c r="J153" s="65"/>
      <c r="K153" s="42" t="s">
        <v>144</v>
      </c>
      <c r="L153" s="42" t="s">
        <v>145</v>
      </c>
      <c r="M153" s="44">
        <v>0.5</v>
      </c>
      <c r="N153" s="44">
        <v>0.5</v>
      </c>
      <c r="O153" s="44"/>
      <c r="P153" s="44"/>
      <c r="Q153" s="34" t="s">
        <v>146</v>
      </c>
      <c r="R153" s="55">
        <v>39846</v>
      </c>
      <c r="S153" s="202">
        <v>40018</v>
      </c>
      <c r="T153" s="193"/>
      <c r="U153" s="194" t="s">
        <v>576</v>
      </c>
      <c r="V153" s="194"/>
      <c r="W153" s="194"/>
      <c r="X153" s="194"/>
      <c r="Y153" s="69"/>
      <c r="Z153" s="69"/>
      <c r="AA153" s="127"/>
      <c r="AB153" s="28"/>
      <c r="AC153" s="28"/>
      <c r="AD153" s="28"/>
    </row>
    <row r="154" spans="1:30" s="235" customFormat="1" ht="75.75" customHeight="1">
      <c r="A154" s="417"/>
      <c r="B154" s="418"/>
      <c r="C154" s="440"/>
      <c r="D154" s="440"/>
      <c r="E154" s="450"/>
      <c r="F154" s="55" t="s">
        <v>524</v>
      </c>
      <c r="G154" s="61">
        <v>39832</v>
      </c>
      <c r="H154" s="61">
        <v>40165</v>
      </c>
      <c r="I154" s="65"/>
      <c r="J154" s="65"/>
      <c r="K154" s="42" t="s">
        <v>147</v>
      </c>
      <c r="L154" s="42" t="s">
        <v>148</v>
      </c>
      <c r="M154" s="44">
        <v>0.5</v>
      </c>
      <c r="N154" s="44">
        <v>0.5</v>
      </c>
      <c r="O154" s="44"/>
      <c r="P154" s="44"/>
      <c r="Q154" s="34" t="s">
        <v>149</v>
      </c>
      <c r="R154" s="55">
        <v>39832</v>
      </c>
      <c r="S154" s="202">
        <v>40165</v>
      </c>
      <c r="T154" s="193"/>
      <c r="U154" s="194"/>
      <c r="V154" s="194" t="s">
        <v>576</v>
      </c>
      <c r="W154" s="194"/>
      <c r="X154" s="194"/>
      <c r="Y154" s="69"/>
      <c r="Z154" s="69"/>
      <c r="AA154" s="127"/>
      <c r="AB154" s="28"/>
      <c r="AC154" s="28"/>
      <c r="AD154" s="28"/>
    </row>
    <row r="155" spans="1:30" s="235" customFormat="1" ht="75.75" customHeight="1">
      <c r="A155" s="417"/>
      <c r="B155" s="418"/>
      <c r="C155" s="440"/>
      <c r="D155" s="440"/>
      <c r="E155" s="450"/>
      <c r="F155" s="55" t="s">
        <v>524</v>
      </c>
      <c r="G155" s="61">
        <v>39832</v>
      </c>
      <c r="H155" s="61">
        <v>40165</v>
      </c>
      <c r="I155" s="65"/>
      <c r="J155" s="65"/>
      <c r="K155" s="42" t="s">
        <v>150</v>
      </c>
      <c r="L155" s="42" t="s">
        <v>151</v>
      </c>
      <c r="M155" s="44">
        <v>0.5</v>
      </c>
      <c r="N155" s="44">
        <v>0.5</v>
      </c>
      <c r="O155" s="44"/>
      <c r="P155" s="44"/>
      <c r="Q155" s="34" t="s">
        <v>152</v>
      </c>
      <c r="R155" s="55">
        <v>39832</v>
      </c>
      <c r="S155" s="202">
        <v>40165</v>
      </c>
      <c r="T155" s="193" t="s">
        <v>576</v>
      </c>
      <c r="U155" s="194"/>
      <c r="V155" s="194"/>
      <c r="W155" s="194"/>
      <c r="X155" s="194"/>
      <c r="Y155" s="69"/>
      <c r="Z155" s="69"/>
      <c r="AA155" s="127"/>
      <c r="AB155" s="28"/>
      <c r="AC155" s="28"/>
      <c r="AD155" s="28"/>
    </row>
    <row r="156" spans="1:30" s="235" customFormat="1" ht="75.75" customHeight="1">
      <c r="A156" s="417"/>
      <c r="B156" s="418"/>
      <c r="C156" s="440"/>
      <c r="D156" s="440"/>
      <c r="E156" s="450"/>
      <c r="F156" s="55" t="s">
        <v>506</v>
      </c>
      <c r="G156" s="61">
        <v>39828</v>
      </c>
      <c r="H156" s="61">
        <v>40163</v>
      </c>
      <c r="I156" s="61">
        <v>39828</v>
      </c>
      <c r="J156" s="61">
        <v>40165</v>
      </c>
      <c r="K156" s="42" t="s">
        <v>153</v>
      </c>
      <c r="L156" s="42" t="s">
        <v>154</v>
      </c>
      <c r="M156" s="44">
        <v>0.5</v>
      </c>
      <c r="N156" s="44">
        <v>0.5</v>
      </c>
      <c r="O156" s="44">
        <v>0.2</v>
      </c>
      <c r="P156" s="44">
        <v>0.5</v>
      </c>
      <c r="Q156" s="34" t="s">
        <v>155</v>
      </c>
      <c r="R156" s="55">
        <v>39828</v>
      </c>
      <c r="S156" s="202">
        <v>40163</v>
      </c>
      <c r="T156" s="193"/>
      <c r="U156" s="194"/>
      <c r="V156" s="194"/>
      <c r="W156" s="194"/>
      <c r="X156" s="194" t="s">
        <v>576</v>
      </c>
      <c r="Y156" s="323" t="s">
        <v>739</v>
      </c>
      <c r="Z156" s="69"/>
      <c r="AA156" s="127"/>
      <c r="AB156" s="28"/>
      <c r="AC156" s="28"/>
      <c r="AD156" s="28"/>
    </row>
    <row r="157" spans="1:30" s="235" customFormat="1" ht="75.75" customHeight="1">
      <c r="A157" s="417"/>
      <c r="B157" s="418"/>
      <c r="C157" s="440"/>
      <c r="D157" s="440"/>
      <c r="E157" s="450"/>
      <c r="F157" s="55" t="s">
        <v>524</v>
      </c>
      <c r="G157" s="61">
        <v>39828</v>
      </c>
      <c r="H157" s="61">
        <v>40163</v>
      </c>
      <c r="I157" s="61">
        <v>39828</v>
      </c>
      <c r="J157" s="61">
        <v>40165</v>
      </c>
      <c r="K157" s="34" t="s">
        <v>156</v>
      </c>
      <c r="L157" s="42" t="s">
        <v>154</v>
      </c>
      <c r="M157" s="44">
        <v>0.5</v>
      </c>
      <c r="N157" s="44">
        <v>0.5</v>
      </c>
      <c r="O157" s="44"/>
      <c r="P157" s="44"/>
      <c r="Q157" s="34" t="s">
        <v>22</v>
      </c>
      <c r="R157" s="55">
        <v>39828</v>
      </c>
      <c r="S157" s="202">
        <v>40163</v>
      </c>
      <c r="T157" s="193"/>
      <c r="U157" s="194"/>
      <c r="V157" s="194"/>
      <c r="W157" s="194"/>
      <c r="X157" s="194" t="s">
        <v>576</v>
      </c>
      <c r="Y157" s="194"/>
      <c r="Z157" s="69"/>
      <c r="AA157" s="127"/>
      <c r="AB157" s="28"/>
      <c r="AC157" s="28"/>
      <c r="AD157" s="28"/>
    </row>
    <row r="158" spans="1:29" s="235" customFormat="1" ht="75.75" customHeight="1">
      <c r="A158" s="417" t="s">
        <v>507</v>
      </c>
      <c r="B158" s="418" t="s">
        <v>20</v>
      </c>
      <c r="C158" s="440" t="s">
        <v>508</v>
      </c>
      <c r="D158" s="440"/>
      <c r="E158" s="450">
        <v>778.7</v>
      </c>
      <c r="F158" s="55" t="s">
        <v>17</v>
      </c>
      <c r="G158" s="61">
        <v>39820</v>
      </c>
      <c r="H158" s="61">
        <v>40154</v>
      </c>
      <c r="I158" s="65"/>
      <c r="J158" s="65"/>
      <c r="K158" s="42" t="s">
        <v>132</v>
      </c>
      <c r="L158" s="42" t="s">
        <v>133</v>
      </c>
      <c r="M158" s="44">
        <v>0.5</v>
      </c>
      <c r="N158" s="44">
        <v>0.5</v>
      </c>
      <c r="O158" s="44"/>
      <c r="P158" s="44"/>
      <c r="Q158" s="34" t="s">
        <v>134</v>
      </c>
      <c r="R158" s="55">
        <v>39820</v>
      </c>
      <c r="S158" s="202">
        <v>40154</v>
      </c>
      <c r="T158" s="193"/>
      <c r="U158" s="194"/>
      <c r="V158" s="194" t="s">
        <v>576</v>
      </c>
      <c r="W158" s="194"/>
      <c r="X158" s="194"/>
      <c r="Y158" s="69"/>
      <c r="Z158" s="69"/>
      <c r="AA158" s="127"/>
      <c r="AB158" s="28"/>
      <c r="AC158" s="28"/>
    </row>
    <row r="159" spans="1:29" s="235" customFormat="1" ht="75.75" customHeight="1">
      <c r="A159" s="417"/>
      <c r="B159" s="418"/>
      <c r="C159" s="440"/>
      <c r="D159" s="440"/>
      <c r="E159" s="450"/>
      <c r="F159" s="55" t="s">
        <v>506</v>
      </c>
      <c r="G159" s="61">
        <v>39820</v>
      </c>
      <c r="H159" s="61">
        <v>40157</v>
      </c>
      <c r="I159" s="65"/>
      <c r="J159" s="65"/>
      <c r="K159" s="42" t="s">
        <v>135</v>
      </c>
      <c r="L159" s="42" t="s">
        <v>136</v>
      </c>
      <c r="M159" s="44">
        <v>0.5</v>
      </c>
      <c r="N159" s="44">
        <v>0.5</v>
      </c>
      <c r="O159" s="44"/>
      <c r="P159" s="44"/>
      <c r="Q159" s="34" t="s">
        <v>137</v>
      </c>
      <c r="R159" s="55">
        <v>39820</v>
      </c>
      <c r="S159" s="202">
        <v>40157</v>
      </c>
      <c r="T159" s="193"/>
      <c r="U159" s="194"/>
      <c r="V159" s="194"/>
      <c r="W159" s="194"/>
      <c r="X159" s="194" t="s">
        <v>576</v>
      </c>
      <c r="Y159" s="69"/>
      <c r="Z159" s="69"/>
      <c r="AA159" s="127"/>
      <c r="AB159" s="28"/>
      <c r="AC159" s="28"/>
    </row>
    <row r="160" spans="1:29" s="235" customFormat="1" ht="75.75" customHeight="1">
      <c r="A160" s="417"/>
      <c r="B160" s="418"/>
      <c r="C160" s="440"/>
      <c r="D160" s="440"/>
      <c r="E160" s="450"/>
      <c r="F160" s="55" t="s">
        <v>524</v>
      </c>
      <c r="G160" s="61">
        <v>39820</v>
      </c>
      <c r="H160" s="61">
        <v>40158</v>
      </c>
      <c r="I160" s="65"/>
      <c r="J160" s="65"/>
      <c r="K160" s="42" t="s">
        <v>138</v>
      </c>
      <c r="L160" s="42" t="s">
        <v>139</v>
      </c>
      <c r="M160" s="44">
        <v>0.5</v>
      </c>
      <c r="N160" s="44">
        <v>0.5</v>
      </c>
      <c r="O160" s="44"/>
      <c r="P160" s="44"/>
      <c r="Q160" s="34" t="s">
        <v>140</v>
      </c>
      <c r="R160" s="55">
        <v>39820</v>
      </c>
      <c r="S160" s="202">
        <v>40158</v>
      </c>
      <c r="T160" s="193"/>
      <c r="U160" s="194"/>
      <c r="V160" s="194" t="s">
        <v>576</v>
      </c>
      <c r="W160" s="194"/>
      <c r="X160" s="194"/>
      <c r="Y160" s="69"/>
      <c r="Z160" s="69"/>
      <c r="AA160" s="127"/>
      <c r="AB160" s="28"/>
      <c r="AC160" s="28"/>
    </row>
    <row r="161" spans="1:29" s="235" customFormat="1" ht="75.75" customHeight="1">
      <c r="A161" s="417"/>
      <c r="B161" s="418"/>
      <c r="C161" s="440"/>
      <c r="D161" s="440"/>
      <c r="E161" s="450"/>
      <c r="F161" s="47" t="s">
        <v>21</v>
      </c>
      <c r="G161" s="61">
        <v>39822</v>
      </c>
      <c r="H161" s="61">
        <v>40157</v>
      </c>
      <c r="I161" s="65"/>
      <c r="J161" s="65"/>
      <c r="K161" s="42" t="s">
        <v>141</v>
      </c>
      <c r="L161" s="42" t="s">
        <v>142</v>
      </c>
      <c r="M161" s="44">
        <v>0.5</v>
      </c>
      <c r="N161" s="44">
        <v>0.5</v>
      </c>
      <c r="O161" s="44"/>
      <c r="P161" s="44"/>
      <c r="Q161" s="34" t="s">
        <v>143</v>
      </c>
      <c r="R161" s="55">
        <v>39822</v>
      </c>
      <c r="S161" s="202">
        <v>40157</v>
      </c>
      <c r="T161" s="193"/>
      <c r="U161" s="194"/>
      <c r="V161" s="194" t="s">
        <v>576</v>
      </c>
      <c r="W161" s="194"/>
      <c r="X161" s="194"/>
      <c r="Y161" s="69"/>
      <c r="Z161" s="69"/>
      <c r="AA161" s="127"/>
      <c r="AB161" s="28"/>
      <c r="AC161" s="28"/>
    </row>
    <row r="162" spans="1:29" s="235" customFormat="1" ht="75.75" customHeight="1">
      <c r="A162" s="417"/>
      <c r="B162" s="418"/>
      <c r="C162" s="440"/>
      <c r="D162" s="440"/>
      <c r="E162" s="450"/>
      <c r="F162" s="47" t="s">
        <v>21</v>
      </c>
      <c r="G162" s="61">
        <v>39846</v>
      </c>
      <c r="H162" s="61">
        <v>40018</v>
      </c>
      <c r="I162" s="65"/>
      <c r="J162" s="65"/>
      <c r="K162" s="42" t="s">
        <v>144</v>
      </c>
      <c r="L162" s="42" t="s">
        <v>145</v>
      </c>
      <c r="M162" s="44">
        <v>0.5</v>
      </c>
      <c r="N162" s="44">
        <v>0.5</v>
      </c>
      <c r="O162" s="44"/>
      <c r="P162" s="44"/>
      <c r="Q162" s="34" t="s">
        <v>146</v>
      </c>
      <c r="R162" s="55">
        <v>39846</v>
      </c>
      <c r="S162" s="202">
        <v>40018</v>
      </c>
      <c r="T162" s="193"/>
      <c r="U162" s="194" t="s">
        <v>576</v>
      </c>
      <c r="V162" s="194"/>
      <c r="W162" s="194"/>
      <c r="X162" s="194"/>
      <c r="Y162" s="69"/>
      <c r="Z162" s="69"/>
      <c r="AA162" s="127"/>
      <c r="AB162" s="28"/>
      <c r="AC162" s="28"/>
    </row>
    <row r="163" spans="1:29" s="235" customFormat="1" ht="75.75" customHeight="1">
      <c r="A163" s="417"/>
      <c r="B163" s="418"/>
      <c r="C163" s="440"/>
      <c r="D163" s="440"/>
      <c r="E163" s="450"/>
      <c r="F163" s="55" t="s">
        <v>524</v>
      </c>
      <c r="G163" s="61">
        <v>39832</v>
      </c>
      <c r="H163" s="61">
        <v>40165</v>
      </c>
      <c r="I163" s="65"/>
      <c r="J163" s="65"/>
      <c r="K163" s="42" t="s">
        <v>147</v>
      </c>
      <c r="L163" s="42" t="s">
        <v>148</v>
      </c>
      <c r="M163" s="44">
        <v>0.5</v>
      </c>
      <c r="N163" s="44">
        <v>0.5</v>
      </c>
      <c r="O163" s="44"/>
      <c r="P163" s="44"/>
      <c r="Q163" s="34" t="s">
        <v>149</v>
      </c>
      <c r="R163" s="55">
        <v>39832</v>
      </c>
      <c r="S163" s="202">
        <v>40165</v>
      </c>
      <c r="T163" s="193"/>
      <c r="U163" s="194"/>
      <c r="V163" s="194" t="s">
        <v>576</v>
      </c>
      <c r="W163" s="194"/>
      <c r="X163" s="194"/>
      <c r="Y163" s="69"/>
      <c r="Z163" s="69"/>
      <c r="AA163" s="127"/>
      <c r="AB163" s="28"/>
      <c r="AC163" s="28"/>
    </row>
    <row r="164" spans="1:29" s="235" customFormat="1" ht="75.75" customHeight="1">
      <c r="A164" s="417"/>
      <c r="B164" s="418"/>
      <c r="C164" s="440"/>
      <c r="D164" s="440"/>
      <c r="E164" s="450"/>
      <c r="F164" s="55" t="s">
        <v>524</v>
      </c>
      <c r="G164" s="61">
        <v>39832</v>
      </c>
      <c r="H164" s="61">
        <v>40165</v>
      </c>
      <c r="I164" s="65"/>
      <c r="J164" s="65"/>
      <c r="K164" s="42" t="s">
        <v>150</v>
      </c>
      <c r="L164" s="42" t="s">
        <v>151</v>
      </c>
      <c r="M164" s="44">
        <v>0.5</v>
      </c>
      <c r="N164" s="44">
        <v>0.5</v>
      </c>
      <c r="O164" s="44"/>
      <c r="P164" s="44"/>
      <c r="Q164" s="34" t="s">
        <v>152</v>
      </c>
      <c r="R164" s="55">
        <v>39832</v>
      </c>
      <c r="S164" s="202">
        <v>40165</v>
      </c>
      <c r="T164" s="193" t="s">
        <v>576</v>
      </c>
      <c r="U164" s="194"/>
      <c r="V164" s="194"/>
      <c r="W164" s="194"/>
      <c r="X164" s="194"/>
      <c r="Y164" s="69"/>
      <c r="Z164" s="69"/>
      <c r="AA164" s="127"/>
      <c r="AB164" s="28"/>
      <c r="AC164" s="28"/>
    </row>
    <row r="165" spans="1:29" s="235" customFormat="1" ht="75.75" customHeight="1">
      <c r="A165" s="417"/>
      <c r="B165" s="418"/>
      <c r="C165" s="440"/>
      <c r="D165" s="440"/>
      <c r="E165" s="450"/>
      <c r="F165" s="55" t="s">
        <v>506</v>
      </c>
      <c r="G165" s="61">
        <v>39828</v>
      </c>
      <c r="H165" s="61">
        <v>40163</v>
      </c>
      <c r="I165" s="61">
        <v>39828</v>
      </c>
      <c r="J165" s="61">
        <v>40165</v>
      </c>
      <c r="K165" s="42" t="s">
        <v>153</v>
      </c>
      <c r="L165" s="42" t="s">
        <v>154</v>
      </c>
      <c r="M165" s="44">
        <v>0.5</v>
      </c>
      <c r="N165" s="44">
        <v>0.5</v>
      </c>
      <c r="O165" s="44">
        <v>0.2</v>
      </c>
      <c r="P165" s="44">
        <v>0.5</v>
      </c>
      <c r="Q165" s="34" t="s">
        <v>155</v>
      </c>
      <c r="R165" s="55">
        <v>39828</v>
      </c>
      <c r="S165" s="202">
        <v>40163</v>
      </c>
      <c r="T165" s="193"/>
      <c r="U165" s="194"/>
      <c r="V165" s="194"/>
      <c r="W165" s="194"/>
      <c r="X165" s="194" t="s">
        <v>576</v>
      </c>
      <c r="Y165" s="323" t="s">
        <v>739</v>
      </c>
      <c r="Z165" s="69"/>
      <c r="AA165" s="127"/>
      <c r="AB165" s="28"/>
      <c r="AC165" s="28"/>
    </row>
    <row r="166" spans="1:29" s="235" customFormat="1" ht="75.75" customHeight="1">
      <c r="A166" s="417"/>
      <c r="B166" s="418"/>
      <c r="C166" s="440"/>
      <c r="D166" s="440"/>
      <c r="E166" s="450"/>
      <c r="F166" s="55" t="s">
        <v>524</v>
      </c>
      <c r="G166" s="61">
        <v>39828</v>
      </c>
      <c r="H166" s="61">
        <v>40163</v>
      </c>
      <c r="I166" s="61">
        <v>39828</v>
      </c>
      <c r="J166" s="61">
        <v>40165</v>
      </c>
      <c r="K166" s="34" t="s">
        <v>156</v>
      </c>
      <c r="L166" s="42" t="s">
        <v>154</v>
      </c>
      <c r="M166" s="44">
        <v>0.5</v>
      </c>
      <c r="N166" s="44">
        <v>0.5</v>
      </c>
      <c r="O166" s="44"/>
      <c r="P166" s="44"/>
      <c r="Q166" s="34" t="s">
        <v>22</v>
      </c>
      <c r="R166" s="55">
        <v>39828</v>
      </c>
      <c r="S166" s="202">
        <v>40163</v>
      </c>
      <c r="T166" s="193"/>
      <c r="U166" s="194"/>
      <c r="V166" s="194"/>
      <c r="W166" s="194"/>
      <c r="X166" s="194" t="s">
        <v>576</v>
      </c>
      <c r="Y166" s="194"/>
      <c r="Z166" s="69"/>
      <c r="AA166" s="127"/>
      <c r="AB166" s="28"/>
      <c r="AC166" s="28"/>
    </row>
    <row r="167" spans="1:36" s="197" customFormat="1" ht="112.5" customHeight="1">
      <c r="A167" s="417" t="s">
        <v>507</v>
      </c>
      <c r="B167" s="418" t="s">
        <v>20</v>
      </c>
      <c r="C167" s="440" t="s">
        <v>508</v>
      </c>
      <c r="D167" s="440"/>
      <c r="E167" s="450">
        <v>778.7</v>
      </c>
      <c r="F167" s="55" t="s">
        <v>17</v>
      </c>
      <c r="G167" s="61">
        <v>39820</v>
      </c>
      <c r="H167" s="61">
        <v>40154</v>
      </c>
      <c r="I167" s="65"/>
      <c r="J167" s="65"/>
      <c r="K167" s="42" t="s">
        <v>132</v>
      </c>
      <c r="L167" s="42" t="s">
        <v>133</v>
      </c>
      <c r="M167" s="44">
        <v>0.5</v>
      </c>
      <c r="N167" s="44">
        <v>0.5</v>
      </c>
      <c r="O167" s="44"/>
      <c r="P167" s="44"/>
      <c r="Q167" s="34" t="s">
        <v>134</v>
      </c>
      <c r="R167" s="55">
        <v>39820</v>
      </c>
      <c r="S167" s="202">
        <v>40154</v>
      </c>
      <c r="T167" s="193"/>
      <c r="U167" s="194"/>
      <c r="V167" s="194" t="s">
        <v>576</v>
      </c>
      <c r="W167" s="194"/>
      <c r="X167" s="194"/>
      <c r="Y167" s="69"/>
      <c r="Z167" s="69"/>
      <c r="AA167" s="127"/>
      <c r="AB167" s="28"/>
      <c r="AC167" s="28"/>
      <c r="AD167" s="28"/>
      <c r="AE167" s="28"/>
      <c r="AF167" s="28"/>
      <c r="AG167" s="28"/>
      <c r="AH167" s="28"/>
      <c r="AI167" s="28"/>
      <c r="AJ167" s="28"/>
    </row>
    <row r="168" spans="1:36" s="197" customFormat="1" ht="112.5" customHeight="1">
      <c r="A168" s="417"/>
      <c r="B168" s="418"/>
      <c r="C168" s="440"/>
      <c r="D168" s="440"/>
      <c r="E168" s="450"/>
      <c r="F168" s="55" t="s">
        <v>506</v>
      </c>
      <c r="G168" s="61">
        <v>39820</v>
      </c>
      <c r="H168" s="61">
        <v>40157</v>
      </c>
      <c r="I168" s="65"/>
      <c r="J168" s="65"/>
      <c r="K168" s="42" t="s">
        <v>135</v>
      </c>
      <c r="L168" s="42" t="s">
        <v>136</v>
      </c>
      <c r="M168" s="44">
        <v>0.5</v>
      </c>
      <c r="N168" s="44">
        <v>0.5</v>
      </c>
      <c r="O168" s="44"/>
      <c r="P168" s="44"/>
      <c r="Q168" s="34" t="s">
        <v>137</v>
      </c>
      <c r="R168" s="55">
        <v>39820</v>
      </c>
      <c r="S168" s="202">
        <v>40157</v>
      </c>
      <c r="T168" s="193"/>
      <c r="U168" s="194"/>
      <c r="V168" s="194"/>
      <c r="W168" s="194"/>
      <c r="X168" s="194" t="s">
        <v>576</v>
      </c>
      <c r="Y168" s="69"/>
      <c r="Z168" s="69"/>
      <c r="AA168" s="127"/>
      <c r="AB168" s="28"/>
      <c r="AC168" s="28"/>
      <c r="AD168" s="28"/>
      <c r="AE168" s="28"/>
      <c r="AF168" s="28"/>
      <c r="AG168" s="28"/>
      <c r="AH168" s="28"/>
      <c r="AI168" s="28"/>
      <c r="AJ168" s="28"/>
    </row>
    <row r="169" spans="1:36" s="197" customFormat="1" ht="78.75" customHeight="1">
      <c r="A169" s="417"/>
      <c r="B169" s="418"/>
      <c r="C169" s="440"/>
      <c r="D169" s="440"/>
      <c r="E169" s="450"/>
      <c r="F169" s="55" t="s">
        <v>524</v>
      </c>
      <c r="G169" s="61">
        <v>39820</v>
      </c>
      <c r="H169" s="61">
        <v>40158</v>
      </c>
      <c r="I169" s="65"/>
      <c r="J169" s="65"/>
      <c r="K169" s="42" t="s">
        <v>138</v>
      </c>
      <c r="L169" s="42" t="s">
        <v>139</v>
      </c>
      <c r="M169" s="44">
        <v>0.5</v>
      </c>
      <c r="N169" s="44">
        <v>0.5</v>
      </c>
      <c r="O169" s="44"/>
      <c r="P169" s="44"/>
      <c r="Q169" s="34" t="s">
        <v>140</v>
      </c>
      <c r="R169" s="55">
        <v>39820</v>
      </c>
      <c r="S169" s="202">
        <v>40158</v>
      </c>
      <c r="T169" s="193"/>
      <c r="U169" s="194"/>
      <c r="V169" s="194" t="s">
        <v>576</v>
      </c>
      <c r="W169" s="194"/>
      <c r="X169" s="194"/>
      <c r="Y169" s="69"/>
      <c r="Z169" s="69"/>
      <c r="AA169" s="127"/>
      <c r="AB169" s="28"/>
      <c r="AC169" s="28"/>
      <c r="AD169" s="28"/>
      <c r="AE169" s="28"/>
      <c r="AF169" s="28"/>
      <c r="AG169" s="28"/>
      <c r="AH169" s="28"/>
      <c r="AI169" s="28"/>
      <c r="AJ169" s="28"/>
    </row>
    <row r="170" spans="1:36" s="197" customFormat="1" ht="90" customHeight="1">
      <c r="A170" s="417"/>
      <c r="B170" s="418"/>
      <c r="C170" s="440"/>
      <c r="D170" s="440"/>
      <c r="E170" s="450"/>
      <c r="F170" s="47" t="s">
        <v>21</v>
      </c>
      <c r="G170" s="61">
        <v>39822</v>
      </c>
      <c r="H170" s="61">
        <v>40157</v>
      </c>
      <c r="I170" s="65"/>
      <c r="J170" s="65"/>
      <c r="K170" s="42" t="s">
        <v>141</v>
      </c>
      <c r="L170" s="42" t="s">
        <v>142</v>
      </c>
      <c r="M170" s="44">
        <v>0.5</v>
      </c>
      <c r="N170" s="44">
        <v>0.5</v>
      </c>
      <c r="O170" s="44"/>
      <c r="P170" s="44"/>
      <c r="Q170" s="34" t="s">
        <v>143</v>
      </c>
      <c r="R170" s="55">
        <v>39822</v>
      </c>
      <c r="S170" s="202">
        <v>40157</v>
      </c>
      <c r="T170" s="193"/>
      <c r="U170" s="194"/>
      <c r="V170" s="194" t="s">
        <v>576</v>
      </c>
      <c r="W170" s="194"/>
      <c r="X170" s="194"/>
      <c r="Y170" s="69"/>
      <c r="Z170" s="69"/>
      <c r="AA170" s="127"/>
      <c r="AB170" s="28"/>
      <c r="AC170" s="28"/>
      <c r="AD170" s="28"/>
      <c r="AE170" s="28"/>
      <c r="AF170" s="28"/>
      <c r="AG170" s="28"/>
      <c r="AH170" s="28"/>
      <c r="AI170" s="28"/>
      <c r="AJ170" s="28"/>
    </row>
    <row r="171" spans="1:36" s="197" customFormat="1" ht="101.25" customHeight="1">
      <c r="A171" s="417"/>
      <c r="B171" s="418"/>
      <c r="C171" s="440"/>
      <c r="D171" s="440"/>
      <c r="E171" s="450"/>
      <c r="F171" s="47" t="s">
        <v>21</v>
      </c>
      <c r="G171" s="61">
        <v>39846</v>
      </c>
      <c r="H171" s="61">
        <v>40018</v>
      </c>
      <c r="I171" s="65"/>
      <c r="J171" s="65"/>
      <c r="K171" s="42" t="s">
        <v>144</v>
      </c>
      <c r="L171" s="42" t="s">
        <v>145</v>
      </c>
      <c r="M171" s="44">
        <v>0.5</v>
      </c>
      <c r="N171" s="44">
        <v>0.5</v>
      </c>
      <c r="O171" s="44"/>
      <c r="P171" s="44"/>
      <c r="Q171" s="34" t="s">
        <v>146</v>
      </c>
      <c r="R171" s="55">
        <v>39846</v>
      </c>
      <c r="S171" s="202">
        <v>40018</v>
      </c>
      <c r="T171" s="193"/>
      <c r="U171" s="194" t="s">
        <v>576</v>
      </c>
      <c r="V171" s="194"/>
      <c r="W171" s="194"/>
      <c r="X171" s="194"/>
      <c r="Y171" s="69"/>
      <c r="Z171" s="69"/>
      <c r="AA171" s="127"/>
      <c r="AB171" s="28"/>
      <c r="AC171" s="28"/>
      <c r="AD171" s="28"/>
      <c r="AE171" s="28"/>
      <c r="AF171" s="28"/>
      <c r="AG171" s="28"/>
      <c r="AH171" s="28"/>
      <c r="AI171" s="28"/>
      <c r="AJ171" s="28"/>
    </row>
    <row r="172" spans="1:36" s="197" customFormat="1" ht="67.5" customHeight="1">
      <c r="A172" s="417"/>
      <c r="B172" s="418"/>
      <c r="C172" s="440"/>
      <c r="D172" s="440"/>
      <c r="E172" s="450"/>
      <c r="F172" s="55" t="s">
        <v>524</v>
      </c>
      <c r="G172" s="61">
        <v>39832</v>
      </c>
      <c r="H172" s="61">
        <v>40165</v>
      </c>
      <c r="I172" s="65"/>
      <c r="J172" s="65"/>
      <c r="K172" s="42" t="s">
        <v>147</v>
      </c>
      <c r="L172" s="42" t="s">
        <v>148</v>
      </c>
      <c r="M172" s="44">
        <v>0.5</v>
      </c>
      <c r="N172" s="44">
        <v>0.5</v>
      </c>
      <c r="O172" s="44"/>
      <c r="P172" s="44"/>
      <c r="Q172" s="34" t="s">
        <v>149</v>
      </c>
      <c r="R172" s="55">
        <v>39832</v>
      </c>
      <c r="S172" s="202">
        <v>40165</v>
      </c>
      <c r="T172" s="193"/>
      <c r="U172" s="194"/>
      <c r="V172" s="194" t="s">
        <v>576</v>
      </c>
      <c r="W172" s="194"/>
      <c r="X172" s="194"/>
      <c r="Y172" s="69"/>
      <c r="Z172" s="69"/>
      <c r="AA172" s="127"/>
      <c r="AB172" s="28"/>
      <c r="AC172" s="28"/>
      <c r="AD172" s="28"/>
      <c r="AE172" s="28"/>
      <c r="AF172" s="28"/>
      <c r="AG172" s="28"/>
      <c r="AH172" s="28"/>
      <c r="AI172" s="28"/>
      <c r="AJ172" s="28"/>
    </row>
    <row r="173" spans="1:36" s="197" customFormat="1" ht="123.75" customHeight="1">
      <c r="A173" s="417"/>
      <c r="B173" s="418"/>
      <c r="C173" s="440"/>
      <c r="D173" s="440"/>
      <c r="E173" s="450"/>
      <c r="F173" s="55" t="s">
        <v>524</v>
      </c>
      <c r="G173" s="61">
        <v>39832</v>
      </c>
      <c r="H173" s="61">
        <v>40165</v>
      </c>
      <c r="I173" s="65"/>
      <c r="J173" s="65"/>
      <c r="K173" s="42" t="s">
        <v>150</v>
      </c>
      <c r="L173" s="42" t="s">
        <v>151</v>
      </c>
      <c r="M173" s="44">
        <v>0.5</v>
      </c>
      <c r="N173" s="44">
        <v>0.5</v>
      </c>
      <c r="O173" s="44"/>
      <c r="P173" s="44"/>
      <c r="Q173" s="34" t="s">
        <v>152</v>
      </c>
      <c r="R173" s="55">
        <v>39832</v>
      </c>
      <c r="S173" s="202">
        <v>40165</v>
      </c>
      <c r="T173" s="193" t="s">
        <v>576</v>
      </c>
      <c r="U173" s="194"/>
      <c r="V173" s="194"/>
      <c r="W173" s="194"/>
      <c r="X173" s="194"/>
      <c r="Y173" s="69"/>
      <c r="Z173" s="69"/>
      <c r="AA173" s="127"/>
      <c r="AB173" s="28"/>
      <c r="AC173" s="28"/>
      <c r="AD173" s="28"/>
      <c r="AE173" s="28"/>
      <c r="AF173" s="28"/>
      <c r="AG173" s="28"/>
      <c r="AH173" s="28"/>
      <c r="AI173" s="28"/>
      <c r="AJ173" s="28"/>
    </row>
    <row r="174" spans="1:36" s="197" customFormat="1" ht="204" customHeight="1">
      <c r="A174" s="417"/>
      <c r="B174" s="418"/>
      <c r="C174" s="440"/>
      <c r="D174" s="440"/>
      <c r="E174" s="450"/>
      <c r="F174" s="55" t="s">
        <v>506</v>
      </c>
      <c r="G174" s="61">
        <v>39828</v>
      </c>
      <c r="H174" s="61">
        <v>40163</v>
      </c>
      <c r="I174" s="61">
        <v>39828</v>
      </c>
      <c r="J174" s="61">
        <v>40165</v>
      </c>
      <c r="K174" s="42" t="s">
        <v>153</v>
      </c>
      <c r="L174" s="42" t="s">
        <v>154</v>
      </c>
      <c r="M174" s="44">
        <v>0.5</v>
      </c>
      <c r="N174" s="44">
        <v>0.5</v>
      </c>
      <c r="O174" s="44">
        <v>0.2</v>
      </c>
      <c r="P174" s="44">
        <v>0.5</v>
      </c>
      <c r="Q174" s="34" t="s">
        <v>155</v>
      </c>
      <c r="R174" s="55">
        <v>39828</v>
      </c>
      <c r="S174" s="202">
        <v>40163</v>
      </c>
      <c r="T174" s="193"/>
      <c r="U174" s="194"/>
      <c r="V174" s="194"/>
      <c r="W174" s="194"/>
      <c r="X174" s="194" t="s">
        <v>576</v>
      </c>
      <c r="Y174" s="323" t="s">
        <v>739</v>
      </c>
      <c r="Z174" s="69"/>
      <c r="AA174" s="127"/>
      <c r="AB174" s="28"/>
      <c r="AC174" s="28"/>
      <c r="AD174" s="28"/>
      <c r="AE174" s="28"/>
      <c r="AF174" s="28"/>
      <c r="AG174" s="28"/>
      <c r="AH174" s="28"/>
      <c r="AI174" s="28"/>
      <c r="AJ174" s="28"/>
    </row>
    <row r="175" spans="1:36" s="197" customFormat="1" ht="112.5" customHeight="1">
      <c r="A175" s="417"/>
      <c r="B175" s="418"/>
      <c r="C175" s="440"/>
      <c r="D175" s="440"/>
      <c r="E175" s="450"/>
      <c r="F175" s="55" t="s">
        <v>524</v>
      </c>
      <c r="G175" s="61">
        <v>39828</v>
      </c>
      <c r="H175" s="61">
        <v>40163</v>
      </c>
      <c r="I175" s="61">
        <v>39828</v>
      </c>
      <c r="J175" s="61">
        <v>40165</v>
      </c>
      <c r="K175" s="34" t="s">
        <v>156</v>
      </c>
      <c r="L175" s="42" t="s">
        <v>154</v>
      </c>
      <c r="M175" s="44">
        <v>0.5</v>
      </c>
      <c r="N175" s="44">
        <v>0.5</v>
      </c>
      <c r="O175" s="44"/>
      <c r="P175" s="44"/>
      <c r="Q175" s="34" t="s">
        <v>22</v>
      </c>
      <c r="R175" s="55">
        <v>39828</v>
      </c>
      <c r="S175" s="202">
        <v>40163</v>
      </c>
      <c r="T175" s="193"/>
      <c r="U175" s="194"/>
      <c r="V175" s="194"/>
      <c r="W175" s="194"/>
      <c r="X175" s="194" t="s">
        <v>576</v>
      </c>
      <c r="Y175" s="194"/>
      <c r="Z175" s="69"/>
      <c r="AA175" s="127"/>
      <c r="AB175" s="28"/>
      <c r="AC175" s="28"/>
      <c r="AD175" s="28"/>
      <c r="AE175" s="28"/>
      <c r="AF175" s="28"/>
      <c r="AG175" s="28"/>
      <c r="AH175" s="28"/>
      <c r="AI175" s="28"/>
      <c r="AJ175" s="28"/>
    </row>
    <row r="176" spans="1:36" s="197" customFormat="1" ht="112.5" customHeight="1">
      <c r="A176" s="417" t="s">
        <v>507</v>
      </c>
      <c r="B176" s="418" t="s">
        <v>23</v>
      </c>
      <c r="C176" s="440" t="s">
        <v>525</v>
      </c>
      <c r="D176" s="440"/>
      <c r="E176" s="620">
        <v>432</v>
      </c>
      <c r="F176" s="55" t="s">
        <v>17</v>
      </c>
      <c r="G176" s="61">
        <v>39828</v>
      </c>
      <c r="H176" s="61">
        <v>40163</v>
      </c>
      <c r="I176" s="65"/>
      <c r="J176" s="65"/>
      <c r="K176" s="66" t="s">
        <v>157</v>
      </c>
      <c r="L176" s="66" t="s">
        <v>158</v>
      </c>
      <c r="M176" s="64">
        <v>0.5</v>
      </c>
      <c r="N176" s="64">
        <v>0.5</v>
      </c>
      <c r="O176" s="64"/>
      <c r="P176" s="64"/>
      <c r="Q176" s="67" t="s">
        <v>159</v>
      </c>
      <c r="R176" s="55">
        <v>39828</v>
      </c>
      <c r="S176" s="202">
        <v>40163</v>
      </c>
      <c r="T176" s="193"/>
      <c r="U176" s="194"/>
      <c r="V176" s="194"/>
      <c r="W176" s="194"/>
      <c r="X176" s="194" t="s">
        <v>576</v>
      </c>
      <c r="Y176" s="69"/>
      <c r="Z176" s="69"/>
      <c r="AA176" s="127"/>
      <c r="AB176" s="28"/>
      <c r="AC176" s="28"/>
      <c r="AD176" s="28"/>
      <c r="AE176" s="28"/>
      <c r="AF176" s="28"/>
      <c r="AG176" s="28"/>
      <c r="AH176" s="28"/>
      <c r="AI176" s="28"/>
      <c r="AJ176" s="28"/>
    </row>
    <row r="177" spans="1:36" s="197" customFormat="1" ht="180" customHeight="1">
      <c r="A177" s="417"/>
      <c r="B177" s="418"/>
      <c r="C177" s="440"/>
      <c r="D177" s="440"/>
      <c r="E177" s="620"/>
      <c r="F177" s="55" t="s">
        <v>24</v>
      </c>
      <c r="G177" s="61">
        <v>39828</v>
      </c>
      <c r="H177" s="61">
        <v>40163</v>
      </c>
      <c r="I177" s="65"/>
      <c r="J177" s="65"/>
      <c r="K177" s="66" t="s">
        <v>160</v>
      </c>
      <c r="L177" s="66" t="s">
        <v>136</v>
      </c>
      <c r="M177" s="64">
        <v>0.5</v>
      </c>
      <c r="N177" s="64">
        <v>0.5</v>
      </c>
      <c r="O177" s="64"/>
      <c r="P177" s="64"/>
      <c r="Q177" s="67" t="s">
        <v>161</v>
      </c>
      <c r="R177" s="55">
        <v>39828</v>
      </c>
      <c r="S177" s="202">
        <v>40163</v>
      </c>
      <c r="T177" s="193"/>
      <c r="U177" s="194" t="s">
        <v>576</v>
      </c>
      <c r="V177" s="194"/>
      <c r="W177" s="194"/>
      <c r="X177" s="194"/>
      <c r="Y177" s="69"/>
      <c r="Z177" s="69"/>
      <c r="AA177" s="127"/>
      <c r="AB177" s="28"/>
      <c r="AC177" s="28"/>
      <c r="AD177" s="28"/>
      <c r="AE177" s="28"/>
      <c r="AF177" s="28"/>
      <c r="AG177" s="28"/>
      <c r="AH177" s="28"/>
      <c r="AI177" s="28"/>
      <c r="AJ177" s="28"/>
    </row>
    <row r="178" spans="1:36" s="197" customFormat="1" ht="157.5" customHeight="1">
      <c r="A178" s="417"/>
      <c r="B178" s="418"/>
      <c r="C178" s="440"/>
      <c r="D178" s="440"/>
      <c r="E178" s="620"/>
      <c r="F178" s="55" t="s">
        <v>506</v>
      </c>
      <c r="G178" s="61">
        <v>39828</v>
      </c>
      <c r="H178" s="61">
        <v>39918</v>
      </c>
      <c r="I178" s="65"/>
      <c r="J178" s="65"/>
      <c r="K178" s="42" t="s">
        <v>162</v>
      </c>
      <c r="L178" s="42" t="s">
        <v>1045</v>
      </c>
      <c r="M178" s="44">
        <v>1</v>
      </c>
      <c r="N178" s="64" t="s">
        <v>1216</v>
      </c>
      <c r="O178" s="64"/>
      <c r="P178" s="64"/>
      <c r="Q178" s="34" t="s">
        <v>25</v>
      </c>
      <c r="R178" s="55">
        <v>39828</v>
      </c>
      <c r="S178" s="202">
        <v>39918</v>
      </c>
      <c r="T178" s="193" t="s">
        <v>576</v>
      </c>
      <c r="U178" s="194"/>
      <c r="V178" s="194"/>
      <c r="W178" s="194"/>
      <c r="X178" s="194"/>
      <c r="Y178" s="69"/>
      <c r="Z178" s="69"/>
      <c r="AA178" s="127"/>
      <c r="AB178" s="28"/>
      <c r="AC178" s="28"/>
      <c r="AD178" s="28"/>
      <c r="AE178" s="28"/>
      <c r="AF178" s="28"/>
      <c r="AG178" s="28"/>
      <c r="AH178" s="28"/>
      <c r="AI178" s="28"/>
      <c r="AJ178" s="28"/>
    </row>
    <row r="179" spans="1:36" s="197" customFormat="1" ht="56.25" customHeight="1">
      <c r="A179" s="417"/>
      <c r="B179" s="418"/>
      <c r="C179" s="440"/>
      <c r="D179" s="440"/>
      <c r="E179" s="620"/>
      <c r="F179" s="68" t="s">
        <v>506</v>
      </c>
      <c r="G179" s="61">
        <v>39828</v>
      </c>
      <c r="H179" s="61">
        <v>39918</v>
      </c>
      <c r="I179" s="65"/>
      <c r="J179" s="65"/>
      <c r="K179" s="42" t="s">
        <v>147</v>
      </c>
      <c r="L179" s="66" t="s">
        <v>807</v>
      </c>
      <c r="M179" s="64">
        <v>0.5</v>
      </c>
      <c r="N179" s="64">
        <v>0.5</v>
      </c>
      <c r="O179" s="64"/>
      <c r="P179" s="64"/>
      <c r="Q179" s="67" t="s">
        <v>149</v>
      </c>
      <c r="R179" s="55">
        <v>39828</v>
      </c>
      <c r="S179" s="202">
        <v>39918</v>
      </c>
      <c r="T179" s="193"/>
      <c r="U179" s="194"/>
      <c r="V179" s="194" t="s">
        <v>576</v>
      </c>
      <c r="W179" s="194"/>
      <c r="X179" s="194"/>
      <c r="Y179" s="69"/>
      <c r="Z179" s="69"/>
      <c r="AA179" s="127"/>
      <c r="AB179" s="28"/>
      <c r="AC179" s="28"/>
      <c r="AD179" s="28"/>
      <c r="AE179" s="28"/>
      <c r="AF179" s="28"/>
      <c r="AG179" s="28"/>
      <c r="AH179" s="28"/>
      <c r="AI179" s="28"/>
      <c r="AJ179" s="28"/>
    </row>
    <row r="180" spans="1:36" s="197" customFormat="1" ht="135" customHeight="1">
      <c r="A180" s="417"/>
      <c r="B180" s="418"/>
      <c r="C180" s="440"/>
      <c r="D180" s="440"/>
      <c r="E180" s="620"/>
      <c r="F180" s="68" t="s">
        <v>506</v>
      </c>
      <c r="G180" s="61">
        <v>39828</v>
      </c>
      <c r="H180" s="61">
        <v>40163</v>
      </c>
      <c r="I180" s="65"/>
      <c r="J180" s="65"/>
      <c r="K180" s="42" t="s">
        <v>150</v>
      </c>
      <c r="L180" s="42" t="s">
        <v>151</v>
      </c>
      <c r="M180" s="64">
        <v>0.5</v>
      </c>
      <c r="N180" s="64">
        <v>0.5</v>
      </c>
      <c r="O180" s="64"/>
      <c r="P180" s="64"/>
      <c r="Q180" s="67" t="s">
        <v>808</v>
      </c>
      <c r="R180" s="55">
        <v>39828</v>
      </c>
      <c r="S180" s="202">
        <v>40163</v>
      </c>
      <c r="T180" s="193" t="s">
        <v>576</v>
      </c>
      <c r="U180" s="194"/>
      <c r="V180" s="194"/>
      <c r="W180" s="194"/>
      <c r="X180" s="194"/>
      <c r="Y180" s="69"/>
      <c r="Z180" s="69"/>
      <c r="AA180" s="127"/>
      <c r="AB180" s="28"/>
      <c r="AC180" s="28"/>
      <c r="AD180" s="28"/>
      <c r="AE180" s="28"/>
      <c r="AF180" s="28"/>
      <c r="AG180" s="28"/>
      <c r="AH180" s="28"/>
      <c r="AI180" s="28"/>
      <c r="AJ180" s="28"/>
    </row>
    <row r="181" spans="1:36" s="197" customFormat="1" ht="135" customHeight="1">
      <c r="A181" s="417"/>
      <c r="B181" s="418"/>
      <c r="C181" s="440"/>
      <c r="D181" s="440"/>
      <c r="E181" s="620"/>
      <c r="F181" s="68" t="s">
        <v>506</v>
      </c>
      <c r="G181" s="61">
        <v>40035</v>
      </c>
      <c r="H181" s="61">
        <v>40163</v>
      </c>
      <c r="I181" s="65"/>
      <c r="J181" s="65"/>
      <c r="K181" s="42" t="s">
        <v>809</v>
      </c>
      <c r="L181" s="66" t="s">
        <v>810</v>
      </c>
      <c r="M181" s="64" t="s">
        <v>1216</v>
      </c>
      <c r="N181" s="64">
        <v>1</v>
      </c>
      <c r="O181" s="64"/>
      <c r="P181" s="64"/>
      <c r="Q181" s="67" t="s">
        <v>811</v>
      </c>
      <c r="R181" s="55">
        <v>40035</v>
      </c>
      <c r="S181" s="202">
        <v>40163</v>
      </c>
      <c r="T181" s="193"/>
      <c r="U181" s="194" t="s">
        <v>576</v>
      </c>
      <c r="V181" s="194"/>
      <c r="W181" s="194"/>
      <c r="X181" s="194"/>
      <c r="Y181" s="69"/>
      <c r="Z181" s="69"/>
      <c r="AA181" s="127"/>
      <c r="AB181" s="28"/>
      <c r="AC181" s="28"/>
      <c r="AD181" s="28"/>
      <c r="AE181" s="28"/>
      <c r="AF181" s="28"/>
      <c r="AG181" s="28"/>
      <c r="AH181" s="28"/>
      <c r="AI181" s="28"/>
      <c r="AJ181" s="28"/>
    </row>
    <row r="182" spans="1:36" s="197" customFormat="1" ht="78.75" customHeight="1">
      <c r="A182" s="417"/>
      <c r="B182" s="418"/>
      <c r="C182" s="440"/>
      <c r="D182" s="440"/>
      <c r="E182" s="620"/>
      <c r="F182" s="68" t="s">
        <v>506</v>
      </c>
      <c r="G182" s="61">
        <v>39918</v>
      </c>
      <c r="H182" s="61">
        <v>40163</v>
      </c>
      <c r="I182" s="65"/>
      <c r="J182" s="65"/>
      <c r="K182" s="26" t="s">
        <v>812</v>
      </c>
      <c r="L182" s="66" t="s">
        <v>154</v>
      </c>
      <c r="M182" s="64">
        <v>0.2</v>
      </c>
      <c r="N182" s="64">
        <v>0.8</v>
      </c>
      <c r="O182" s="64"/>
      <c r="P182" s="64"/>
      <c r="Q182" s="67" t="s">
        <v>813</v>
      </c>
      <c r="R182" s="55">
        <v>39918</v>
      </c>
      <c r="S182" s="202">
        <v>40163</v>
      </c>
      <c r="T182" s="193"/>
      <c r="U182" s="194"/>
      <c r="V182" s="194"/>
      <c r="W182" s="194"/>
      <c r="X182" s="194" t="s">
        <v>576</v>
      </c>
      <c r="Y182" s="69"/>
      <c r="Z182" s="69"/>
      <c r="AA182" s="127"/>
      <c r="AB182" s="28"/>
      <c r="AC182" s="28"/>
      <c r="AD182" s="28"/>
      <c r="AE182" s="28"/>
      <c r="AF182" s="28"/>
      <c r="AG182" s="28"/>
      <c r="AH182" s="28"/>
      <c r="AI182" s="28"/>
      <c r="AJ182" s="28"/>
    </row>
    <row r="183" spans="1:36" s="197" customFormat="1" ht="90" customHeight="1">
      <c r="A183" s="417"/>
      <c r="B183" s="418"/>
      <c r="C183" s="440"/>
      <c r="D183" s="440"/>
      <c r="E183" s="620"/>
      <c r="F183" s="68" t="s">
        <v>506</v>
      </c>
      <c r="G183" s="61">
        <v>39980</v>
      </c>
      <c r="H183" s="61">
        <v>40163</v>
      </c>
      <c r="I183" s="65"/>
      <c r="J183" s="65"/>
      <c r="K183" s="66" t="s">
        <v>597</v>
      </c>
      <c r="L183" s="66" t="s">
        <v>154</v>
      </c>
      <c r="M183" s="64" t="s">
        <v>1216</v>
      </c>
      <c r="N183" s="64">
        <v>1</v>
      </c>
      <c r="O183" s="64"/>
      <c r="P183" s="64"/>
      <c r="Q183" s="67" t="s">
        <v>598</v>
      </c>
      <c r="R183" s="55">
        <v>39980</v>
      </c>
      <c r="S183" s="202">
        <v>40163</v>
      </c>
      <c r="T183" s="193"/>
      <c r="U183" s="194"/>
      <c r="V183" s="194"/>
      <c r="W183" s="194"/>
      <c r="X183" s="194" t="s">
        <v>576</v>
      </c>
      <c r="Y183" s="69"/>
      <c r="Z183" s="69"/>
      <c r="AA183" s="127"/>
      <c r="AB183" s="28"/>
      <c r="AC183" s="28"/>
      <c r="AD183" s="28"/>
      <c r="AE183" s="28"/>
      <c r="AF183" s="28"/>
      <c r="AG183" s="28"/>
      <c r="AH183" s="28"/>
      <c r="AI183" s="28"/>
      <c r="AJ183" s="28"/>
    </row>
    <row r="184" spans="1:36" s="197" customFormat="1" ht="146.25" customHeight="1">
      <c r="A184" s="417" t="s">
        <v>507</v>
      </c>
      <c r="B184" s="418" t="s">
        <v>790</v>
      </c>
      <c r="C184" s="440" t="s">
        <v>599</v>
      </c>
      <c r="D184" s="636"/>
      <c r="E184" s="450">
        <v>291.5</v>
      </c>
      <c r="F184" s="440" t="s">
        <v>506</v>
      </c>
      <c r="G184" s="549">
        <v>39828</v>
      </c>
      <c r="H184" s="549">
        <v>40168</v>
      </c>
      <c r="I184" s="549"/>
      <c r="J184" s="549"/>
      <c r="K184" s="549" t="s">
        <v>600</v>
      </c>
      <c r="L184" s="549" t="s">
        <v>601</v>
      </c>
      <c r="M184" s="440">
        <v>0.5</v>
      </c>
      <c r="N184" s="440">
        <v>0.5</v>
      </c>
      <c r="O184" s="440"/>
      <c r="P184" s="440"/>
      <c r="Q184" s="42" t="s">
        <v>170</v>
      </c>
      <c r="R184" s="440">
        <v>39828</v>
      </c>
      <c r="S184" s="440">
        <v>40168</v>
      </c>
      <c r="T184" s="193" t="s">
        <v>576</v>
      </c>
      <c r="U184" s="194" t="s">
        <v>576</v>
      </c>
      <c r="V184" s="194"/>
      <c r="W184" s="194"/>
      <c r="X184" s="194"/>
      <c r="Y184" s="69"/>
      <c r="Z184" s="69"/>
      <c r="AA184" s="127"/>
      <c r="AB184" s="28"/>
      <c r="AC184" s="28"/>
      <c r="AD184" s="28"/>
      <c r="AE184" s="28"/>
      <c r="AF184" s="28"/>
      <c r="AG184" s="28"/>
      <c r="AH184" s="28"/>
      <c r="AI184" s="28"/>
      <c r="AJ184" s="28"/>
    </row>
    <row r="185" spans="1:36" s="197" customFormat="1" ht="90" customHeight="1">
      <c r="A185" s="417"/>
      <c r="B185" s="418"/>
      <c r="C185" s="440"/>
      <c r="D185" s="636"/>
      <c r="E185" s="450"/>
      <c r="F185" s="440"/>
      <c r="G185" s="550"/>
      <c r="H185" s="550"/>
      <c r="I185" s="550"/>
      <c r="J185" s="550"/>
      <c r="K185" s="550" t="s">
        <v>602</v>
      </c>
      <c r="L185" s="550" t="s">
        <v>26</v>
      </c>
      <c r="M185" s="440">
        <v>0.8</v>
      </c>
      <c r="N185" s="440">
        <v>0.2</v>
      </c>
      <c r="O185" s="440"/>
      <c r="P185" s="440"/>
      <c r="Q185" s="70" t="s">
        <v>603</v>
      </c>
      <c r="R185" s="440">
        <v>39874</v>
      </c>
      <c r="S185" s="440">
        <v>40018</v>
      </c>
      <c r="T185" s="427" t="s">
        <v>576</v>
      </c>
      <c r="U185" s="469" t="s">
        <v>576</v>
      </c>
      <c r="V185" s="469" t="s">
        <v>576</v>
      </c>
      <c r="W185" s="469"/>
      <c r="X185" s="469"/>
      <c r="Y185" s="69"/>
      <c r="Z185" s="69"/>
      <c r="AA185" s="127"/>
      <c r="AB185" s="28"/>
      <c r="AC185" s="28"/>
      <c r="AD185" s="28"/>
      <c r="AE185" s="28"/>
      <c r="AF185" s="28"/>
      <c r="AG185" s="28"/>
      <c r="AH185" s="28"/>
      <c r="AI185" s="28"/>
      <c r="AJ185" s="28"/>
    </row>
    <row r="186" spans="1:36" s="197" customFormat="1" ht="45" customHeight="1">
      <c r="A186" s="417"/>
      <c r="B186" s="418"/>
      <c r="C186" s="440"/>
      <c r="D186" s="636"/>
      <c r="E186" s="450"/>
      <c r="F186" s="440"/>
      <c r="G186" s="550"/>
      <c r="H186" s="550"/>
      <c r="I186" s="550"/>
      <c r="J186" s="550"/>
      <c r="K186" s="550"/>
      <c r="L186" s="550"/>
      <c r="M186" s="440"/>
      <c r="N186" s="440"/>
      <c r="O186" s="440"/>
      <c r="P186" s="440"/>
      <c r="Q186" s="71" t="s">
        <v>604</v>
      </c>
      <c r="R186" s="440"/>
      <c r="S186" s="440"/>
      <c r="T186" s="427"/>
      <c r="U186" s="469"/>
      <c r="V186" s="469"/>
      <c r="W186" s="469"/>
      <c r="X186" s="469"/>
      <c r="Y186" s="69"/>
      <c r="Z186" s="69"/>
      <c r="AA186" s="127"/>
      <c r="AB186" s="28"/>
      <c r="AC186" s="28"/>
      <c r="AD186" s="28"/>
      <c r="AE186" s="28"/>
      <c r="AF186" s="28"/>
      <c r="AG186" s="28"/>
      <c r="AH186" s="28"/>
      <c r="AI186" s="28"/>
      <c r="AJ186" s="28"/>
    </row>
    <row r="187" spans="1:36" s="197" customFormat="1" ht="202.5" customHeight="1">
      <c r="A187" s="417"/>
      <c r="B187" s="418"/>
      <c r="C187" s="440"/>
      <c r="D187" s="636"/>
      <c r="E187" s="450"/>
      <c r="F187" s="440"/>
      <c r="G187" s="550"/>
      <c r="H187" s="550"/>
      <c r="I187" s="550"/>
      <c r="J187" s="550"/>
      <c r="K187" s="550"/>
      <c r="L187" s="550"/>
      <c r="M187" s="440"/>
      <c r="N187" s="440"/>
      <c r="O187" s="440"/>
      <c r="P187" s="440"/>
      <c r="Q187" s="71" t="s">
        <v>605</v>
      </c>
      <c r="R187" s="440"/>
      <c r="S187" s="440"/>
      <c r="T187" s="427"/>
      <c r="U187" s="469"/>
      <c r="V187" s="469"/>
      <c r="W187" s="469"/>
      <c r="X187" s="469"/>
      <c r="Y187" s="69"/>
      <c r="Z187" s="69"/>
      <c r="AA187" s="127"/>
      <c r="AB187" s="28"/>
      <c r="AC187" s="28"/>
      <c r="AD187" s="28"/>
      <c r="AE187" s="28"/>
      <c r="AF187" s="28"/>
      <c r="AG187" s="28"/>
      <c r="AH187" s="28"/>
      <c r="AI187" s="28"/>
      <c r="AJ187" s="28"/>
    </row>
    <row r="188" spans="1:36" s="197" customFormat="1" ht="11.25">
      <c r="A188" s="417"/>
      <c r="B188" s="418"/>
      <c r="C188" s="440"/>
      <c r="D188" s="636"/>
      <c r="E188" s="450"/>
      <c r="F188" s="440"/>
      <c r="G188" s="551"/>
      <c r="H188" s="551"/>
      <c r="I188" s="551"/>
      <c r="J188" s="551"/>
      <c r="K188" s="551"/>
      <c r="L188" s="551"/>
      <c r="M188" s="440"/>
      <c r="N188" s="440"/>
      <c r="O188" s="440"/>
      <c r="P188" s="440"/>
      <c r="Q188" s="42"/>
      <c r="R188" s="440"/>
      <c r="S188" s="440"/>
      <c r="T188" s="427"/>
      <c r="U188" s="469"/>
      <c r="V188" s="469"/>
      <c r="W188" s="469"/>
      <c r="X188" s="469"/>
      <c r="Y188" s="69"/>
      <c r="Z188" s="69"/>
      <c r="AA188" s="127"/>
      <c r="AB188" s="28"/>
      <c r="AC188" s="28"/>
      <c r="AD188" s="28"/>
      <c r="AE188" s="28"/>
      <c r="AF188" s="28"/>
      <c r="AG188" s="28"/>
      <c r="AH188" s="28"/>
      <c r="AI188" s="28"/>
      <c r="AJ188" s="28"/>
    </row>
    <row r="189" spans="1:36" s="197" customFormat="1" ht="33.75" customHeight="1">
      <c r="A189" s="417" t="s">
        <v>507</v>
      </c>
      <c r="B189" s="418" t="s">
        <v>27</v>
      </c>
      <c r="C189" s="440" t="s">
        <v>526</v>
      </c>
      <c r="D189" s="636"/>
      <c r="E189" s="450"/>
      <c r="F189" s="440" t="s">
        <v>506</v>
      </c>
      <c r="G189" s="549">
        <v>39828</v>
      </c>
      <c r="H189" s="549">
        <v>40164</v>
      </c>
      <c r="I189" s="549"/>
      <c r="J189" s="549"/>
      <c r="K189" s="549" t="s">
        <v>110</v>
      </c>
      <c r="L189" s="444" t="s">
        <v>111</v>
      </c>
      <c r="M189" s="449">
        <v>0.5</v>
      </c>
      <c r="N189" s="449">
        <v>0.5</v>
      </c>
      <c r="O189" s="449"/>
      <c r="P189" s="449"/>
      <c r="Q189" s="42" t="s">
        <v>112</v>
      </c>
      <c r="R189" s="13">
        <v>39828</v>
      </c>
      <c r="S189" s="203">
        <v>40164</v>
      </c>
      <c r="T189" s="427"/>
      <c r="U189" s="469"/>
      <c r="V189" s="469" t="s">
        <v>576</v>
      </c>
      <c r="W189" s="469" t="s">
        <v>576</v>
      </c>
      <c r="X189" s="469"/>
      <c r="Y189" s="69"/>
      <c r="Z189" s="69"/>
      <c r="AA189" s="127"/>
      <c r="AB189" s="28"/>
      <c r="AC189" s="28"/>
      <c r="AD189" s="28"/>
      <c r="AE189" s="28"/>
      <c r="AF189" s="28"/>
      <c r="AG189" s="28"/>
      <c r="AH189" s="28"/>
      <c r="AI189" s="28"/>
      <c r="AJ189" s="28"/>
    </row>
    <row r="190" spans="1:36" s="197" customFormat="1" ht="112.5" customHeight="1">
      <c r="A190" s="417"/>
      <c r="B190" s="418"/>
      <c r="C190" s="440"/>
      <c r="D190" s="636"/>
      <c r="E190" s="450"/>
      <c r="F190" s="440"/>
      <c r="G190" s="550"/>
      <c r="H190" s="550"/>
      <c r="I190" s="550"/>
      <c r="J190" s="550"/>
      <c r="K190" s="550"/>
      <c r="L190" s="444"/>
      <c r="M190" s="444"/>
      <c r="N190" s="444"/>
      <c r="O190" s="444"/>
      <c r="P190" s="444"/>
      <c r="Q190" s="42" t="s">
        <v>113</v>
      </c>
      <c r="R190" s="13">
        <v>39828</v>
      </c>
      <c r="S190" s="203">
        <v>40164</v>
      </c>
      <c r="T190" s="427"/>
      <c r="U190" s="469"/>
      <c r="V190" s="469"/>
      <c r="W190" s="469"/>
      <c r="X190" s="469"/>
      <c r="Y190" s="69"/>
      <c r="Z190" s="69"/>
      <c r="AA190" s="127"/>
      <c r="AB190" s="28"/>
      <c r="AC190" s="28"/>
      <c r="AD190" s="28"/>
      <c r="AE190" s="28"/>
      <c r="AF190" s="28"/>
      <c r="AG190" s="28"/>
      <c r="AH190" s="28"/>
      <c r="AI190" s="28"/>
      <c r="AJ190" s="28"/>
    </row>
    <row r="191" spans="1:36" s="197" customFormat="1" ht="135" customHeight="1">
      <c r="A191" s="633"/>
      <c r="B191" s="625"/>
      <c r="C191" s="634"/>
      <c r="D191" s="636"/>
      <c r="E191" s="450"/>
      <c r="F191" s="635"/>
      <c r="G191" s="550"/>
      <c r="H191" s="550"/>
      <c r="I191" s="154"/>
      <c r="J191" s="154"/>
      <c r="K191" s="53" t="s">
        <v>28</v>
      </c>
      <c r="L191" s="53" t="s">
        <v>79</v>
      </c>
      <c r="M191" s="44">
        <v>0.5</v>
      </c>
      <c r="N191" s="44">
        <v>0.5</v>
      </c>
      <c r="O191" s="44"/>
      <c r="P191" s="44"/>
      <c r="Q191" s="34" t="s">
        <v>80</v>
      </c>
      <c r="R191" s="13">
        <v>39836</v>
      </c>
      <c r="S191" s="203">
        <v>40150</v>
      </c>
      <c r="T191" s="193"/>
      <c r="U191" s="194"/>
      <c r="V191" s="194"/>
      <c r="W191" s="194" t="s">
        <v>576</v>
      </c>
      <c r="X191" s="194" t="s">
        <v>576</v>
      </c>
      <c r="Y191" s="69"/>
      <c r="Z191" s="69"/>
      <c r="AA191" s="127"/>
      <c r="AB191" s="28"/>
      <c r="AC191" s="28"/>
      <c r="AD191" s="28"/>
      <c r="AE191" s="28"/>
      <c r="AF191" s="28"/>
      <c r="AG191" s="28"/>
      <c r="AH191" s="28"/>
      <c r="AI191" s="28"/>
      <c r="AJ191" s="28"/>
    </row>
    <row r="192" spans="1:36" s="197" customFormat="1" ht="90" customHeight="1">
      <c r="A192" s="633"/>
      <c r="B192" s="625"/>
      <c r="C192" s="634"/>
      <c r="D192" s="636"/>
      <c r="E192" s="450"/>
      <c r="F192" s="635"/>
      <c r="G192" s="550"/>
      <c r="H192" s="550"/>
      <c r="I192" s="154"/>
      <c r="J192" s="154"/>
      <c r="K192" s="53" t="s">
        <v>81</v>
      </c>
      <c r="L192" s="53" t="s">
        <v>82</v>
      </c>
      <c r="M192" s="44">
        <v>0.5</v>
      </c>
      <c r="N192" s="44">
        <v>0.5</v>
      </c>
      <c r="O192" s="44"/>
      <c r="P192" s="44"/>
      <c r="Q192" s="34" t="s">
        <v>29</v>
      </c>
      <c r="R192" s="13">
        <v>39869</v>
      </c>
      <c r="S192" s="203">
        <v>40112</v>
      </c>
      <c r="T192" s="193"/>
      <c r="U192" s="194"/>
      <c r="V192" s="194"/>
      <c r="W192" s="194"/>
      <c r="X192" s="194" t="s">
        <v>576</v>
      </c>
      <c r="Y192" s="69"/>
      <c r="Z192" s="69"/>
      <c r="AA192" s="127"/>
      <c r="AB192" s="28"/>
      <c r="AC192" s="28"/>
      <c r="AD192" s="28"/>
      <c r="AE192" s="28"/>
      <c r="AF192" s="28"/>
      <c r="AG192" s="28"/>
      <c r="AH192" s="28"/>
      <c r="AI192" s="28"/>
      <c r="AJ192" s="28"/>
    </row>
    <row r="193" spans="1:36" s="197" customFormat="1" ht="191.25" customHeight="1">
      <c r="A193" s="633"/>
      <c r="B193" s="625"/>
      <c r="C193" s="634"/>
      <c r="D193" s="636"/>
      <c r="E193" s="450"/>
      <c r="F193" s="635"/>
      <c r="G193" s="551"/>
      <c r="H193" s="551"/>
      <c r="I193" s="154"/>
      <c r="J193" s="154"/>
      <c r="K193" s="53" t="s">
        <v>83</v>
      </c>
      <c r="L193" s="53" t="s">
        <v>84</v>
      </c>
      <c r="M193" s="44">
        <v>0.5</v>
      </c>
      <c r="N193" s="44">
        <v>0.5</v>
      </c>
      <c r="O193" s="44"/>
      <c r="P193" s="44"/>
      <c r="Q193" s="34" t="s">
        <v>30</v>
      </c>
      <c r="R193" s="13">
        <v>39833</v>
      </c>
      <c r="S193" s="203">
        <v>40150</v>
      </c>
      <c r="T193" s="193"/>
      <c r="U193" s="194"/>
      <c r="V193" s="194"/>
      <c r="W193" s="194" t="s">
        <v>576</v>
      </c>
      <c r="X193" s="194" t="s">
        <v>576</v>
      </c>
      <c r="Y193" s="69"/>
      <c r="Z193" s="69"/>
      <c r="AA193" s="127"/>
      <c r="AB193" s="28"/>
      <c r="AC193" s="28"/>
      <c r="AD193" s="28"/>
      <c r="AE193" s="28"/>
      <c r="AF193" s="28"/>
      <c r="AG193" s="28"/>
      <c r="AH193" s="28"/>
      <c r="AI193" s="28"/>
      <c r="AJ193" s="28"/>
    </row>
    <row r="194" spans="1:36" s="197" customFormat="1" ht="112.5" customHeight="1">
      <c r="A194" s="417" t="s">
        <v>507</v>
      </c>
      <c r="B194" s="418" t="s">
        <v>790</v>
      </c>
      <c r="C194" s="440" t="s">
        <v>527</v>
      </c>
      <c r="D194" s="636"/>
      <c r="E194" s="450"/>
      <c r="F194" s="440" t="s">
        <v>506</v>
      </c>
      <c r="G194" s="61">
        <v>39828</v>
      </c>
      <c r="H194" s="61">
        <v>40177</v>
      </c>
      <c r="I194" s="153"/>
      <c r="J194" s="153"/>
      <c r="K194" s="53" t="s">
        <v>85</v>
      </c>
      <c r="L194" s="53" t="s">
        <v>86</v>
      </c>
      <c r="M194" s="44">
        <v>0.5</v>
      </c>
      <c r="N194" s="44">
        <v>0.5</v>
      </c>
      <c r="O194" s="44"/>
      <c r="P194" s="44"/>
      <c r="Q194" s="34" t="s">
        <v>171</v>
      </c>
      <c r="R194" s="13">
        <v>39850</v>
      </c>
      <c r="S194" s="203">
        <v>40177</v>
      </c>
      <c r="T194" s="193"/>
      <c r="U194" s="194"/>
      <c r="V194" s="194" t="s">
        <v>576</v>
      </c>
      <c r="W194" s="194" t="s">
        <v>576</v>
      </c>
      <c r="X194" s="194"/>
      <c r="Y194" s="69"/>
      <c r="Z194" s="69"/>
      <c r="AA194" s="127"/>
      <c r="AB194" s="28"/>
      <c r="AC194" s="28"/>
      <c r="AD194" s="28"/>
      <c r="AE194" s="28"/>
      <c r="AF194" s="28"/>
      <c r="AG194" s="28"/>
      <c r="AH194" s="28"/>
      <c r="AI194" s="28"/>
      <c r="AJ194" s="28"/>
    </row>
    <row r="195" spans="1:36" s="197" customFormat="1" ht="135" customHeight="1">
      <c r="A195" s="633"/>
      <c r="B195" s="625"/>
      <c r="C195" s="634"/>
      <c r="D195" s="636"/>
      <c r="E195" s="450"/>
      <c r="F195" s="635"/>
      <c r="G195" s="61"/>
      <c r="H195" s="61"/>
      <c r="I195" s="154"/>
      <c r="J195" s="154"/>
      <c r="K195" s="53" t="s">
        <v>959</v>
      </c>
      <c r="L195" s="53" t="s">
        <v>960</v>
      </c>
      <c r="M195" s="44">
        <v>0.42</v>
      </c>
      <c r="N195" s="44">
        <v>0.58</v>
      </c>
      <c r="O195" s="44"/>
      <c r="P195" s="44"/>
      <c r="Q195" s="34" t="s">
        <v>961</v>
      </c>
      <c r="R195" s="13">
        <v>39828</v>
      </c>
      <c r="S195" s="203">
        <v>40154</v>
      </c>
      <c r="T195" s="193"/>
      <c r="U195" s="194"/>
      <c r="V195" s="194" t="s">
        <v>576</v>
      </c>
      <c r="W195" s="194" t="s">
        <v>576</v>
      </c>
      <c r="X195" s="194"/>
      <c r="Y195" s="69"/>
      <c r="Z195" s="69"/>
      <c r="AA195" s="127"/>
      <c r="AB195" s="28"/>
      <c r="AC195" s="28"/>
      <c r="AD195" s="28"/>
      <c r="AE195" s="28"/>
      <c r="AF195" s="28"/>
      <c r="AG195" s="28"/>
      <c r="AH195" s="28"/>
      <c r="AI195" s="28"/>
      <c r="AJ195" s="28"/>
    </row>
    <row r="196" spans="1:36" s="197" customFormat="1" ht="191.25" customHeight="1">
      <c r="A196" s="633"/>
      <c r="B196" s="625"/>
      <c r="C196" s="634"/>
      <c r="D196" s="636"/>
      <c r="E196" s="450"/>
      <c r="F196" s="635"/>
      <c r="G196" s="61"/>
      <c r="H196" s="61"/>
      <c r="I196" s="154"/>
      <c r="J196" s="154"/>
      <c r="K196" s="53" t="s">
        <v>83</v>
      </c>
      <c r="L196" s="53" t="s">
        <v>84</v>
      </c>
      <c r="M196" s="44">
        <v>0.5</v>
      </c>
      <c r="N196" s="44">
        <v>0.5</v>
      </c>
      <c r="O196" s="44"/>
      <c r="P196" s="44"/>
      <c r="Q196" s="34" t="s">
        <v>31</v>
      </c>
      <c r="R196" s="13">
        <v>39828</v>
      </c>
      <c r="S196" s="203">
        <v>40154</v>
      </c>
      <c r="T196" s="193"/>
      <c r="U196" s="194"/>
      <c r="V196" s="194"/>
      <c r="W196" s="194" t="s">
        <v>576</v>
      </c>
      <c r="X196" s="194" t="s">
        <v>576</v>
      </c>
      <c r="Y196" s="69"/>
      <c r="Z196" s="69"/>
      <c r="AA196" s="127"/>
      <c r="AB196" s="28"/>
      <c r="AC196" s="28"/>
      <c r="AD196" s="28"/>
      <c r="AE196" s="28"/>
      <c r="AF196" s="28"/>
      <c r="AG196" s="28"/>
      <c r="AH196" s="28"/>
      <c r="AI196" s="28"/>
      <c r="AJ196" s="28"/>
    </row>
    <row r="197" spans="1:36" s="197" customFormat="1" ht="67.5" customHeight="1">
      <c r="A197" s="632" t="s">
        <v>507</v>
      </c>
      <c r="B197" s="440" t="s">
        <v>27</v>
      </c>
      <c r="C197" s="443" t="s">
        <v>529</v>
      </c>
      <c r="D197" s="442"/>
      <c r="E197" s="439">
        <v>910</v>
      </c>
      <c r="F197" s="204" t="s">
        <v>528</v>
      </c>
      <c r="G197" s="61">
        <v>39873</v>
      </c>
      <c r="H197" s="61">
        <v>40177</v>
      </c>
      <c r="I197" s="33"/>
      <c r="J197" s="33"/>
      <c r="K197" s="20" t="s">
        <v>664</v>
      </c>
      <c r="L197" s="60" t="s">
        <v>172</v>
      </c>
      <c r="M197" s="73">
        <v>0.25</v>
      </c>
      <c r="N197" s="73">
        <v>0.75</v>
      </c>
      <c r="O197" s="73"/>
      <c r="P197" s="73"/>
      <c r="Q197" s="72" t="s">
        <v>962</v>
      </c>
      <c r="R197" s="61">
        <v>39873</v>
      </c>
      <c r="S197" s="198">
        <v>40177</v>
      </c>
      <c r="T197" s="193" t="s">
        <v>576</v>
      </c>
      <c r="U197" s="194" t="s">
        <v>576</v>
      </c>
      <c r="V197" s="194" t="s">
        <v>576</v>
      </c>
      <c r="W197" s="194"/>
      <c r="X197" s="194"/>
      <c r="Y197" s="69"/>
      <c r="Z197" s="69"/>
      <c r="AA197" s="127"/>
      <c r="AB197" s="28"/>
      <c r="AC197" s="28"/>
      <c r="AD197" s="28"/>
      <c r="AE197" s="28"/>
      <c r="AF197" s="28"/>
      <c r="AG197" s="28"/>
      <c r="AH197" s="28"/>
      <c r="AI197" s="28"/>
      <c r="AJ197" s="28"/>
    </row>
    <row r="198" spans="1:36" s="197" customFormat="1" ht="213.75" customHeight="1">
      <c r="A198" s="632"/>
      <c r="B198" s="440"/>
      <c r="C198" s="443"/>
      <c r="D198" s="442"/>
      <c r="E198" s="439"/>
      <c r="F198" s="430" t="s">
        <v>518</v>
      </c>
      <c r="G198" s="61">
        <v>39846</v>
      </c>
      <c r="H198" s="61">
        <v>40177</v>
      </c>
      <c r="I198" s="33"/>
      <c r="J198" s="33"/>
      <c r="K198" s="20" t="s">
        <v>32</v>
      </c>
      <c r="L198" s="60" t="s">
        <v>9</v>
      </c>
      <c r="M198" s="64">
        <v>0.25</v>
      </c>
      <c r="N198" s="73">
        <v>0.75</v>
      </c>
      <c r="O198" s="73"/>
      <c r="P198" s="73"/>
      <c r="Q198" s="60" t="s">
        <v>665</v>
      </c>
      <c r="R198" s="61">
        <v>39846</v>
      </c>
      <c r="S198" s="198">
        <v>40177</v>
      </c>
      <c r="T198" s="193"/>
      <c r="U198" s="194"/>
      <c r="V198" s="194" t="s">
        <v>576</v>
      </c>
      <c r="W198" s="194" t="s">
        <v>576</v>
      </c>
      <c r="X198" s="194"/>
      <c r="Y198" s="69"/>
      <c r="Z198" s="69"/>
      <c r="AA198" s="127"/>
      <c r="AB198" s="28"/>
      <c r="AC198" s="28"/>
      <c r="AD198" s="28"/>
      <c r="AE198" s="28"/>
      <c r="AF198" s="28"/>
      <c r="AG198" s="28"/>
      <c r="AH198" s="28"/>
      <c r="AI198" s="28"/>
      <c r="AJ198" s="28"/>
    </row>
    <row r="199" spans="1:36" s="197" customFormat="1" ht="101.25" customHeight="1">
      <c r="A199" s="632"/>
      <c r="B199" s="440"/>
      <c r="C199" s="443"/>
      <c r="D199" s="442"/>
      <c r="E199" s="439"/>
      <c r="F199" s="430"/>
      <c r="G199" s="61">
        <v>40059</v>
      </c>
      <c r="H199" s="61">
        <v>40080</v>
      </c>
      <c r="I199" s="61">
        <v>40059</v>
      </c>
      <c r="J199" s="61">
        <v>40171</v>
      </c>
      <c r="K199" s="205" t="s">
        <v>33</v>
      </c>
      <c r="L199" s="60" t="s">
        <v>10</v>
      </c>
      <c r="M199" s="64">
        <v>0.25</v>
      </c>
      <c r="N199" s="73">
        <v>0.75</v>
      </c>
      <c r="O199" s="33"/>
      <c r="P199" s="73">
        <v>1</v>
      </c>
      <c r="Q199" s="60" t="s">
        <v>667</v>
      </c>
      <c r="R199" s="61">
        <v>40059</v>
      </c>
      <c r="S199" s="198">
        <v>40080</v>
      </c>
      <c r="T199" s="193" t="s">
        <v>576</v>
      </c>
      <c r="U199" s="194" t="s">
        <v>576</v>
      </c>
      <c r="V199" s="194"/>
      <c r="W199" s="194"/>
      <c r="X199" s="194"/>
      <c r="Y199" s="46" t="s">
        <v>34</v>
      </c>
      <c r="Z199" s="46" t="s">
        <v>34</v>
      </c>
      <c r="AA199" s="127"/>
      <c r="AB199" s="28"/>
      <c r="AC199" s="28"/>
      <c r="AD199" s="28"/>
      <c r="AE199" s="28"/>
      <c r="AF199" s="28"/>
      <c r="AG199" s="28"/>
      <c r="AH199" s="28"/>
      <c r="AI199" s="28"/>
      <c r="AJ199" s="28"/>
    </row>
    <row r="200" spans="1:36" s="197" customFormat="1" ht="101.25" customHeight="1">
      <c r="A200" s="632"/>
      <c r="B200" s="440"/>
      <c r="C200" s="443"/>
      <c r="D200" s="442"/>
      <c r="E200" s="439"/>
      <c r="F200" s="430"/>
      <c r="G200" s="61">
        <v>39846</v>
      </c>
      <c r="H200" s="61">
        <v>40171</v>
      </c>
      <c r="I200" s="33"/>
      <c r="J200" s="33"/>
      <c r="K200" s="265" t="s">
        <v>35</v>
      </c>
      <c r="L200" s="20" t="s">
        <v>669</v>
      </c>
      <c r="M200" s="64">
        <v>0.25</v>
      </c>
      <c r="N200" s="73">
        <v>0.75</v>
      </c>
      <c r="O200" s="73"/>
      <c r="P200" s="73"/>
      <c r="Q200" s="60" t="s">
        <v>670</v>
      </c>
      <c r="R200" s="61">
        <v>39846</v>
      </c>
      <c r="S200" s="198">
        <v>40171</v>
      </c>
      <c r="T200" s="193"/>
      <c r="U200" s="194"/>
      <c r="V200" s="194" t="s">
        <v>576</v>
      </c>
      <c r="W200" s="194"/>
      <c r="X200" s="194"/>
      <c r="Y200" s="69"/>
      <c r="Z200" s="69"/>
      <c r="AA200" s="127"/>
      <c r="AB200" s="28"/>
      <c r="AC200" s="28"/>
      <c r="AD200" s="28"/>
      <c r="AE200" s="28"/>
      <c r="AF200" s="28"/>
      <c r="AG200" s="28"/>
      <c r="AH200" s="28"/>
      <c r="AI200" s="28"/>
      <c r="AJ200" s="28"/>
    </row>
    <row r="201" spans="1:36" s="197" customFormat="1" ht="56.25" customHeight="1">
      <c r="A201" s="632"/>
      <c r="B201" s="440"/>
      <c r="C201" s="443"/>
      <c r="D201" s="442"/>
      <c r="E201" s="439"/>
      <c r="F201" s="430"/>
      <c r="G201" s="61">
        <v>39889</v>
      </c>
      <c r="H201" s="61">
        <v>40175</v>
      </c>
      <c r="I201" s="33"/>
      <c r="J201" s="33"/>
      <c r="K201" s="205" t="s">
        <v>36</v>
      </c>
      <c r="L201" s="60" t="s">
        <v>672</v>
      </c>
      <c r="M201" s="64">
        <v>0.25</v>
      </c>
      <c r="N201" s="73">
        <v>0.75</v>
      </c>
      <c r="O201" s="73"/>
      <c r="P201" s="73"/>
      <c r="Q201" s="60" t="s">
        <v>673</v>
      </c>
      <c r="R201" s="61">
        <v>39889</v>
      </c>
      <c r="S201" s="198">
        <v>40175</v>
      </c>
      <c r="T201" s="193" t="s">
        <v>576</v>
      </c>
      <c r="U201" s="194" t="s">
        <v>576</v>
      </c>
      <c r="V201" s="194"/>
      <c r="W201" s="194"/>
      <c r="X201" s="194"/>
      <c r="Y201" s="69"/>
      <c r="Z201" s="69"/>
      <c r="AA201" s="127"/>
      <c r="AB201" s="28"/>
      <c r="AC201" s="28"/>
      <c r="AD201" s="28"/>
      <c r="AE201" s="28"/>
      <c r="AF201" s="28"/>
      <c r="AG201" s="28"/>
      <c r="AH201" s="28"/>
      <c r="AI201" s="28"/>
      <c r="AJ201" s="28"/>
    </row>
    <row r="202" spans="1:36" s="197" customFormat="1" ht="56.25" customHeight="1">
      <c r="A202" s="632"/>
      <c r="B202" s="440"/>
      <c r="C202" s="443"/>
      <c r="D202" s="442"/>
      <c r="E202" s="439"/>
      <c r="F202" s="430"/>
      <c r="G202" s="61">
        <v>40156</v>
      </c>
      <c r="H202" s="61">
        <v>40178</v>
      </c>
      <c r="I202" s="33"/>
      <c r="J202" s="33"/>
      <c r="K202" s="20" t="s">
        <v>674</v>
      </c>
      <c r="L202" s="60" t="s">
        <v>13</v>
      </c>
      <c r="M202" s="44" t="s">
        <v>1216</v>
      </c>
      <c r="N202" s="62">
        <v>1</v>
      </c>
      <c r="O202" s="62"/>
      <c r="P202" s="62"/>
      <c r="Q202" s="60" t="s">
        <v>667</v>
      </c>
      <c r="R202" s="61">
        <v>40156</v>
      </c>
      <c r="S202" s="198">
        <v>40178</v>
      </c>
      <c r="T202" s="193" t="s">
        <v>576</v>
      </c>
      <c r="U202" s="194" t="s">
        <v>576</v>
      </c>
      <c r="V202" s="194" t="s">
        <v>576</v>
      </c>
      <c r="W202" s="194"/>
      <c r="X202" s="194"/>
      <c r="Y202" s="69"/>
      <c r="Z202" s="69"/>
      <c r="AA202" s="127"/>
      <c r="AB202" s="28"/>
      <c r="AC202" s="28"/>
      <c r="AD202" s="28"/>
      <c r="AE202" s="28"/>
      <c r="AF202" s="28"/>
      <c r="AG202" s="28"/>
      <c r="AH202" s="28"/>
      <c r="AI202" s="28"/>
      <c r="AJ202" s="28"/>
    </row>
    <row r="203" spans="1:36" s="197" customFormat="1" ht="33.75" customHeight="1">
      <c r="A203" s="632"/>
      <c r="B203" s="440"/>
      <c r="C203" s="443"/>
      <c r="D203" s="442"/>
      <c r="E203" s="439"/>
      <c r="F203" s="430" t="s">
        <v>519</v>
      </c>
      <c r="G203" s="61">
        <v>39853</v>
      </c>
      <c r="H203" s="61">
        <v>39860</v>
      </c>
      <c r="I203" s="33"/>
      <c r="J203" s="33"/>
      <c r="K203" s="495" t="s">
        <v>14</v>
      </c>
      <c r="L203" s="495" t="s">
        <v>675</v>
      </c>
      <c r="M203" s="62">
        <v>1</v>
      </c>
      <c r="N203" s="57"/>
      <c r="O203" s="57"/>
      <c r="P203" s="57"/>
      <c r="Q203" s="60" t="s">
        <v>676</v>
      </c>
      <c r="R203" s="61">
        <v>39853</v>
      </c>
      <c r="S203" s="198">
        <v>39860</v>
      </c>
      <c r="T203" s="193"/>
      <c r="U203" s="194" t="s">
        <v>576</v>
      </c>
      <c r="V203" s="194" t="s">
        <v>576</v>
      </c>
      <c r="W203" s="194"/>
      <c r="X203" s="194"/>
      <c r="Y203" s="69"/>
      <c r="Z203" s="69"/>
      <c r="AA203" s="127"/>
      <c r="AB203" s="28"/>
      <c r="AC203" s="28"/>
      <c r="AD203" s="28"/>
      <c r="AE203" s="28"/>
      <c r="AF203" s="28"/>
      <c r="AG203" s="28"/>
      <c r="AH203" s="28"/>
      <c r="AI203" s="28"/>
      <c r="AJ203" s="28"/>
    </row>
    <row r="204" spans="1:36" s="197" customFormat="1" ht="45" customHeight="1">
      <c r="A204" s="632"/>
      <c r="B204" s="440"/>
      <c r="C204" s="443"/>
      <c r="D204" s="442"/>
      <c r="E204" s="439"/>
      <c r="F204" s="430"/>
      <c r="G204" s="61">
        <v>39860</v>
      </c>
      <c r="H204" s="61">
        <v>39871</v>
      </c>
      <c r="I204" s="33"/>
      <c r="J204" s="33"/>
      <c r="K204" s="495"/>
      <c r="L204" s="495"/>
      <c r="M204" s="62">
        <v>1</v>
      </c>
      <c r="N204" s="62"/>
      <c r="O204" s="62"/>
      <c r="P204" s="62"/>
      <c r="Q204" s="60" t="s">
        <v>677</v>
      </c>
      <c r="R204" s="61">
        <v>39860</v>
      </c>
      <c r="S204" s="198">
        <v>39871</v>
      </c>
      <c r="T204" s="193"/>
      <c r="U204" s="194" t="s">
        <v>576</v>
      </c>
      <c r="V204" s="194" t="s">
        <v>576</v>
      </c>
      <c r="W204" s="194"/>
      <c r="X204" s="194"/>
      <c r="Y204" s="69"/>
      <c r="Z204" s="69"/>
      <c r="AA204" s="127"/>
      <c r="AB204" s="28"/>
      <c r="AC204" s="28"/>
      <c r="AD204" s="28"/>
      <c r="AE204" s="28"/>
      <c r="AF204" s="28"/>
      <c r="AG204" s="28"/>
      <c r="AH204" s="28"/>
      <c r="AI204" s="28"/>
      <c r="AJ204" s="28"/>
    </row>
    <row r="205" spans="1:36" s="197" customFormat="1" ht="22.5">
      <c r="A205" s="632"/>
      <c r="B205" s="440"/>
      <c r="C205" s="443"/>
      <c r="D205" s="442"/>
      <c r="E205" s="439"/>
      <c r="F205" s="430"/>
      <c r="G205" s="61">
        <v>39918</v>
      </c>
      <c r="H205" s="61">
        <v>39924</v>
      </c>
      <c r="I205" s="33"/>
      <c r="J205" s="33"/>
      <c r="K205" s="495" t="s">
        <v>15</v>
      </c>
      <c r="L205" s="495" t="s">
        <v>675</v>
      </c>
      <c r="M205" s="62">
        <v>1</v>
      </c>
      <c r="N205" s="62"/>
      <c r="O205" s="62"/>
      <c r="P205" s="62"/>
      <c r="Q205" s="60" t="s">
        <v>678</v>
      </c>
      <c r="R205" s="61">
        <v>39918</v>
      </c>
      <c r="S205" s="198">
        <v>39924</v>
      </c>
      <c r="T205" s="193"/>
      <c r="U205" s="194" t="s">
        <v>576</v>
      </c>
      <c r="V205" s="194" t="s">
        <v>576</v>
      </c>
      <c r="W205" s="194"/>
      <c r="X205" s="194"/>
      <c r="Y205" s="69"/>
      <c r="Z205" s="69"/>
      <c r="AA205" s="127"/>
      <c r="AB205" s="28"/>
      <c r="AC205" s="28"/>
      <c r="AD205" s="28"/>
      <c r="AE205" s="28"/>
      <c r="AF205" s="28"/>
      <c r="AG205" s="28"/>
      <c r="AH205" s="28"/>
      <c r="AI205" s="28"/>
      <c r="AJ205" s="28"/>
    </row>
    <row r="206" spans="1:36" s="197" customFormat="1" ht="78.75" customHeight="1">
      <c r="A206" s="632"/>
      <c r="B206" s="440"/>
      <c r="C206" s="443"/>
      <c r="D206" s="442"/>
      <c r="E206" s="439"/>
      <c r="F206" s="430"/>
      <c r="G206" s="61">
        <v>39925</v>
      </c>
      <c r="H206" s="61">
        <v>39941</v>
      </c>
      <c r="I206" s="33"/>
      <c r="J206" s="33"/>
      <c r="K206" s="495"/>
      <c r="L206" s="495"/>
      <c r="M206" s="62">
        <v>1</v>
      </c>
      <c r="N206" s="62"/>
      <c r="O206" s="62"/>
      <c r="P206" s="62"/>
      <c r="Q206" s="60" t="s">
        <v>679</v>
      </c>
      <c r="R206" s="61">
        <v>39925</v>
      </c>
      <c r="S206" s="198">
        <v>39941</v>
      </c>
      <c r="T206" s="193"/>
      <c r="U206" s="194" t="s">
        <v>576</v>
      </c>
      <c r="V206" s="194" t="s">
        <v>576</v>
      </c>
      <c r="W206" s="194"/>
      <c r="X206" s="194"/>
      <c r="Y206" s="69"/>
      <c r="Z206" s="69"/>
      <c r="AA206" s="127"/>
      <c r="AB206" s="28"/>
      <c r="AC206" s="28"/>
      <c r="AD206" s="28"/>
      <c r="AE206" s="28"/>
      <c r="AF206" s="28"/>
      <c r="AG206" s="28"/>
      <c r="AH206" s="28"/>
      <c r="AI206" s="28"/>
      <c r="AJ206" s="28"/>
    </row>
    <row r="207" spans="1:36" s="197" customFormat="1" ht="67.5" customHeight="1">
      <c r="A207" s="632"/>
      <c r="B207" s="440"/>
      <c r="C207" s="443"/>
      <c r="D207" s="442"/>
      <c r="E207" s="439"/>
      <c r="F207" s="430"/>
      <c r="G207" s="61">
        <v>39860</v>
      </c>
      <c r="H207" s="61">
        <v>39899</v>
      </c>
      <c r="I207" s="33"/>
      <c r="J207" s="33"/>
      <c r="K207" s="20" t="s">
        <v>16</v>
      </c>
      <c r="L207" s="20" t="s">
        <v>680</v>
      </c>
      <c r="M207" s="62">
        <v>1</v>
      </c>
      <c r="N207" s="62"/>
      <c r="O207" s="62"/>
      <c r="P207" s="62"/>
      <c r="Q207" s="60" t="s">
        <v>681</v>
      </c>
      <c r="R207" s="61">
        <v>39860</v>
      </c>
      <c r="S207" s="198">
        <v>39899</v>
      </c>
      <c r="T207" s="193"/>
      <c r="U207" s="194"/>
      <c r="V207" s="194" t="s">
        <v>576</v>
      </c>
      <c r="W207" s="194" t="s">
        <v>576</v>
      </c>
      <c r="X207" s="194"/>
      <c r="Y207" s="69"/>
      <c r="Z207" s="69"/>
      <c r="AA207" s="127"/>
      <c r="AB207" s="28"/>
      <c r="AC207" s="28"/>
      <c r="AD207" s="28"/>
      <c r="AE207" s="28"/>
      <c r="AF207" s="28"/>
      <c r="AG207" s="28"/>
      <c r="AH207" s="28"/>
      <c r="AI207" s="28"/>
      <c r="AJ207" s="28"/>
    </row>
    <row r="208" spans="1:36" s="197" customFormat="1" ht="56.25" customHeight="1">
      <c r="A208" s="632"/>
      <c r="B208" s="440"/>
      <c r="C208" s="443"/>
      <c r="D208" s="442"/>
      <c r="E208" s="439"/>
      <c r="F208" s="430"/>
      <c r="G208" s="61">
        <v>39863</v>
      </c>
      <c r="H208" s="61">
        <v>40169</v>
      </c>
      <c r="I208" s="33"/>
      <c r="J208" s="33"/>
      <c r="K208" s="20" t="s">
        <v>963</v>
      </c>
      <c r="L208" s="43" t="s">
        <v>683</v>
      </c>
      <c r="M208" s="64">
        <v>0.25</v>
      </c>
      <c r="N208" s="64">
        <v>0.75</v>
      </c>
      <c r="O208" s="64"/>
      <c r="P208" s="64"/>
      <c r="Q208" s="60" t="s">
        <v>684</v>
      </c>
      <c r="R208" s="61">
        <v>39863</v>
      </c>
      <c r="S208" s="198">
        <v>40169</v>
      </c>
      <c r="T208" s="193"/>
      <c r="U208" s="194"/>
      <c r="V208" s="194" t="s">
        <v>576</v>
      </c>
      <c r="W208" s="194" t="s">
        <v>576</v>
      </c>
      <c r="X208" s="194"/>
      <c r="Y208" s="69"/>
      <c r="Z208" s="69"/>
      <c r="AA208" s="127"/>
      <c r="AB208" s="28"/>
      <c r="AC208" s="28"/>
      <c r="AD208" s="28"/>
      <c r="AE208" s="28"/>
      <c r="AF208" s="28"/>
      <c r="AG208" s="28"/>
      <c r="AH208" s="28"/>
      <c r="AI208" s="28"/>
      <c r="AJ208" s="28"/>
    </row>
    <row r="209" spans="1:36" s="197" customFormat="1" ht="101.25" customHeight="1">
      <c r="A209" s="632"/>
      <c r="B209" s="440"/>
      <c r="C209" s="443"/>
      <c r="D209" s="442"/>
      <c r="E209" s="439"/>
      <c r="F209" s="206" t="s">
        <v>37</v>
      </c>
      <c r="G209" s="61">
        <v>39861</v>
      </c>
      <c r="H209" s="61">
        <v>39941</v>
      </c>
      <c r="I209" s="33"/>
      <c r="J209" s="33"/>
      <c r="K209" s="20" t="s">
        <v>18</v>
      </c>
      <c r="L209" s="60" t="s">
        <v>1066</v>
      </c>
      <c r="M209" s="43" t="s">
        <v>642</v>
      </c>
      <c r="N209" s="44">
        <v>1</v>
      </c>
      <c r="O209" s="44"/>
      <c r="P209" s="44"/>
      <c r="Q209" s="60" t="s">
        <v>1067</v>
      </c>
      <c r="R209" s="61">
        <v>39861</v>
      </c>
      <c r="S209" s="198">
        <v>39941</v>
      </c>
      <c r="T209" s="193"/>
      <c r="U209" s="194"/>
      <c r="V209" s="194" t="s">
        <v>576</v>
      </c>
      <c r="W209" s="194" t="s">
        <v>576</v>
      </c>
      <c r="X209" s="194" t="s">
        <v>576</v>
      </c>
      <c r="Y209" s="69"/>
      <c r="Z209" s="69"/>
      <c r="AA209" s="127"/>
      <c r="AB209" s="28"/>
      <c r="AC209" s="28"/>
      <c r="AD209" s="28"/>
      <c r="AE209" s="28"/>
      <c r="AF209" s="28"/>
      <c r="AG209" s="28"/>
      <c r="AH209" s="28"/>
      <c r="AI209" s="28"/>
      <c r="AJ209" s="28"/>
    </row>
    <row r="210" spans="1:36" s="197" customFormat="1" ht="123.75" customHeight="1">
      <c r="A210" s="632"/>
      <c r="B210" s="440"/>
      <c r="C210" s="443"/>
      <c r="D210" s="442"/>
      <c r="E210" s="439"/>
      <c r="F210" s="68" t="s">
        <v>506</v>
      </c>
      <c r="G210" s="61">
        <v>39881</v>
      </c>
      <c r="H210" s="61">
        <v>40161</v>
      </c>
      <c r="I210" s="33"/>
      <c r="J210" s="33"/>
      <c r="K210" s="55" t="s">
        <v>1068</v>
      </c>
      <c r="L210" s="47" t="s">
        <v>1069</v>
      </c>
      <c r="M210" s="64">
        <v>0.25</v>
      </c>
      <c r="N210" s="64">
        <v>0.75</v>
      </c>
      <c r="O210" s="64"/>
      <c r="P210" s="64"/>
      <c r="Q210" s="43" t="s">
        <v>1070</v>
      </c>
      <c r="R210" s="61">
        <v>39881</v>
      </c>
      <c r="S210" s="198">
        <v>40161</v>
      </c>
      <c r="T210" s="193" t="s">
        <v>576</v>
      </c>
      <c r="U210" s="194" t="s">
        <v>576</v>
      </c>
      <c r="V210" s="194"/>
      <c r="W210" s="194"/>
      <c r="X210" s="194"/>
      <c r="Y210" s="69"/>
      <c r="Z210" s="69"/>
      <c r="AA210" s="127"/>
      <c r="AB210" s="28"/>
      <c r="AC210" s="28"/>
      <c r="AD210" s="28"/>
      <c r="AE210" s="28"/>
      <c r="AF210" s="28"/>
      <c r="AG210" s="28"/>
      <c r="AH210" s="28"/>
      <c r="AI210" s="28"/>
      <c r="AJ210" s="28"/>
    </row>
    <row r="211" spans="1:36" s="197" customFormat="1" ht="146.25" customHeight="1">
      <c r="A211" s="632"/>
      <c r="B211" s="440"/>
      <c r="C211" s="443"/>
      <c r="D211" s="442"/>
      <c r="E211" s="439"/>
      <c r="F211" s="68" t="s">
        <v>524</v>
      </c>
      <c r="G211" s="61">
        <v>39860</v>
      </c>
      <c r="H211" s="61">
        <v>40177</v>
      </c>
      <c r="I211" s="33"/>
      <c r="J211" s="33"/>
      <c r="K211" s="55" t="s">
        <v>1071</v>
      </c>
      <c r="L211" s="47" t="s">
        <v>1072</v>
      </c>
      <c r="M211" s="64">
        <v>0.25</v>
      </c>
      <c r="N211" s="64">
        <v>0.75</v>
      </c>
      <c r="O211" s="64"/>
      <c r="P211" s="64"/>
      <c r="Q211" s="43" t="s">
        <v>1073</v>
      </c>
      <c r="R211" s="61">
        <v>39860</v>
      </c>
      <c r="S211" s="198">
        <v>40177</v>
      </c>
      <c r="T211" s="193" t="s">
        <v>576</v>
      </c>
      <c r="U211" s="194" t="s">
        <v>576</v>
      </c>
      <c r="V211" s="194"/>
      <c r="W211" s="194"/>
      <c r="X211" s="194"/>
      <c r="Y211" s="69"/>
      <c r="Z211" s="69"/>
      <c r="AA211" s="127"/>
      <c r="AB211" s="28"/>
      <c r="AC211" s="28"/>
      <c r="AD211" s="28"/>
      <c r="AE211" s="28"/>
      <c r="AF211" s="28"/>
      <c r="AG211" s="28"/>
      <c r="AH211" s="28"/>
      <c r="AI211" s="28"/>
      <c r="AJ211" s="28"/>
    </row>
    <row r="212" spans="1:36" s="197" customFormat="1" ht="67.5" customHeight="1">
      <c r="A212" s="632" t="s">
        <v>507</v>
      </c>
      <c r="B212" s="440" t="s">
        <v>27</v>
      </c>
      <c r="C212" s="493" t="s">
        <v>531</v>
      </c>
      <c r="D212" s="442"/>
      <c r="E212" s="439">
        <v>543</v>
      </c>
      <c r="F212" s="204" t="s">
        <v>38</v>
      </c>
      <c r="G212" s="61">
        <v>39873</v>
      </c>
      <c r="H212" s="61">
        <v>40177</v>
      </c>
      <c r="I212" s="33"/>
      <c r="J212" s="33"/>
      <c r="K212" s="20" t="s">
        <v>664</v>
      </c>
      <c r="L212" s="60" t="s">
        <v>172</v>
      </c>
      <c r="M212" s="73">
        <v>0.25</v>
      </c>
      <c r="N212" s="73">
        <v>0.75</v>
      </c>
      <c r="O212" s="73"/>
      <c r="P212" s="73"/>
      <c r="Q212" s="72" t="s">
        <v>962</v>
      </c>
      <c r="R212" s="61">
        <v>39873</v>
      </c>
      <c r="S212" s="198">
        <v>40177</v>
      </c>
      <c r="T212" s="193" t="s">
        <v>576</v>
      </c>
      <c r="U212" s="194" t="s">
        <v>576</v>
      </c>
      <c r="V212" s="194" t="s">
        <v>576</v>
      </c>
      <c r="W212" s="194"/>
      <c r="X212" s="194"/>
      <c r="Y212" s="69"/>
      <c r="Z212" s="69"/>
      <c r="AA212" s="127"/>
      <c r="AB212" s="28"/>
      <c r="AC212" s="28"/>
      <c r="AD212" s="28"/>
      <c r="AE212" s="28"/>
      <c r="AF212" s="28"/>
      <c r="AG212" s="28"/>
      <c r="AH212" s="28"/>
      <c r="AI212" s="28"/>
      <c r="AJ212" s="28"/>
    </row>
    <row r="213" spans="1:36" s="197" customFormat="1" ht="213.75" customHeight="1">
      <c r="A213" s="632"/>
      <c r="B213" s="440"/>
      <c r="C213" s="493"/>
      <c r="D213" s="442"/>
      <c r="E213" s="439"/>
      <c r="F213" s="430" t="s">
        <v>530</v>
      </c>
      <c r="G213" s="61">
        <v>39877</v>
      </c>
      <c r="H213" s="61">
        <v>39983</v>
      </c>
      <c r="I213" s="33"/>
      <c r="J213" s="33"/>
      <c r="K213" s="20" t="s">
        <v>39</v>
      </c>
      <c r="L213" s="20" t="s">
        <v>9</v>
      </c>
      <c r="M213" s="44">
        <v>1</v>
      </c>
      <c r="N213" s="43" t="s">
        <v>642</v>
      </c>
      <c r="O213" s="43"/>
      <c r="P213" s="43"/>
      <c r="Q213" s="60" t="s">
        <v>665</v>
      </c>
      <c r="R213" s="61">
        <v>39877</v>
      </c>
      <c r="S213" s="198">
        <v>39983</v>
      </c>
      <c r="T213" s="193"/>
      <c r="U213" s="194"/>
      <c r="V213" s="194" t="s">
        <v>576</v>
      </c>
      <c r="W213" s="194" t="s">
        <v>576</v>
      </c>
      <c r="X213" s="194"/>
      <c r="Y213" s="69"/>
      <c r="Z213" s="69"/>
      <c r="AA213" s="127"/>
      <c r="AB213" s="28"/>
      <c r="AC213" s="28"/>
      <c r="AD213" s="28"/>
      <c r="AE213" s="28"/>
      <c r="AF213" s="28"/>
      <c r="AG213" s="28"/>
      <c r="AH213" s="28"/>
      <c r="AI213" s="28"/>
      <c r="AJ213" s="28"/>
    </row>
    <row r="214" spans="1:36" s="197" customFormat="1" ht="67.5" customHeight="1">
      <c r="A214" s="632"/>
      <c r="B214" s="440"/>
      <c r="C214" s="493"/>
      <c r="D214" s="442"/>
      <c r="E214" s="439"/>
      <c r="F214" s="430"/>
      <c r="G214" s="61">
        <v>39836</v>
      </c>
      <c r="H214" s="61">
        <v>40163</v>
      </c>
      <c r="I214" s="33"/>
      <c r="J214" s="33"/>
      <c r="K214" s="20" t="s">
        <v>964</v>
      </c>
      <c r="L214" s="20" t="s">
        <v>10</v>
      </c>
      <c r="M214" s="44">
        <v>0.5</v>
      </c>
      <c r="N214" s="73">
        <v>0.5</v>
      </c>
      <c r="O214" s="73"/>
      <c r="P214" s="73"/>
      <c r="Q214" s="60" t="s">
        <v>667</v>
      </c>
      <c r="R214" s="61">
        <v>39836</v>
      </c>
      <c r="S214" s="198">
        <v>40163</v>
      </c>
      <c r="T214" s="193" t="s">
        <v>576</v>
      </c>
      <c r="U214" s="194" t="s">
        <v>576</v>
      </c>
      <c r="V214" s="194"/>
      <c r="W214" s="194"/>
      <c r="X214" s="194"/>
      <c r="Y214" s="69"/>
      <c r="Z214" s="69"/>
      <c r="AA214" s="127"/>
      <c r="AB214" s="28"/>
      <c r="AC214" s="28"/>
      <c r="AD214" s="28"/>
      <c r="AE214" s="28"/>
      <c r="AF214" s="28"/>
      <c r="AG214" s="28"/>
      <c r="AH214" s="28"/>
      <c r="AI214" s="28"/>
      <c r="AJ214" s="28"/>
    </row>
    <row r="215" spans="1:36" s="197" customFormat="1" ht="101.25" customHeight="1">
      <c r="A215" s="632"/>
      <c r="B215" s="440"/>
      <c r="C215" s="493"/>
      <c r="D215" s="442"/>
      <c r="E215" s="439"/>
      <c r="F215" s="430"/>
      <c r="G215" s="61">
        <v>39832</v>
      </c>
      <c r="H215" s="61">
        <v>40151</v>
      </c>
      <c r="I215" s="33"/>
      <c r="J215" s="33"/>
      <c r="K215" s="63" t="s">
        <v>965</v>
      </c>
      <c r="L215" s="20" t="s">
        <v>669</v>
      </c>
      <c r="M215" s="44">
        <v>0.5</v>
      </c>
      <c r="N215" s="73">
        <v>0.5</v>
      </c>
      <c r="O215" s="73"/>
      <c r="P215" s="73"/>
      <c r="Q215" s="60" t="s">
        <v>670</v>
      </c>
      <c r="R215" s="61">
        <v>39832</v>
      </c>
      <c r="S215" s="198">
        <v>40151</v>
      </c>
      <c r="T215" s="193"/>
      <c r="U215" s="194"/>
      <c r="V215" s="194" t="s">
        <v>576</v>
      </c>
      <c r="W215" s="194"/>
      <c r="X215" s="194"/>
      <c r="Y215" s="69"/>
      <c r="Z215" s="69"/>
      <c r="AA215" s="127"/>
      <c r="AB215" s="28"/>
      <c r="AC215" s="28"/>
      <c r="AD215" s="28"/>
      <c r="AE215" s="28"/>
      <c r="AF215" s="28"/>
      <c r="AG215" s="28"/>
      <c r="AH215" s="28"/>
      <c r="AI215" s="28"/>
      <c r="AJ215" s="28"/>
    </row>
    <row r="216" spans="1:36" s="197" customFormat="1" ht="22.5">
      <c r="A216" s="632"/>
      <c r="B216" s="440"/>
      <c r="C216" s="493"/>
      <c r="D216" s="442"/>
      <c r="E216" s="439"/>
      <c r="F216" s="430"/>
      <c r="G216" s="61">
        <v>39919</v>
      </c>
      <c r="H216" s="61">
        <v>39924</v>
      </c>
      <c r="I216" s="33"/>
      <c r="J216" s="33"/>
      <c r="K216" s="495" t="s">
        <v>15</v>
      </c>
      <c r="L216" s="495" t="s">
        <v>675</v>
      </c>
      <c r="M216" s="62">
        <v>1</v>
      </c>
      <c r="N216" s="62"/>
      <c r="O216" s="62"/>
      <c r="P216" s="62"/>
      <c r="Q216" s="60" t="s">
        <v>678</v>
      </c>
      <c r="R216" s="61">
        <v>39919</v>
      </c>
      <c r="S216" s="198">
        <v>39924</v>
      </c>
      <c r="T216" s="193"/>
      <c r="U216" s="194" t="s">
        <v>576</v>
      </c>
      <c r="V216" s="194" t="s">
        <v>576</v>
      </c>
      <c r="W216" s="194"/>
      <c r="X216" s="194"/>
      <c r="Y216" s="69"/>
      <c r="Z216" s="69"/>
      <c r="AA216" s="127"/>
      <c r="AB216" s="28"/>
      <c r="AC216" s="28"/>
      <c r="AD216" s="28"/>
      <c r="AE216" s="28"/>
      <c r="AF216" s="28"/>
      <c r="AG216" s="28"/>
      <c r="AH216" s="28"/>
      <c r="AI216" s="28"/>
      <c r="AJ216" s="28"/>
    </row>
    <row r="217" spans="1:36" s="197" customFormat="1" ht="78.75" customHeight="1">
      <c r="A217" s="632"/>
      <c r="B217" s="440"/>
      <c r="C217" s="493"/>
      <c r="D217" s="442"/>
      <c r="E217" s="439"/>
      <c r="F217" s="430"/>
      <c r="G217" s="61">
        <v>39925</v>
      </c>
      <c r="H217" s="61">
        <v>39955</v>
      </c>
      <c r="I217" s="33"/>
      <c r="J217" s="33"/>
      <c r="K217" s="495"/>
      <c r="L217" s="495"/>
      <c r="M217" s="62">
        <v>1</v>
      </c>
      <c r="N217" s="62"/>
      <c r="O217" s="62"/>
      <c r="P217" s="62"/>
      <c r="Q217" s="60" t="s">
        <v>679</v>
      </c>
      <c r="R217" s="61">
        <v>39925</v>
      </c>
      <c r="S217" s="198">
        <v>39955</v>
      </c>
      <c r="T217" s="193"/>
      <c r="U217" s="194" t="s">
        <v>576</v>
      </c>
      <c r="V217" s="194" t="s">
        <v>576</v>
      </c>
      <c r="W217" s="194"/>
      <c r="X217" s="194"/>
      <c r="Y217" s="69"/>
      <c r="Z217" s="69"/>
      <c r="AA217" s="127"/>
      <c r="AB217" s="28"/>
      <c r="AC217" s="28"/>
      <c r="AD217" s="28"/>
      <c r="AE217" s="28"/>
      <c r="AF217" s="28"/>
      <c r="AG217" s="28"/>
      <c r="AH217" s="28"/>
      <c r="AI217" s="28"/>
      <c r="AJ217" s="28"/>
    </row>
    <row r="218" spans="1:36" s="197" customFormat="1" ht="67.5" customHeight="1">
      <c r="A218" s="632"/>
      <c r="B218" s="440"/>
      <c r="C218" s="493"/>
      <c r="D218" s="442"/>
      <c r="E218" s="439"/>
      <c r="F218" s="430"/>
      <c r="G218" s="61">
        <v>39871</v>
      </c>
      <c r="H218" s="61">
        <v>39975</v>
      </c>
      <c r="I218" s="33"/>
      <c r="J218" s="33"/>
      <c r="K218" s="20" t="s">
        <v>16</v>
      </c>
      <c r="L218" s="20" t="s">
        <v>680</v>
      </c>
      <c r="M218" s="62">
        <v>1</v>
      </c>
      <c r="N218" s="62"/>
      <c r="O218" s="62"/>
      <c r="P218" s="62"/>
      <c r="Q218" s="60" t="s">
        <v>681</v>
      </c>
      <c r="R218" s="61">
        <v>39871</v>
      </c>
      <c r="S218" s="198">
        <v>39975</v>
      </c>
      <c r="T218" s="193"/>
      <c r="U218" s="194"/>
      <c r="V218" s="194" t="s">
        <v>576</v>
      </c>
      <c r="W218" s="194" t="s">
        <v>576</v>
      </c>
      <c r="X218" s="194"/>
      <c r="Y218" s="69"/>
      <c r="Z218" s="69"/>
      <c r="AA218" s="127"/>
      <c r="AB218" s="28"/>
      <c r="AC218" s="28"/>
      <c r="AD218" s="28"/>
      <c r="AE218" s="28"/>
      <c r="AF218" s="28"/>
      <c r="AG218" s="28"/>
      <c r="AH218" s="28"/>
      <c r="AI218" s="28"/>
      <c r="AJ218" s="28"/>
    </row>
    <row r="219" spans="1:36" s="197" customFormat="1" ht="56.25" customHeight="1">
      <c r="A219" s="632"/>
      <c r="B219" s="440"/>
      <c r="C219" s="493"/>
      <c r="D219" s="442"/>
      <c r="E219" s="439"/>
      <c r="F219" s="430"/>
      <c r="G219" s="61">
        <v>39835</v>
      </c>
      <c r="H219" s="61">
        <v>40156</v>
      </c>
      <c r="I219" s="33"/>
      <c r="J219" s="33"/>
      <c r="K219" s="20" t="s">
        <v>963</v>
      </c>
      <c r="L219" s="20" t="s">
        <v>683</v>
      </c>
      <c r="M219" s="62">
        <v>0.5</v>
      </c>
      <c r="N219" s="73">
        <v>0.5</v>
      </c>
      <c r="O219" s="73"/>
      <c r="P219" s="73"/>
      <c r="Q219" s="60" t="s">
        <v>684</v>
      </c>
      <c r="R219" s="61">
        <v>39835</v>
      </c>
      <c r="S219" s="198">
        <v>40156</v>
      </c>
      <c r="T219" s="193"/>
      <c r="U219" s="194"/>
      <c r="V219" s="194" t="s">
        <v>576</v>
      </c>
      <c r="W219" s="194" t="s">
        <v>576</v>
      </c>
      <c r="X219" s="194"/>
      <c r="Y219" s="69"/>
      <c r="Z219" s="69"/>
      <c r="AA219" s="127"/>
      <c r="AB219" s="28"/>
      <c r="AC219" s="28"/>
      <c r="AD219" s="28"/>
      <c r="AE219" s="28"/>
      <c r="AF219" s="28"/>
      <c r="AG219" s="28"/>
      <c r="AH219" s="28"/>
      <c r="AI219" s="28"/>
      <c r="AJ219" s="28"/>
    </row>
    <row r="220" spans="1:36" s="197" customFormat="1" ht="56.25" customHeight="1">
      <c r="A220" s="632"/>
      <c r="B220" s="440"/>
      <c r="C220" s="493"/>
      <c r="D220" s="442"/>
      <c r="E220" s="439"/>
      <c r="F220" s="430"/>
      <c r="G220" s="61">
        <v>39835</v>
      </c>
      <c r="H220" s="61">
        <v>40157</v>
      </c>
      <c r="I220" s="33"/>
      <c r="J220" s="33"/>
      <c r="K220" s="20" t="s">
        <v>966</v>
      </c>
      <c r="L220" s="20" t="s">
        <v>40</v>
      </c>
      <c r="M220" s="62">
        <v>0.5</v>
      </c>
      <c r="N220" s="73">
        <v>0.5</v>
      </c>
      <c r="O220" s="73"/>
      <c r="P220" s="73"/>
      <c r="Q220" s="60" t="s">
        <v>967</v>
      </c>
      <c r="R220" s="61">
        <v>39835</v>
      </c>
      <c r="S220" s="198">
        <v>40157</v>
      </c>
      <c r="T220" s="193"/>
      <c r="U220" s="194" t="s">
        <v>576</v>
      </c>
      <c r="V220" s="194" t="s">
        <v>576</v>
      </c>
      <c r="W220" s="194"/>
      <c r="X220" s="194"/>
      <c r="Y220" s="69"/>
      <c r="Z220" s="69"/>
      <c r="AA220" s="127"/>
      <c r="AB220" s="28"/>
      <c r="AC220" s="28"/>
      <c r="AD220" s="28"/>
      <c r="AE220" s="28"/>
      <c r="AF220" s="28"/>
      <c r="AG220" s="28"/>
      <c r="AH220" s="28"/>
      <c r="AI220" s="28"/>
      <c r="AJ220" s="28"/>
    </row>
    <row r="221" spans="1:36" s="197" customFormat="1" ht="101.25" customHeight="1">
      <c r="A221" s="632"/>
      <c r="B221" s="440"/>
      <c r="C221" s="493"/>
      <c r="D221" s="442"/>
      <c r="E221" s="439"/>
      <c r="F221" s="206" t="s">
        <v>37</v>
      </c>
      <c r="G221" s="61">
        <v>39882</v>
      </c>
      <c r="H221" s="61">
        <v>40035</v>
      </c>
      <c r="I221" s="33"/>
      <c r="J221" s="33"/>
      <c r="K221" s="20" t="s">
        <v>18</v>
      </c>
      <c r="L221" s="20" t="s">
        <v>1066</v>
      </c>
      <c r="M221" s="44">
        <v>0.5</v>
      </c>
      <c r="N221" s="64">
        <v>0.5</v>
      </c>
      <c r="O221" s="64"/>
      <c r="P221" s="64"/>
      <c r="Q221" s="60" t="s">
        <v>1067</v>
      </c>
      <c r="R221" s="61">
        <v>39882</v>
      </c>
      <c r="S221" s="198">
        <v>40035</v>
      </c>
      <c r="T221" s="193"/>
      <c r="U221" s="194"/>
      <c r="V221" s="194" t="s">
        <v>576</v>
      </c>
      <c r="W221" s="194" t="s">
        <v>576</v>
      </c>
      <c r="X221" s="194" t="s">
        <v>576</v>
      </c>
      <c r="Y221" s="69"/>
      <c r="Z221" s="69"/>
      <c r="AA221" s="127"/>
      <c r="AB221" s="28"/>
      <c r="AC221" s="28"/>
      <c r="AD221" s="28"/>
      <c r="AE221" s="28"/>
      <c r="AF221" s="28"/>
      <c r="AG221" s="28"/>
      <c r="AH221" s="28"/>
      <c r="AI221" s="28"/>
      <c r="AJ221" s="28"/>
    </row>
    <row r="222" spans="1:36" s="197" customFormat="1" ht="123.75" customHeight="1">
      <c r="A222" s="632"/>
      <c r="B222" s="440"/>
      <c r="C222" s="493"/>
      <c r="D222" s="442"/>
      <c r="E222" s="439"/>
      <c r="F222" s="68" t="s">
        <v>506</v>
      </c>
      <c r="G222" s="61">
        <v>39846</v>
      </c>
      <c r="H222" s="61">
        <v>40175</v>
      </c>
      <c r="I222" s="33"/>
      <c r="J222" s="33"/>
      <c r="K222" s="55" t="s">
        <v>1068</v>
      </c>
      <c r="L222" s="55" t="s">
        <v>968</v>
      </c>
      <c r="M222" s="44">
        <v>0.5</v>
      </c>
      <c r="N222" s="64">
        <v>0.5</v>
      </c>
      <c r="O222" s="64"/>
      <c r="P222" s="64"/>
      <c r="Q222" s="43" t="s">
        <v>1070</v>
      </c>
      <c r="R222" s="61">
        <v>39846</v>
      </c>
      <c r="S222" s="198">
        <v>40175</v>
      </c>
      <c r="T222" s="193" t="s">
        <v>576</v>
      </c>
      <c r="U222" s="194" t="s">
        <v>576</v>
      </c>
      <c r="V222" s="194"/>
      <c r="W222" s="194"/>
      <c r="X222" s="194"/>
      <c r="Y222" s="69"/>
      <c r="Z222" s="69"/>
      <c r="AA222" s="127"/>
      <c r="AB222" s="28"/>
      <c r="AC222" s="28"/>
      <c r="AD222" s="28"/>
      <c r="AE222" s="28"/>
      <c r="AF222" s="28"/>
      <c r="AG222" s="28"/>
      <c r="AH222" s="28"/>
      <c r="AI222" s="28"/>
      <c r="AJ222" s="28"/>
    </row>
    <row r="223" spans="1:36" s="197" customFormat="1" ht="146.25" customHeight="1">
      <c r="A223" s="632"/>
      <c r="B223" s="440"/>
      <c r="C223" s="493"/>
      <c r="D223" s="442"/>
      <c r="E223" s="439"/>
      <c r="F223" s="68" t="s">
        <v>532</v>
      </c>
      <c r="G223" s="61">
        <v>39846</v>
      </c>
      <c r="H223" s="61">
        <v>40177</v>
      </c>
      <c r="I223" s="33"/>
      <c r="J223" s="33"/>
      <c r="K223" s="55" t="s">
        <v>1071</v>
      </c>
      <c r="L223" s="55" t="s">
        <v>1072</v>
      </c>
      <c r="M223" s="44">
        <v>0.5</v>
      </c>
      <c r="N223" s="64">
        <v>0.5</v>
      </c>
      <c r="O223" s="64"/>
      <c r="P223" s="64"/>
      <c r="Q223" s="43" t="s">
        <v>1073</v>
      </c>
      <c r="R223" s="61">
        <v>39846</v>
      </c>
      <c r="S223" s="198">
        <v>40177</v>
      </c>
      <c r="T223" s="193" t="s">
        <v>576</v>
      </c>
      <c r="U223" s="194" t="s">
        <v>576</v>
      </c>
      <c r="V223" s="194"/>
      <c r="W223" s="194"/>
      <c r="X223" s="194"/>
      <c r="Y223" s="69"/>
      <c r="Z223" s="69"/>
      <c r="AA223" s="127"/>
      <c r="AB223" s="28"/>
      <c r="AC223" s="28"/>
      <c r="AD223" s="28"/>
      <c r="AE223" s="28"/>
      <c r="AF223" s="28"/>
      <c r="AG223" s="28"/>
      <c r="AH223" s="28"/>
      <c r="AI223" s="28"/>
      <c r="AJ223" s="28"/>
    </row>
    <row r="224" spans="1:36" s="197" customFormat="1" ht="45" customHeight="1">
      <c r="A224" s="417" t="s">
        <v>507</v>
      </c>
      <c r="B224" s="418" t="s">
        <v>41</v>
      </c>
      <c r="C224" s="440" t="s">
        <v>533</v>
      </c>
      <c r="D224" s="440"/>
      <c r="E224" s="450">
        <v>2897</v>
      </c>
      <c r="F224" s="440" t="s">
        <v>21</v>
      </c>
      <c r="G224" s="61">
        <v>39828</v>
      </c>
      <c r="H224" s="61">
        <v>40096</v>
      </c>
      <c r="I224" s="423"/>
      <c r="J224" s="423"/>
      <c r="K224" s="419" t="s">
        <v>969</v>
      </c>
      <c r="L224" s="419" t="s">
        <v>970</v>
      </c>
      <c r="M224" s="449">
        <v>0.5</v>
      </c>
      <c r="N224" s="449">
        <v>0.5</v>
      </c>
      <c r="O224" s="44"/>
      <c r="P224" s="44"/>
      <c r="Q224" s="22" t="s">
        <v>971</v>
      </c>
      <c r="R224" s="619">
        <v>39828</v>
      </c>
      <c r="S224" s="618">
        <v>40096</v>
      </c>
      <c r="T224" s="193"/>
      <c r="U224" s="194" t="s">
        <v>576</v>
      </c>
      <c r="V224" s="194" t="s">
        <v>576</v>
      </c>
      <c r="W224" s="194"/>
      <c r="X224" s="194"/>
      <c r="Y224" s="146"/>
      <c r="Z224" s="146"/>
      <c r="AA224" s="260"/>
      <c r="AB224" s="38"/>
      <c r="AC224" s="38"/>
      <c r="AD224" s="38"/>
      <c r="AE224" s="38"/>
      <c r="AF224" s="38"/>
      <c r="AG224" s="38"/>
      <c r="AH224" s="38"/>
      <c r="AI224" s="38"/>
      <c r="AJ224" s="38"/>
    </row>
    <row r="225" spans="1:36" s="197" customFormat="1" ht="33.75" customHeight="1">
      <c r="A225" s="417"/>
      <c r="B225" s="418"/>
      <c r="C225" s="440"/>
      <c r="D225" s="440"/>
      <c r="E225" s="450"/>
      <c r="F225" s="440"/>
      <c r="G225" s="61"/>
      <c r="H225" s="61"/>
      <c r="I225" s="424"/>
      <c r="J225" s="424"/>
      <c r="K225" s="419"/>
      <c r="L225" s="419"/>
      <c r="M225" s="444"/>
      <c r="N225" s="444"/>
      <c r="O225" s="47"/>
      <c r="P225" s="47"/>
      <c r="Q225" s="22" t="s">
        <v>972</v>
      </c>
      <c r="R225" s="619"/>
      <c r="S225" s="618"/>
      <c r="T225" s="193"/>
      <c r="U225" s="194"/>
      <c r="V225" s="194"/>
      <c r="W225" s="194"/>
      <c r="X225" s="194"/>
      <c r="Y225" s="146"/>
      <c r="Z225" s="146"/>
      <c r="AA225" s="260"/>
      <c r="AB225" s="38"/>
      <c r="AC225" s="38"/>
      <c r="AD225" s="38"/>
      <c r="AE225" s="38"/>
      <c r="AF225" s="38"/>
      <c r="AG225" s="38"/>
      <c r="AH225" s="38"/>
      <c r="AI225" s="38"/>
      <c r="AJ225" s="38"/>
    </row>
    <row r="226" spans="1:36" s="197" customFormat="1" ht="45" customHeight="1">
      <c r="A226" s="417"/>
      <c r="B226" s="418"/>
      <c r="C226" s="440"/>
      <c r="D226" s="440"/>
      <c r="E226" s="450"/>
      <c r="F226" s="440"/>
      <c r="G226" s="61">
        <v>39828</v>
      </c>
      <c r="H226" s="61">
        <v>40096</v>
      </c>
      <c r="I226" s="19"/>
      <c r="J226" s="19"/>
      <c r="K226" s="419" t="s">
        <v>969</v>
      </c>
      <c r="L226" s="419" t="s">
        <v>970</v>
      </c>
      <c r="M226" s="449">
        <v>0.5</v>
      </c>
      <c r="N226" s="449">
        <v>0.5</v>
      </c>
      <c r="O226" s="44"/>
      <c r="P226" s="44"/>
      <c r="Q226" s="22" t="s">
        <v>971</v>
      </c>
      <c r="R226" s="619">
        <v>39828</v>
      </c>
      <c r="S226" s="618">
        <v>40096</v>
      </c>
      <c r="T226" s="193"/>
      <c r="U226" s="194" t="s">
        <v>576</v>
      </c>
      <c r="V226" s="194" t="s">
        <v>576</v>
      </c>
      <c r="W226" s="194"/>
      <c r="X226" s="194"/>
      <c r="Y226" s="146"/>
      <c r="Z226" s="146"/>
      <c r="AA226" s="260"/>
      <c r="AB226" s="38"/>
      <c r="AC226" s="38"/>
      <c r="AD226" s="38"/>
      <c r="AE226" s="38"/>
      <c r="AF226" s="38"/>
      <c r="AG226" s="38"/>
      <c r="AH226" s="38"/>
      <c r="AI226" s="38"/>
      <c r="AJ226" s="38"/>
    </row>
    <row r="227" spans="1:36" s="197" customFormat="1" ht="33.75" customHeight="1">
      <c r="A227" s="417"/>
      <c r="B227" s="418"/>
      <c r="C227" s="440"/>
      <c r="D227" s="440"/>
      <c r="E227" s="450"/>
      <c r="F227" s="440"/>
      <c r="G227" s="61"/>
      <c r="H227" s="61"/>
      <c r="I227" s="256">
        <v>39982</v>
      </c>
      <c r="J227" s="256">
        <v>40023</v>
      </c>
      <c r="K227" s="419"/>
      <c r="L227" s="419"/>
      <c r="M227" s="444"/>
      <c r="N227" s="444"/>
      <c r="O227" s="47"/>
      <c r="P227" s="47"/>
      <c r="Q227" s="22" t="s">
        <v>972</v>
      </c>
      <c r="R227" s="619"/>
      <c r="S227" s="618"/>
      <c r="T227" s="193"/>
      <c r="U227" s="194"/>
      <c r="V227" s="194"/>
      <c r="W227" s="194"/>
      <c r="X227" s="194"/>
      <c r="Y227" s="146" t="s">
        <v>740</v>
      </c>
      <c r="Z227" s="146" t="s">
        <v>741</v>
      </c>
      <c r="AA227" s="260"/>
      <c r="AB227" s="38"/>
      <c r="AC227" s="38"/>
      <c r="AD227" s="38"/>
      <c r="AE227" s="38"/>
      <c r="AF227" s="38"/>
      <c r="AG227" s="38"/>
      <c r="AH227" s="38"/>
      <c r="AI227" s="38"/>
      <c r="AJ227" s="38"/>
    </row>
    <row r="228" spans="1:36" s="197" customFormat="1" ht="45" customHeight="1">
      <c r="A228" s="417"/>
      <c r="B228" s="418"/>
      <c r="C228" s="440"/>
      <c r="D228" s="440"/>
      <c r="E228" s="450"/>
      <c r="F228" s="46" t="s">
        <v>17</v>
      </c>
      <c r="G228" s="61">
        <v>39853</v>
      </c>
      <c r="H228" s="61">
        <v>40130</v>
      </c>
      <c r="I228" s="19"/>
      <c r="J228" s="19"/>
      <c r="K228" s="419" t="s">
        <v>973</v>
      </c>
      <c r="L228" s="419" t="s">
        <v>974</v>
      </c>
      <c r="M228" s="449">
        <v>0.5</v>
      </c>
      <c r="N228" s="449">
        <v>0.5</v>
      </c>
      <c r="O228" s="44"/>
      <c r="P228" s="44"/>
      <c r="Q228" s="22" t="s">
        <v>975</v>
      </c>
      <c r="R228" s="619">
        <v>39853</v>
      </c>
      <c r="S228" s="618">
        <v>40130</v>
      </c>
      <c r="T228" s="193"/>
      <c r="U228" s="194"/>
      <c r="V228" s="194"/>
      <c r="W228" s="194" t="s">
        <v>577</v>
      </c>
      <c r="X228" s="194"/>
      <c r="Y228" s="146"/>
      <c r="Z228" s="146"/>
      <c r="AA228" s="260"/>
      <c r="AB228" s="38"/>
      <c r="AC228" s="38"/>
      <c r="AD228" s="38"/>
      <c r="AE228" s="38"/>
      <c r="AF228" s="38"/>
      <c r="AG228" s="38"/>
      <c r="AH228" s="38"/>
      <c r="AI228" s="38"/>
      <c r="AJ228" s="38"/>
    </row>
    <row r="229" spans="1:36" s="197" customFormat="1" ht="45" customHeight="1">
      <c r="A229" s="624"/>
      <c r="B229" s="625"/>
      <c r="C229" s="443"/>
      <c r="D229" s="443"/>
      <c r="E229" s="450"/>
      <c r="F229" s="46"/>
      <c r="G229" s="61"/>
      <c r="H229" s="61"/>
      <c r="I229" s="256">
        <v>40050</v>
      </c>
      <c r="J229" s="256">
        <v>40053</v>
      </c>
      <c r="K229" s="419"/>
      <c r="L229" s="419"/>
      <c r="M229" s="444"/>
      <c r="N229" s="444"/>
      <c r="O229" s="47"/>
      <c r="P229" s="47"/>
      <c r="Q229" s="22" t="s">
        <v>976</v>
      </c>
      <c r="R229" s="619"/>
      <c r="S229" s="618"/>
      <c r="T229" s="193"/>
      <c r="U229" s="194"/>
      <c r="V229" s="194"/>
      <c r="W229" s="194"/>
      <c r="X229" s="194"/>
      <c r="Y229" s="146" t="s">
        <v>742</v>
      </c>
      <c r="Z229" s="146" t="s">
        <v>741</v>
      </c>
      <c r="AA229" s="260"/>
      <c r="AB229" s="38"/>
      <c r="AC229" s="38"/>
      <c r="AD229" s="38"/>
      <c r="AE229" s="38"/>
      <c r="AF229" s="38"/>
      <c r="AG229" s="38"/>
      <c r="AH229" s="38"/>
      <c r="AI229" s="38"/>
      <c r="AJ229" s="38"/>
    </row>
    <row r="230" spans="1:36" s="197" customFormat="1" ht="56.25" customHeight="1">
      <c r="A230" s="624"/>
      <c r="B230" s="625"/>
      <c r="C230" s="443"/>
      <c r="D230" s="443"/>
      <c r="E230" s="450"/>
      <c r="F230" s="440" t="s">
        <v>17</v>
      </c>
      <c r="G230" s="61">
        <v>39839</v>
      </c>
      <c r="H230" s="61">
        <v>39871</v>
      </c>
      <c r="I230" s="19"/>
      <c r="J230" s="19"/>
      <c r="K230" s="419" t="s">
        <v>977</v>
      </c>
      <c r="L230" s="419" t="s">
        <v>978</v>
      </c>
      <c r="M230" s="449">
        <v>1</v>
      </c>
      <c r="N230" s="449">
        <v>0</v>
      </c>
      <c r="O230" s="546"/>
      <c r="P230" s="546"/>
      <c r="Q230" s="22" t="s">
        <v>42</v>
      </c>
      <c r="R230" s="619">
        <v>39839</v>
      </c>
      <c r="S230" s="618">
        <v>39871</v>
      </c>
      <c r="T230" s="193"/>
      <c r="U230" s="194"/>
      <c r="V230" s="194" t="s">
        <v>576</v>
      </c>
      <c r="W230" s="194" t="s">
        <v>576</v>
      </c>
      <c r="X230" s="194"/>
      <c r="Y230" s="146"/>
      <c r="Z230" s="146"/>
      <c r="AA230" s="260"/>
      <c r="AB230" s="38"/>
      <c r="AC230" s="38"/>
      <c r="AD230" s="38"/>
      <c r="AE230" s="38"/>
      <c r="AF230" s="38"/>
      <c r="AG230" s="38"/>
      <c r="AH230" s="38"/>
      <c r="AI230" s="38"/>
      <c r="AJ230" s="38"/>
    </row>
    <row r="231" spans="1:36" s="197" customFormat="1" ht="67.5" customHeight="1">
      <c r="A231" s="624"/>
      <c r="B231" s="625"/>
      <c r="C231" s="443"/>
      <c r="D231" s="443"/>
      <c r="E231" s="450"/>
      <c r="F231" s="440"/>
      <c r="G231" s="61"/>
      <c r="H231" s="61"/>
      <c r="I231" s="19"/>
      <c r="J231" s="19"/>
      <c r="K231" s="419"/>
      <c r="L231" s="419"/>
      <c r="M231" s="444"/>
      <c r="N231" s="444"/>
      <c r="O231" s="438"/>
      <c r="P231" s="438"/>
      <c r="Q231" s="22" t="s">
        <v>979</v>
      </c>
      <c r="R231" s="619"/>
      <c r="S231" s="618"/>
      <c r="T231" s="193"/>
      <c r="U231" s="194"/>
      <c r="V231" s="194"/>
      <c r="W231" s="194"/>
      <c r="X231" s="194"/>
      <c r="Y231" s="146"/>
      <c r="Z231" s="146"/>
      <c r="AA231" s="260"/>
      <c r="AB231" s="38"/>
      <c r="AC231" s="38"/>
      <c r="AD231" s="38"/>
      <c r="AE231" s="38"/>
      <c r="AF231" s="38"/>
      <c r="AG231" s="38"/>
      <c r="AH231" s="38"/>
      <c r="AI231" s="38"/>
      <c r="AJ231" s="38"/>
    </row>
    <row r="232" spans="1:36" s="197" customFormat="1" ht="45" customHeight="1">
      <c r="A232" s="624"/>
      <c r="B232" s="625"/>
      <c r="C232" s="443"/>
      <c r="D232" s="443"/>
      <c r="E232" s="450"/>
      <c r="F232" s="440"/>
      <c r="G232" s="61">
        <v>39944</v>
      </c>
      <c r="H232" s="61">
        <v>40106</v>
      </c>
      <c r="I232" s="19"/>
      <c r="J232" s="19"/>
      <c r="K232" s="419" t="s">
        <v>43</v>
      </c>
      <c r="L232" s="419" t="s">
        <v>980</v>
      </c>
      <c r="M232" s="449">
        <v>0.35</v>
      </c>
      <c r="N232" s="449">
        <v>0.65</v>
      </c>
      <c r="O232" s="546"/>
      <c r="P232" s="546"/>
      <c r="Q232" s="22" t="s">
        <v>981</v>
      </c>
      <c r="R232" s="619">
        <v>39944</v>
      </c>
      <c r="S232" s="618">
        <v>40106</v>
      </c>
      <c r="T232" s="193"/>
      <c r="U232" s="194"/>
      <c r="V232" s="194" t="s">
        <v>576</v>
      </c>
      <c r="W232" s="194" t="s">
        <v>576</v>
      </c>
      <c r="X232" s="194"/>
      <c r="Y232" s="146"/>
      <c r="Z232" s="146"/>
      <c r="AA232" s="260"/>
      <c r="AB232" s="38"/>
      <c r="AC232" s="38"/>
      <c r="AD232" s="38"/>
      <c r="AE232" s="38"/>
      <c r="AF232" s="38"/>
      <c r="AG232" s="38"/>
      <c r="AH232" s="38"/>
      <c r="AI232" s="38"/>
      <c r="AJ232" s="38"/>
    </row>
    <row r="233" spans="1:36" s="197" customFormat="1" ht="56.25" customHeight="1">
      <c r="A233" s="624"/>
      <c r="B233" s="625"/>
      <c r="C233" s="443"/>
      <c r="D233" s="443"/>
      <c r="E233" s="450"/>
      <c r="F233" s="440"/>
      <c r="G233" s="61"/>
      <c r="H233" s="61"/>
      <c r="I233" s="19"/>
      <c r="J233" s="19"/>
      <c r="K233" s="419"/>
      <c r="L233" s="419"/>
      <c r="M233" s="444"/>
      <c r="N233" s="444"/>
      <c r="O233" s="438"/>
      <c r="P233" s="438"/>
      <c r="Q233" s="22" t="s">
        <v>982</v>
      </c>
      <c r="R233" s="619"/>
      <c r="S233" s="618"/>
      <c r="T233" s="193"/>
      <c r="U233" s="194"/>
      <c r="V233" s="194"/>
      <c r="W233" s="194"/>
      <c r="X233" s="194"/>
      <c r="Y233" s="146"/>
      <c r="Z233" s="146"/>
      <c r="AA233" s="260"/>
      <c r="AB233" s="38"/>
      <c r="AC233" s="38"/>
      <c r="AD233" s="38"/>
      <c r="AE233" s="38"/>
      <c r="AF233" s="38"/>
      <c r="AG233" s="38"/>
      <c r="AH233" s="38"/>
      <c r="AI233" s="38"/>
      <c r="AJ233" s="38"/>
    </row>
    <row r="234" spans="1:36" s="197" customFormat="1" ht="33.75" customHeight="1">
      <c r="A234" s="624"/>
      <c r="B234" s="625"/>
      <c r="C234" s="443"/>
      <c r="D234" s="443"/>
      <c r="E234" s="450"/>
      <c r="F234" s="440" t="s">
        <v>44</v>
      </c>
      <c r="G234" s="549">
        <v>39875</v>
      </c>
      <c r="H234" s="496">
        <v>40177</v>
      </c>
      <c r="I234" s="496">
        <v>39972</v>
      </c>
      <c r="J234" s="496">
        <v>39990</v>
      </c>
      <c r="K234" s="419" t="s">
        <v>45</v>
      </c>
      <c r="L234" s="419" t="s">
        <v>46</v>
      </c>
      <c r="M234" s="449">
        <v>0.5</v>
      </c>
      <c r="N234" s="449">
        <v>0.5</v>
      </c>
      <c r="O234" s="546"/>
      <c r="P234" s="546"/>
      <c r="Q234" s="22" t="s">
        <v>983</v>
      </c>
      <c r="R234" s="619">
        <v>39875</v>
      </c>
      <c r="S234" s="618">
        <v>40177</v>
      </c>
      <c r="T234" s="193"/>
      <c r="U234" s="194"/>
      <c r="V234" s="194" t="s">
        <v>576</v>
      </c>
      <c r="W234" s="194" t="s">
        <v>576</v>
      </c>
      <c r="X234" s="194"/>
      <c r="Y234" s="146" t="s">
        <v>743</v>
      </c>
      <c r="Z234" s="146" t="s">
        <v>741</v>
      </c>
      <c r="AA234" s="260"/>
      <c r="AB234" s="38"/>
      <c r="AC234" s="38"/>
      <c r="AD234" s="38"/>
      <c r="AE234" s="38"/>
      <c r="AF234" s="38"/>
      <c r="AG234" s="38"/>
      <c r="AH234" s="38"/>
      <c r="AI234" s="38"/>
      <c r="AJ234" s="38"/>
    </row>
    <row r="235" spans="1:36" s="197" customFormat="1" ht="22.5">
      <c r="A235" s="624"/>
      <c r="B235" s="625"/>
      <c r="C235" s="443"/>
      <c r="D235" s="443"/>
      <c r="E235" s="450"/>
      <c r="F235" s="440"/>
      <c r="G235" s="551"/>
      <c r="H235" s="497"/>
      <c r="I235" s="497"/>
      <c r="J235" s="497">
        <v>40031</v>
      </c>
      <c r="K235" s="419"/>
      <c r="L235" s="419"/>
      <c r="M235" s="444"/>
      <c r="N235" s="444"/>
      <c r="O235" s="438"/>
      <c r="P235" s="438"/>
      <c r="Q235" s="22" t="s">
        <v>984</v>
      </c>
      <c r="R235" s="619"/>
      <c r="S235" s="618"/>
      <c r="T235" s="193"/>
      <c r="U235" s="194"/>
      <c r="V235" s="194"/>
      <c r="W235" s="194"/>
      <c r="X235" s="194"/>
      <c r="Y235" s="146" t="s">
        <v>744</v>
      </c>
      <c r="Z235" s="146" t="s">
        <v>741</v>
      </c>
      <c r="AA235" s="260"/>
      <c r="AB235" s="38"/>
      <c r="AC235" s="38"/>
      <c r="AD235" s="38"/>
      <c r="AE235" s="38"/>
      <c r="AF235" s="38"/>
      <c r="AG235" s="38"/>
      <c r="AH235" s="38"/>
      <c r="AI235" s="38"/>
      <c r="AJ235" s="38"/>
    </row>
    <row r="236" spans="1:36" s="197" customFormat="1" ht="22.5">
      <c r="A236" s="624"/>
      <c r="B236" s="625"/>
      <c r="C236" s="443"/>
      <c r="D236" s="443"/>
      <c r="E236" s="450"/>
      <c r="F236" s="440"/>
      <c r="G236" s="549">
        <v>39915</v>
      </c>
      <c r="H236" s="445">
        <v>40138</v>
      </c>
      <c r="I236" s="445">
        <v>40043</v>
      </c>
      <c r="J236" s="447">
        <v>40045</v>
      </c>
      <c r="K236" s="419" t="s">
        <v>985</v>
      </c>
      <c r="L236" s="419" t="s">
        <v>986</v>
      </c>
      <c r="M236" s="449">
        <v>0.5</v>
      </c>
      <c r="N236" s="449">
        <v>0.5</v>
      </c>
      <c r="O236" s="546"/>
      <c r="P236" s="546"/>
      <c r="Q236" s="22" t="s">
        <v>1303</v>
      </c>
      <c r="R236" s="619">
        <v>39915</v>
      </c>
      <c r="S236" s="618">
        <v>40138</v>
      </c>
      <c r="T236" s="193"/>
      <c r="U236" s="194"/>
      <c r="V236" s="194" t="s">
        <v>576</v>
      </c>
      <c r="W236" s="194" t="s">
        <v>576</v>
      </c>
      <c r="X236" s="194" t="s">
        <v>576</v>
      </c>
      <c r="Y236" s="146"/>
      <c r="Z236" s="146"/>
      <c r="AA236" s="260"/>
      <c r="AB236" s="38"/>
      <c r="AC236" s="38"/>
      <c r="AD236" s="38"/>
      <c r="AE236" s="38"/>
      <c r="AF236" s="38"/>
      <c r="AG236" s="38"/>
      <c r="AH236" s="38"/>
      <c r="AI236" s="38"/>
      <c r="AJ236" s="38"/>
    </row>
    <row r="237" spans="1:36" s="197" customFormat="1" ht="33.75" customHeight="1">
      <c r="A237" s="624"/>
      <c r="B237" s="625"/>
      <c r="C237" s="443"/>
      <c r="D237" s="443"/>
      <c r="E237" s="450"/>
      <c r="F237" s="440"/>
      <c r="G237" s="551"/>
      <c r="H237" s="446"/>
      <c r="I237" s="446"/>
      <c r="J237" s="448"/>
      <c r="K237" s="419"/>
      <c r="L237" s="419"/>
      <c r="M237" s="444"/>
      <c r="N237" s="444"/>
      <c r="O237" s="438"/>
      <c r="P237" s="438"/>
      <c r="Q237" s="22" t="s">
        <v>987</v>
      </c>
      <c r="R237" s="619"/>
      <c r="S237" s="618"/>
      <c r="T237" s="193"/>
      <c r="U237" s="194"/>
      <c r="V237" s="194"/>
      <c r="W237" s="194"/>
      <c r="X237" s="194"/>
      <c r="Y237" s="146" t="s">
        <v>745</v>
      </c>
      <c r="Z237" s="146" t="s">
        <v>741</v>
      </c>
      <c r="AA237" s="260"/>
      <c r="AB237" s="28"/>
      <c r="AC237" s="28"/>
      <c r="AD237" s="28"/>
      <c r="AE237" s="28"/>
      <c r="AF237" s="28"/>
      <c r="AG237" s="28"/>
      <c r="AH237" s="28"/>
      <c r="AI237" s="28"/>
      <c r="AJ237" s="28"/>
    </row>
    <row r="238" spans="1:36" s="197" customFormat="1" ht="33.75" customHeight="1">
      <c r="A238" s="617" t="s">
        <v>534</v>
      </c>
      <c r="B238" s="443" t="s">
        <v>41</v>
      </c>
      <c r="C238" s="443" t="s">
        <v>48</v>
      </c>
      <c r="D238" s="443"/>
      <c r="E238" s="450">
        <v>843</v>
      </c>
      <c r="F238" s="440" t="s">
        <v>17</v>
      </c>
      <c r="G238" s="61">
        <v>39933</v>
      </c>
      <c r="H238" s="61">
        <v>40152</v>
      </c>
      <c r="I238" s="19"/>
      <c r="J238" s="19"/>
      <c r="K238" s="419" t="s">
        <v>988</v>
      </c>
      <c r="L238" s="419" t="s">
        <v>989</v>
      </c>
      <c r="M238" s="449">
        <v>0.4</v>
      </c>
      <c r="N238" s="449">
        <v>0.6</v>
      </c>
      <c r="O238" s="546">
        <v>0.2</v>
      </c>
      <c r="P238" s="546">
        <v>0.8</v>
      </c>
      <c r="Q238" s="22" t="s">
        <v>990</v>
      </c>
      <c r="R238" s="619">
        <v>39933</v>
      </c>
      <c r="S238" s="618">
        <v>40152</v>
      </c>
      <c r="T238" s="193"/>
      <c r="U238" s="194"/>
      <c r="V238" s="194"/>
      <c r="W238" s="194" t="s">
        <v>576</v>
      </c>
      <c r="X238" s="194" t="s">
        <v>576</v>
      </c>
      <c r="Y238" s="146" t="s">
        <v>746</v>
      </c>
      <c r="Z238" s="69" t="s">
        <v>747</v>
      </c>
      <c r="AA238" s="127"/>
      <c r="AB238" s="28"/>
      <c r="AC238" s="28"/>
      <c r="AD238" s="28"/>
      <c r="AE238" s="28"/>
      <c r="AF238" s="28"/>
      <c r="AG238" s="28"/>
      <c r="AH238" s="28"/>
      <c r="AI238" s="28"/>
      <c r="AJ238" s="28"/>
    </row>
    <row r="239" spans="1:36" s="197" customFormat="1" ht="22.5" customHeight="1">
      <c r="A239" s="617"/>
      <c r="B239" s="443"/>
      <c r="C239" s="443"/>
      <c r="D239" s="443"/>
      <c r="E239" s="450"/>
      <c r="F239" s="440"/>
      <c r="G239" s="549">
        <v>39905</v>
      </c>
      <c r="H239" s="445">
        <v>40169</v>
      </c>
      <c r="I239" s="445">
        <v>40063</v>
      </c>
      <c r="J239" s="445">
        <v>40178</v>
      </c>
      <c r="K239" s="419"/>
      <c r="L239" s="419"/>
      <c r="M239" s="444"/>
      <c r="N239" s="444"/>
      <c r="O239" s="438"/>
      <c r="P239" s="438"/>
      <c r="Q239" s="22" t="s">
        <v>47</v>
      </c>
      <c r="R239" s="619"/>
      <c r="S239" s="618"/>
      <c r="T239" s="193"/>
      <c r="U239" s="194"/>
      <c r="V239" s="194"/>
      <c r="W239" s="194"/>
      <c r="X239" s="194"/>
      <c r="Y239" s="69"/>
      <c r="Z239" s="69"/>
      <c r="AA239" s="127"/>
      <c r="AB239" s="28"/>
      <c r="AC239" s="28"/>
      <c r="AD239" s="28"/>
      <c r="AE239" s="28"/>
      <c r="AF239" s="28"/>
      <c r="AG239" s="28"/>
      <c r="AH239" s="28"/>
      <c r="AI239" s="28"/>
      <c r="AJ239" s="28"/>
    </row>
    <row r="240" spans="1:36" s="197" customFormat="1" ht="33.75" customHeight="1">
      <c r="A240" s="617"/>
      <c r="B240" s="443"/>
      <c r="C240" s="443"/>
      <c r="D240" s="443"/>
      <c r="E240" s="450"/>
      <c r="F240" s="440"/>
      <c r="G240" s="550"/>
      <c r="H240" s="453"/>
      <c r="I240" s="453"/>
      <c r="J240" s="453"/>
      <c r="K240" s="419" t="s">
        <v>1229</v>
      </c>
      <c r="L240" s="419" t="s">
        <v>1230</v>
      </c>
      <c r="M240" s="449">
        <v>0.5</v>
      </c>
      <c r="N240" s="449">
        <v>0.5</v>
      </c>
      <c r="O240" s="546"/>
      <c r="P240" s="546">
        <v>1</v>
      </c>
      <c r="Q240" s="22" t="s">
        <v>1231</v>
      </c>
      <c r="R240" s="619">
        <v>39905</v>
      </c>
      <c r="S240" s="618">
        <v>40169</v>
      </c>
      <c r="T240" s="427"/>
      <c r="U240" s="469"/>
      <c r="V240" s="469"/>
      <c r="W240" s="469" t="s">
        <v>576</v>
      </c>
      <c r="X240" s="469" t="s">
        <v>576</v>
      </c>
      <c r="Y240" s="146"/>
      <c r="Z240" s="146"/>
      <c r="AA240" s="260"/>
      <c r="AB240" s="38"/>
      <c r="AC240" s="38"/>
      <c r="AD240" s="38"/>
      <c r="AE240" s="38"/>
      <c r="AF240" s="38"/>
      <c r="AG240" s="38"/>
      <c r="AH240" s="38"/>
      <c r="AI240" s="38"/>
      <c r="AJ240" s="38"/>
    </row>
    <row r="241" spans="1:36" s="197" customFormat="1" ht="33.75" customHeight="1">
      <c r="A241" s="617"/>
      <c r="B241" s="443"/>
      <c r="C241" s="443"/>
      <c r="D241" s="443"/>
      <c r="E241" s="450"/>
      <c r="F241" s="440"/>
      <c r="G241" s="551"/>
      <c r="H241" s="446"/>
      <c r="I241" s="446"/>
      <c r="J241" s="446"/>
      <c r="K241" s="419"/>
      <c r="L241" s="419"/>
      <c r="M241" s="449"/>
      <c r="N241" s="449"/>
      <c r="O241" s="438"/>
      <c r="P241" s="438"/>
      <c r="Q241" s="22" t="s">
        <v>1232</v>
      </c>
      <c r="R241" s="619"/>
      <c r="S241" s="618"/>
      <c r="T241" s="427"/>
      <c r="U241" s="469"/>
      <c r="V241" s="469"/>
      <c r="W241" s="469"/>
      <c r="X241" s="469"/>
      <c r="Y241" s="146"/>
      <c r="Z241" s="146"/>
      <c r="AA241" s="260"/>
      <c r="AB241" s="38"/>
      <c r="AC241" s="38"/>
      <c r="AD241" s="38"/>
      <c r="AE241" s="38"/>
      <c r="AF241" s="38"/>
      <c r="AG241" s="38"/>
      <c r="AH241" s="38"/>
      <c r="AI241" s="38"/>
      <c r="AJ241" s="38"/>
    </row>
    <row r="242" spans="1:36" s="197" customFormat="1" ht="33.75" customHeight="1">
      <c r="A242" s="617"/>
      <c r="B242" s="443"/>
      <c r="C242" s="443"/>
      <c r="D242" s="443"/>
      <c r="E242" s="450"/>
      <c r="F242" s="440" t="s">
        <v>506</v>
      </c>
      <c r="G242" s="549">
        <v>39965</v>
      </c>
      <c r="H242" s="549">
        <v>40039</v>
      </c>
      <c r="I242" s="549">
        <v>39965</v>
      </c>
      <c r="J242" s="445">
        <v>40178</v>
      </c>
      <c r="K242" s="419" t="s">
        <v>45</v>
      </c>
      <c r="L242" s="419" t="s">
        <v>49</v>
      </c>
      <c r="M242" s="449">
        <v>0.5</v>
      </c>
      <c r="N242" s="449">
        <v>0.5</v>
      </c>
      <c r="O242" s="546"/>
      <c r="P242" s="546">
        <v>1</v>
      </c>
      <c r="Q242" s="22" t="s">
        <v>983</v>
      </c>
      <c r="R242" s="619">
        <v>39965</v>
      </c>
      <c r="S242" s="618">
        <v>40039</v>
      </c>
      <c r="T242" s="427" t="s">
        <v>576</v>
      </c>
      <c r="U242" s="469" t="s">
        <v>576</v>
      </c>
      <c r="V242" s="469"/>
      <c r="W242" s="469"/>
      <c r="X242" s="469"/>
      <c r="Y242" s="146"/>
      <c r="Z242" s="146"/>
      <c r="AA242" s="260"/>
      <c r="AB242" s="38"/>
      <c r="AC242" s="38"/>
      <c r="AD242" s="38"/>
      <c r="AE242" s="38"/>
      <c r="AF242" s="38"/>
      <c r="AG242" s="38"/>
      <c r="AH242" s="38"/>
      <c r="AI242" s="38"/>
      <c r="AJ242" s="38"/>
    </row>
    <row r="243" spans="1:36" s="197" customFormat="1" ht="22.5">
      <c r="A243" s="617"/>
      <c r="B243" s="443"/>
      <c r="C243" s="443"/>
      <c r="D243" s="443"/>
      <c r="E243" s="450"/>
      <c r="F243" s="440"/>
      <c r="G243" s="551"/>
      <c r="H243" s="551"/>
      <c r="I243" s="551"/>
      <c r="J243" s="453"/>
      <c r="K243" s="419"/>
      <c r="L243" s="419"/>
      <c r="M243" s="444"/>
      <c r="N243" s="444"/>
      <c r="O243" s="438"/>
      <c r="P243" s="438"/>
      <c r="Q243" s="22" t="s">
        <v>984</v>
      </c>
      <c r="R243" s="619"/>
      <c r="S243" s="618"/>
      <c r="T243" s="427"/>
      <c r="U243" s="469"/>
      <c r="V243" s="469"/>
      <c r="W243" s="469"/>
      <c r="X243" s="469"/>
      <c r="Y243" s="146"/>
      <c r="Z243" s="146"/>
      <c r="AA243" s="260"/>
      <c r="AB243" s="38"/>
      <c r="AC243" s="38"/>
      <c r="AD243" s="38"/>
      <c r="AE243" s="38"/>
      <c r="AF243" s="38"/>
      <c r="AG243" s="38"/>
      <c r="AH243" s="38"/>
      <c r="AI243" s="38"/>
      <c r="AJ243" s="38"/>
    </row>
    <row r="244" spans="1:36" s="197" customFormat="1" ht="22.5">
      <c r="A244" s="617"/>
      <c r="B244" s="443"/>
      <c r="C244" s="443"/>
      <c r="D244" s="443"/>
      <c r="E244" s="450"/>
      <c r="F244" s="440"/>
      <c r="G244" s="549">
        <v>39895</v>
      </c>
      <c r="H244" s="549">
        <v>40163</v>
      </c>
      <c r="I244" s="549">
        <v>39965</v>
      </c>
      <c r="J244" s="445">
        <v>40178</v>
      </c>
      <c r="K244" s="419" t="s">
        <v>985</v>
      </c>
      <c r="L244" s="419" t="s">
        <v>986</v>
      </c>
      <c r="M244" s="449">
        <v>0.5</v>
      </c>
      <c r="N244" s="449">
        <v>0.5</v>
      </c>
      <c r="O244" s="546"/>
      <c r="P244" s="546">
        <v>1</v>
      </c>
      <c r="Q244" s="22" t="s">
        <v>1303</v>
      </c>
      <c r="R244" s="619">
        <v>39895</v>
      </c>
      <c r="S244" s="618">
        <v>40163</v>
      </c>
      <c r="T244" s="427" t="s">
        <v>576</v>
      </c>
      <c r="U244" s="469"/>
      <c r="V244" s="469" t="s">
        <v>576</v>
      </c>
      <c r="W244" s="469" t="s">
        <v>576</v>
      </c>
      <c r="X244" s="469" t="s">
        <v>576</v>
      </c>
      <c r="Y244" s="146"/>
      <c r="Z244" s="146"/>
      <c r="AA244" s="260"/>
      <c r="AB244" s="38"/>
      <c r="AC244" s="38"/>
      <c r="AD244" s="38"/>
      <c r="AE244" s="38"/>
      <c r="AF244" s="38"/>
      <c r="AG244" s="38"/>
      <c r="AH244" s="38"/>
      <c r="AI244" s="38"/>
      <c r="AJ244" s="38"/>
    </row>
    <row r="245" spans="1:36" s="197" customFormat="1" ht="33.75" customHeight="1">
      <c r="A245" s="617"/>
      <c r="B245" s="443"/>
      <c r="C245" s="443"/>
      <c r="D245" s="443"/>
      <c r="E245" s="450"/>
      <c r="F245" s="440"/>
      <c r="G245" s="551"/>
      <c r="H245" s="551"/>
      <c r="I245" s="551"/>
      <c r="J245" s="453"/>
      <c r="K245" s="419"/>
      <c r="L245" s="419"/>
      <c r="M245" s="444"/>
      <c r="N245" s="444"/>
      <c r="O245" s="438"/>
      <c r="P245" s="438"/>
      <c r="Q245" s="22" t="s">
        <v>987</v>
      </c>
      <c r="R245" s="619"/>
      <c r="S245" s="618"/>
      <c r="T245" s="427"/>
      <c r="U245" s="469"/>
      <c r="V245" s="469"/>
      <c r="W245" s="469"/>
      <c r="X245" s="469"/>
      <c r="Y245" s="69"/>
      <c r="Z245" s="69"/>
      <c r="AA245" s="127"/>
      <c r="AB245" s="28"/>
      <c r="AC245" s="28"/>
      <c r="AD245" s="28"/>
      <c r="AE245" s="28"/>
      <c r="AF245" s="28"/>
      <c r="AG245" s="28"/>
      <c r="AH245" s="28"/>
      <c r="AI245" s="28"/>
      <c r="AJ245" s="28"/>
    </row>
    <row r="246" spans="1:36" s="197" customFormat="1" ht="67.5" customHeight="1">
      <c r="A246" s="617"/>
      <c r="B246" s="443"/>
      <c r="C246" s="443"/>
      <c r="D246" s="443"/>
      <c r="E246" s="450"/>
      <c r="F246" s="440" t="s">
        <v>524</v>
      </c>
      <c r="G246" s="549">
        <v>39906</v>
      </c>
      <c r="H246" s="549">
        <v>40169</v>
      </c>
      <c r="I246" s="445">
        <v>40162</v>
      </c>
      <c r="J246" s="445">
        <v>40178</v>
      </c>
      <c r="K246" s="419" t="s">
        <v>988</v>
      </c>
      <c r="L246" s="419" t="s">
        <v>989</v>
      </c>
      <c r="M246" s="449">
        <v>0.5</v>
      </c>
      <c r="N246" s="449">
        <v>0.5</v>
      </c>
      <c r="O246" s="546"/>
      <c r="P246" s="546">
        <v>1</v>
      </c>
      <c r="Q246" s="22" t="s">
        <v>1233</v>
      </c>
      <c r="R246" s="619">
        <v>39906</v>
      </c>
      <c r="S246" s="618">
        <v>40169</v>
      </c>
      <c r="T246" s="427"/>
      <c r="U246" s="469"/>
      <c r="V246" s="469"/>
      <c r="W246" s="469" t="s">
        <v>576</v>
      </c>
      <c r="X246" s="469" t="s">
        <v>576</v>
      </c>
      <c r="Y246" s="69"/>
      <c r="Z246" s="69"/>
      <c r="AA246" s="127"/>
      <c r="AB246" s="28"/>
      <c r="AC246" s="28"/>
      <c r="AD246" s="28"/>
      <c r="AE246" s="28"/>
      <c r="AF246" s="28"/>
      <c r="AG246" s="28"/>
      <c r="AH246" s="28"/>
      <c r="AI246" s="28"/>
      <c r="AJ246" s="28"/>
    </row>
    <row r="247" spans="1:36" s="197" customFormat="1" ht="67.5" customHeight="1">
      <c r="A247" s="617"/>
      <c r="B247" s="443"/>
      <c r="C247" s="443"/>
      <c r="D247" s="443"/>
      <c r="E247" s="450"/>
      <c r="F247" s="440"/>
      <c r="G247" s="551"/>
      <c r="H247" s="551"/>
      <c r="I247" s="453"/>
      <c r="J247" s="453"/>
      <c r="K247" s="419"/>
      <c r="L247" s="419"/>
      <c r="M247" s="444"/>
      <c r="N247" s="444"/>
      <c r="O247" s="438"/>
      <c r="P247" s="438"/>
      <c r="Q247" s="22" t="s">
        <v>1234</v>
      </c>
      <c r="R247" s="619"/>
      <c r="S247" s="618"/>
      <c r="T247" s="427"/>
      <c r="U247" s="469"/>
      <c r="V247" s="469"/>
      <c r="W247" s="469"/>
      <c r="X247" s="469"/>
      <c r="Y247" s="69"/>
      <c r="Z247" s="69"/>
      <c r="AA247" s="127"/>
      <c r="AB247" s="28"/>
      <c r="AC247" s="28"/>
      <c r="AD247" s="28"/>
      <c r="AE247" s="28"/>
      <c r="AF247" s="28"/>
      <c r="AG247" s="28"/>
      <c r="AH247" s="28"/>
      <c r="AI247" s="28"/>
      <c r="AJ247" s="28"/>
    </row>
    <row r="248" spans="1:36" s="197" customFormat="1" ht="123.75" customHeight="1">
      <c r="A248" s="617" t="s">
        <v>534</v>
      </c>
      <c r="B248" s="443" t="s">
        <v>41</v>
      </c>
      <c r="C248" s="493" t="s">
        <v>535</v>
      </c>
      <c r="D248" s="442"/>
      <c r="E248" s="439">
        <v>481</v>
      </c>
      <c r="F248" s="440" t="s">
        <v>506</v>
      </c>
      <c r="G248" s="61">
        <v>39818</v>
      </c>
      <c r="H248" s="61">
        <v>40176</v>
      </c>
      <c r="I248" s="33"/>
      <c r="J248" s="33"/>
      <c r="K248" s="36" t="s">
        <v>126</v>
      </c>
      <c r="L248" s="74" t="s">
        <v>1235</v>
      </c>
      <c r="M248" s="44">
        <v>0.5</v>
      </c>
      <c r="N248" s="44">
        <v>0.5</v>
      </c>
      <c r="O248" s="44"/>
      <c r="P248" s="44"/>
      <c r="Q248" s="74" t="s">
        <v>1052</v>
      </c>
      <c r="R248" s="36">
        <v>39818</v>
      </c>
      <c r="S248" s="156">
        <v>40176</v>
      </c>
      <c r="T248" s="193"/>
      <c r="U248" s="194" t="s">
        <v>576</v>
      </c>
      <c r="V248" s="194"/>
      <c r="W248" s="194"/>
      <c r="X248" s="194"/>
      <c r="Y248" s="146"/>
      <c r="Z248" s="146"/>
      <c r="AA248" s="260"/>
      <c r="AB248" s="38"/>
      <c r="AC248" s="38"/>
      <c r="AD248" s="38"/>
      <c r="AE248" s="38"/>
      <c r="AF248" s="38"/>
      <c r="AG248" s="38"/>
      <c r="AH248" s="38"/>
      <c r="AI248" s="38"/>
      <c r="AJ248" s="38"/>
    </row>
    <row r="249" spans="1:36" s="197" customFormat="1" ht="135" customHeight="1">
      <c r="A249" s="617"/>
      <c r="B249" s="443"/>
      <c r="C249" s="443"/>
      <c r="D249" s="442"/>
      <c r="E249" s="439"/>
      <c r="F249" s="440"/>
      <c r="G249" s="61">
        <v>39818</v>
      </c>
      <c r="H249" s="61">
        <v>40176</v>
      </c>
      <c r="I249" s="33"/>
      <c r="J249" s="33"/>
      <c r="K249" s="36" t="s">
        <v>1053</v>
      </c>
      <c r="L249" s="74" t="s">
        <v>1054</v>
      </c>
      <c r="M249" s="44">
        <v>0.5</v>
      </c>
      <c r="N249" s="44">
        <v>0.5</v>
      </c>
      <c r="O249" s="44"/>
      <c r="P249" s="44"/>
      <c r="Q249" s="36" t="s">
        <v>1055</v>
      </c>
      <c r="R249" s="36">
        <v>39818</v>
      </c>
      <c r="S249" s="156">
        <v>40176</v>
      </c>
      <c r="T249" s="193"/>
      <c r="U249" s="194"/>
      <c r="V249" s="194"/>
      <c r="W249" s="194" t="s">
        <v>576</v>
      </c>
      <c r="X249" s="194" t="s">
        <v>576</v>
      </c>
      <c r="Y249" s="146"/>
      <c r="Z249" s="146"/>
      <c r="AA249" s="260"/>
      <c r="AB249" s="38"/>
      <c r="AC249" s="38"/>
      <c r="AD249" s="38"/>
      <c r="AE249" s="38"/>
      <c r="AF249" s="38"/>
      <c r="AG249" s="38"/>
      <c r="AH249" s="38"/>
      <c r="AI249" s="38"/>
      <c r="AJ249" s="38"/>
    </row>
    <row r="250" spans="1:36" s="197" customFormat="1" ht="146.25" customHeight="1">
      <c r="A250" s="617" t="s">
        <v>534</v>
      </c>
      <c r="B250" s="443" t="s">
        <v>41</v>
      </c>
      <c r="C250" s="493" t="s">
        <v>536</v>
      </c>
      <c r="D250" s="442"/>
      <c r="E250" s="439">
        <v>31</v>
      </c>
      <c r="F250" s="440" t="s">
        <v>506</v>
      </c>
      <c r="G250" s="61">
        <v>39874</v>
      </c>
      <c r="H250" s="61">
        <v>40143</v>
      </c>
      <c r="I250" s="33"/>
      <c r="J250" s="33"/>
      <c r="K250" s="36" t="s">
        <v>1056</v>
      </c>
      <c r="L250" s="74" t="s">
        <v>1057</v>
      </c>
      <c r="M250" s="44">
        <v>0.5</v>
      </c>
      <c r="N250" s="44">
        <v>0.5</v>
      </c>
      <c r="O250" s="44"/>
      <c r="P250" s="44"/>
      <c r="Q250" s="36" t="s">
        <v>50</v>
      </c>
      <c r="R250" s="36">
        <v>39874</v>
      </c>
      <c r="S250" s="156">
        <v>40143</v>
      </c>
      <c r="T250" s="193"/>
      <c r="U250" s="194"/>
      <c r="V250" s="194"/>
      <c r="W250" s="194"/>
      <c r="X250" s="194" t="s">
        <v>576</v>
      </c>
      <c r="Y250" s="146"/>
      <c r="Z250" s="146"/>
      <c r="AA250" s="260"/>
      <c r="AB250" s="38"/>
      <c r="AC250" s="38"/>
      <c r="AD250" s="38"/>
      <c r="AE250" s="38"/>
      <c r="AF250" s="38"/>
      <c r="AG250" s="38"/>
      <c r="AH250" s="38"/>
      <c r="AI250" s="38"/>
      <c r="AJ250" s="38"/>
    </row>
    <row r="251" spans="1:36" s="197" customFormat="1" ht="135" customHeight="1">
      <c r="A251" s="617"/>
      <c r="B251" s="443"/>
      <c r="C251" s="443"/>
      <c r="D251" s="442"/>
      <c r="E251" s="439"/>
      <c r="F251" s="440"/>
      <c r="G251" s="61">
        <v>39883</v>
      </c>
      <c r="H251" s="61">
        <v>40143</v>
      </c>
      <c r="I251" s="33"/>
      <c r="J251" s="33"/>
      <c r="K251" s="36" t="s">
        <v>1058</v>
      </c>
      <c r="L251" s="74" t="s">
        <v>1054</v>
      </c>
      <c r="M251" s="44">
        <v>0.5</v>
      </c>
      <c r="N251" s="44">
        <v>0.5</v>
      </c>
      <c r="O251" s="44"/>
      <c r="P251" s="44"/>
      <c r="Q251" s="36" t="s">
        <v>1059</v>
      </c>
      <c r="R251" s="36">
        <v>39883</v>
      </c>
      <c r="S251" s="156">
        <v>40143</v>
      </c>
      <c r="T251" s="193"/>
      <c r="U251" s="194"/>
      <c r="V251" s="194" t="s">
        <v>576</v>
      </c>
      <c r="W251" s="194" t="s">
        <v>576</v>
      </c>
      <c r="X251" s="194" t="s">
        <v>576</v>
      </c>
      <c r="Y251" s="146"/>
      <c r="Z251" s="146"/>
      <c r="AA251" s="260"/>
      <c r="AB251" s="38"/>
      <c r="AC251" s="38"/>
      <c r="AD251" s="38"/>
      <c r="AE251" s="38"/>
      <c r="AF251" s="38"/>
      <c r="AG251" s="38"/>
      <c r="AH251" s="38"/>
      <c r="AI251" s="38"/>
      <c r="AJ251" s="38"/>
    </row>
    <row r="252" spans="1:36" s="197" customFormat="1" ht="90" customHeight="1">
      <c r="A252" s="617" t="s">
        <v>534</v>
      </c>
      <c r="B252" s="443" t="s">
        <v>41</v>
      </c>
      <c r="C252" s="493" t="s">
        <v>537</v>
      </c>
      <c r="D252" s="442"/>
      <c r="E252" s="439">
        <v>141</v>
      </c>
      <c r="F252" s="440" t="s">
        <v>506</v>
      </c>
      <c r="G252" s="61">
        <v>39863</v>
      </c>
      <c r="H252" s="61">
        <v>40177</v>
      </c>
      <c r="I252" s="75"/>
      <c r="J252" s="75"/>
      <c r="K252" s="74" t="s">
        <v>126</v>
      </c>
      <c r="L252" s="74" t="s">
        <v>1235</v>
      </c>
      <c r="M252" s="44">
        <v>0.5</v>
      </c>
      <c r="N252" s="44">
        <v>0.5</v>
      </c>
      <c r="O252" s="44"/>
      <c r="P252" s="44"/>
      <c r="Q252" s="36" t="s">
        <v>1060</v>
      </c>
      <c r="R252" s="36">
        <v>39863</v>
      </c>
      <c r="S252" s="156">
        <v>40177</v>
      </c>
      <c r="T252" s="193"/>
      <c r="U252" s="194" t="s">
        <v>576</v>
      </c>
      <c r="V252" s="194" t="s">
        <v>576</v>
      </c>
      <c r="W252" s="194"/>
      <c r="X252" s="194" t="s">
        <v>576</v>
      </c>
      <c r="Y252" s="146"/>
      <c r="Z252" s="146"/>
      <c r="AA252" s="260"/>
      <c r="AB252" s="38"/>
      <c r="AC252" s="38"/>
      <c r="AD252" s="38"/>
      <c r="AE252" s="38"/>
      <c r="AF252" s="38"/>
      <c r="AG252" s="38"/>
      <c r="AH252" s="38"/>
      <c r="AI252" s="38"/>
      <c r="AJ252" s="38"/>
    </row>
    <row r="253" spans="1:36" s="197" customFormat="1" ht="135.75" customHeight="1">
      <c r="A253" s="617"/>
      <c r="B253" s="443"/>
      <c r="C253" s="493"/>
      <c r="D253" s="442"/>
      <c r="E253" s="439"/>
      <c r="F253" s="440"/>
      <c r="G253" s="61">
        <v>39918</v>
      </c>
      <c r="H253" s="61">
        <v>40176</v>
      </c>
      <c r="I253" s="33"/>
      <c r="J253" s="33"/>
      <c r="K253" s="36" t="s">
        <v>1144</v>
      </c>
      <c r="L253" s="74" t="s">
        <v>1061</v>
      </c>
      <c r="M253" s="44">
        <v>1</v>
      </c>
      <c r="N253" s="44">
        <v>1</v>
      </c>
      <c r="O253" s="44"/>
      <c r="P253" s="44"/>
      <c r="Q253" s="36" t="s">
        <v>1062</v>
      </c>
      <c r="R253" s="36">
        <v>40026</v>
      </c>
      <c r="S253" s="156">
        <v>40177</v>
      </c>
      <c r="T253" s="193"/>
      <c r="U253" s="194"/>
      <c r="V253" s="194" t="s">
        <v>576</v>
      </c>
      <c r="W253" s="194"/>
      <c r="X253" s="194" t="s">
        <v>576</v>
      </c>
      <c r="Y253" s="146"/>
      <c r="Z253" s="146"/>
      <c r="AA253" s="260"/>
      <c r="AB253" s="38"/>
      <c r="AC253" s="38"/>
      <c r="AD253" s="38"/>
      <c r="AE253" s="38"/>
      <c r="AF253" s="38"/>
      <c r="AG253" s="38"/>
      <c r="AH253" s="38"/>
      <c r="AI253" s="38"/>
      <c r="AJ253" s="38"/>
    </row>
    <row r="254" spans="1:27" s="38" customFormat="1" ht="94.5" customHeight="1">
      <c r="A254" s="507" t="s">
        <v>1267</v>
      </c>
      <c r="B254" s="440" t="s">
        <v>726</v>
      </c>
      <c r="C254" s="493" t="s">
        <v>515</v>
      </c>
      <c r="D254" s="441"/>
      <c r="E254" s="439">
        <v>124</v>
      </c>
      <c r="F254" s="493" t="s">
        <v>503</v>
      </c>
      <c r="G254" s="61">
        <v>39846</v>
      </c>
      <c r="H254" s="61">
        <v>40178</v>
      </c>
      <c r="I254" s="76"/>
      <c r="J254" s="76"/>
      <c r="K254" s="53" t="s">
        <v>1156</v>
      </c>
      <c r="L254" s="20" t="s">
        <v>1125</v>
      </c>
      <c r="M254" s="54">
        <v>0.5</v>
      </c>
      <c r="N254" s="54">
        <v>0.5</v>
      </c>
      <c r="O254" s="54"/>
      <c r="P254" s="54"/>
      <c r="Q254" s="35" t="s">
        <v>1157</v>
      </c>
      <c r="R254" s="77">
        <v>39846</v>
      </c>
      <c r="S254" s="250">
        <v>40178</v>
      </c>
      <c r="T254" s="193"/>
      <c r="U254" s="194"/>
      <c r="V254" s="194" t="s">
        <v>577</v>
      </c>
      <c r="W254" s="194"/>
      <c r="X254" s="194" t="s">
        <v>577</v>
      </c>
      <c r="Y254" s="146"/>
      <c r="Z254" s="146"/>
      <c r="AA254" s="260"/>
    </row>
    <row r="255" spans="1:27" s="38" customFormat="1" ht="90" customHeight="1">
      <c r="A255" s="507"/>
      <c r="B255" s="440"/>
      <c r="C255" s="493"/>
      <c r="D255" s="441"/>
      <c r="E255" s="439"/>
      <c r="F255" s="493"/>
      <c r="G255" s="61">
        <v>39871</v>
      </c>
      <c r="H255" s="61">
        <v>40178</v>
      </c>
      <c r="I255" s="76"/>
      <c r="J255" s="76"/>
      <c r="K255" s="53" t="s">
        <v>1158</v>
      </c>
      <c r="L255" s="20" t="s">
        <v>1159</v>
      </c>
      <c r="M255" s="54">
        <v>0.5</v>
      </c>
      <c r="N255" s="54">
        <v>0.5</v>
      </c>
      <c r="O255" s="54"/>
      <c r="P255" s="54"/>
      <c r="Q255" s="35" t="s">
        <v>1160</v>
      </c>
      <c r="R255" s="77">
        <v>39871</v>
      </c>
      <c r="S255" s="250">
        <v>40178</v>
      </c>
      <c r="T255" s="193"/>
      <c r="U255" s="194"/>
      <c r="V255" s="194" t="s">
        <v>577</v>
      </c>
      <c r="W255" s="194"/>
      <c r="X255" s="194"/>
      <c r="Y255" s="146"/>
      <c r="Z255" s="146"/>
      <c r="AA255" s="260"/>
    </row>
    <row r="256" spans="1:27" s="38" customFormat="1" ht="66.75" customHeight="1">
      <c r="A256" s="507"/>
      <c r="B256" s="440"/>
      <c r="C256" s="493"/>
      <c r="D256" s="441"/>
      <c r="E256" s="439"/>
      <c r="F256" s="493" t="s">
        <v>727</v>
      </c>
      <c r="G256" s="61">
        <v>39884</v>
      </c>
      <c r="H256" s="61">
        <v>40178</v>
      </c>
      <c r="I256" s="33"/>
      <c r="J256" s="33"/>
      <c r="K256" s="34" t="s">
        <v>1161</v>
      </c>
      <c r="L256" s="20" t="s">
        <v>1162</v>
      </c>
      <c r="M256" s="44">
        <v>0.5</v>
      </c>
      <c r="N256" s="44">
        <v>0.5</v>
      </c>
      <c r="O256" s="44"/>
      <c r="P256" s="44"/>
      <c r="Q256" s="35" t="s">
        <v>1163</v>
      </c>
      <c r="R256" s="36">
        <v>39884</v>
      </c>
      <c r="S256" s="156">
        <v>40178</v>
      </c>
      <c r="T256" s="193"/>
      <c r="U256" s="194"/>
      <c r="V256" s="194" t="s">
        <v>577</v>
      </c>
      <c r="W256" s="194"/>
      <c r="X256" s="194" t="s">
        <v>577</v>
      </c>
      <c r="Y256" s="146"/>
      <c r="Z256" s="146"/>
      <c r="AA256" s="260"/>
    </row>
    <row r="257" spans="1:27" s="38" customFormat="1" ht="132" customHeight="1">
      <c r="A257" s="507"/>
      <c r="B257" s="440"/>
      <c r="C257" s="493"/>
      <c r="D257" s="441"/>
      <c r="E257" s="439"/>
      <c r="F257" s="493"/>
      <c r="G257" s="61">
        <v>39885</v>
      </c>
      <c r="H257" s="61">
        <v>40178</v>
      </c>
      <c r="I257" s="33"/>
      <c r="J257" s="33"/>
      <c r="K257" s="34" t="s">
        <v>1164</v>
      </c>
      <c r="L257" s="20" t="s">
        <v>848</v>
      </c>
      <c r="M257" s="44">
        <v>0.5</v>
      </c>
      <c r="N257" s="44">
        <v>0.5</v>
      </c>
      <c r="O257" s="44"/>
      <c r="P257" s="44"/>
      <c r="Q257" s="43" t="s">
        <v>1165</v>
      </c>
      <c r="R257" s="36">
        <v>39885</v>
      </c>
      <c r="S257" s="156">
        <v>40178</v>
      </c>
      <c r="T257" s="193"/>
      <c r="U257" s="194"/>
      <c r="V257" s="194" t="s">
        <v>577</v>
      </c>
      <c r="W257" s="194"/>
      <c r="X257" s="194" t="s">
        <v>577</v>
      </c>
      <c r="Y257" s="146"/>
      <c r="Z257" s="146"/>
      <c r="AA257" s="260"/>
    </row>
    <row r="258" spans="1:27" s="28" customFormat="1" ht="33.75" customHeight="1">
      <c r="A258" s="507" t="s">
        <v>1267</v>
      </c>
      <c r="B258" s="440" t="s">
        <v>726</v>
      </c>
      <c r="C258" s="493" t="s">
        <v>689</v>
      </c>
      <c r="D258" s="440"/>
      <c r="E258" s="439">
        <v>553</v>
      </c>
      <c r="F258" s="493" t="s">
        <v>728</v>
      </c>
      <c r="G258" s="549">
        <v>39839</v>
      </c>
      <c r="H258" s="549">
        <v>40025</v>
      </c>
      <c r="I258" s="420"/>
      <c r="J258" s="420"/>
      <c r="K258" s="444" t="s">
        <v>1128</v>
      </c>
      <c r="L258" s="495" t="s">
        <v>1129</v>
      </c>
      <c r="M258" s="449">
        <v>1</v>
      </c>
      <c r="N258" s="449">
        <v>1</v>
      </c>
      <c r="O258" s="546"/>
      <c r="P258" s="546"/>
      <c r="Q258" s="52" t="s">
        <v>1130</v>
      </c>
      <c r="R258" s="36">
        <v>39839</v>
      </c>
      <c r="S258" s="156">
        <v>39888</v>
      </c>
      <c r="T258" s="427" t="s">
        <v>576</v>
      </c>
      <c r="U258" s="469"/>
      <c r="V258" s="469"/>
      <c r="W258" s="469"/>
      <c r="X258" s="469" t="s">
        <v>576</v>
      </c>
      <c r="Y258" s="69"/>
      <c r="Z258" s="69"/>
      <c r="AA258" s="127"/>
    </row>
    <row r="259" spans="1:27" s="28" customFormat="1" ht="33.75">
      <c r="A259" s="507"/>
      <c r="B259" s="440"/>
      <c r="C259" s="493"/>
      <c r="D259" s="440"/>
      <c r="E259" s="439"/>
      <c r="F259" s="493"/>
      <c r="G259" s="550"/>
      <c r="H259" s="550"/>
      <c r="I259" s="421"/>
      <c r="J259" s="421"/>
      <c r="K259" s="444"/>
      <c r="L259" s="495"/>
      <c r="M259" s="449"/>
      <c r="N259" s="449"/>
      <c r="O259" s="547"/>
      <c r="P259" s="547"/>
      <c r="Q259" s="52" t="s">
        <v>1131</v>
      </c>
      <c r="R259" s="36">
        <v>39860</v>
      </c>
      <c r="S259" s="156">
        <v>39927</v>
      </c>
      <c r="T259" s="427"/>
      <c r="U259" s="469"/>
      <c r="V259" s="469"/>
      <c r="W259" s="469"/>
      <c r="X259" s="469"/>
      <c r="Y259" s="69"/>
      <c r="Z259" s="69"/>
      <c r="AA259" s="127"/>
    </row>
    <row r="260" spans="1:27" s="28" customFormat="1" ht="22.5">
      <c r="A260" s="507"/>
      <c r="B260" s="440"/>
      <c r="C260" s="493"/>
      <c r="D260" s="440"/>
      <c r="E260" s="439"/>
      <c r="F260" s="493"/>
      <c r="G260" s="550"/>
      <c r="H260" s="550"/>
      <c r="I260" s="421"/>
      <c r="J260" s="421"/>
      <c r="K260" s="444"/>
      <c r="L260" s="495"/>
      <c r="M260" s="449"/>
      <c r="N260" s="449"/>
      <c r="O260" s="547"/>
      <c r="P260" s="547"/>
      <c r="Q260" s="52" t="s">
        <v>1132</v>
      </c>
      <c r="R260" s="36">
        <v>39944</v>
      </c>
      <c r="S260" s="156">
        <v>39955</v>
      </c>
      <c r="T260" s="427"/>
      <c r="U260" s="469"/>
      <c r="V260" s="469"/>
      <c r="W260" s="469"/>
      <c r="X260" s="469"/>
      <c r="Y260" s="69"/>
      <c r="Z260" s="69"/>
      <c r="AA260" s="127"/>
    </row>
    <row r="261" spans="1:27" s="28" customFormat="1" ht="33.75">
      <c r="A261" s="507"/>
      <c r="B261" s="440"/>
      <c r="C261" s="493"/>
      <c r="D261" s="440"/>
      <c r="E261" s="439"/>
      <c r="F261" s="493"/>
      <c r="G261" s="550"/>
      <c r="H261" s="550"/>
      <c r="I261" s="421"/>
      <c r="J261" s="421"/>
      <c r="K261" s="444"/>
      <c r="L261" s="495"/>
      <c r="M261" s="449"/>
      <c r="N261" s="449"/>
      <c r="O261" s="547"/>
      <c r="P261" s="547"/>
      <c r="Q261" s="52" t="s">
        <v>1133</v>
      </c>
      <c r="R261" s="36">
        <v>39959</v>
      </c>
      <c r="S261" s="156">
        <v>39980</v>
      </c>
      <c r="T261" s="427"/>
      <c r="U261" s="469"/>
      <c r="V261" s="469"/>
      <c r="W261" s="469"/>
      <c r="X261" s="469"/>
      <c r="Y261" s="69"/>
      <c r="Z261" s="69"/>
      <c r="AA261" s="127"/>
    </row>
    <row r="262" spans="1:27" s="28" customFormat="1" ht="33.75" customHeight="1">
      <c r="A262" s="507"/>
      <c r="B262" s="440"/>
      <c r="C262" s="493"/>
      <c r="D262" s="440"/>
      <c r="E262" s="439"/>
      <c r="F262" s="493"/>
      <c r="G262" s="551"/>
      <c r="H262" s="551"/>
      <c r="I262" s="422"/>
      <c r="J262" s="422"/>
      <c r="K262" s="444"/>
      <c r="L262" s="495"/>
      <c r="M262" s="449"/>
      <c r="N262" s="449"/>
      <c r="O262" s="438"/>
      <c r="P262" s="438"/>
      <c r="Q262" s="52" t="s">
        <v>1134</v>
      </c>
      <c r="R262" s="36">
        <v>39997</v>
      </c>
      <c r="S262" s="156">
        <v>40025</v>
      </c>
      <c r="T262" s="427"/>
      <c r="U262" s="469"/>
      <c r="V262" s="469"/>
      <c r="W262" s="469"/>
      <c r="X262" s="469"/>
      <c r="Y262" s="69"/>
      <c r="Z262" s="69"/>
      <c r="AA262" s="127"/>
    </row>
    <row r="263" spans="1:27" s="28" customFormat="1" ht="56.25" customHeight="1">
      <c r="A263" s="507"/>
      <c r="B263" s="440"/>
      <c r="C263" s="493"/>
      <c r="D263" s="440"/>
      <c r="E263" s="439"/>
      <c r="F263" s="493" t="s">
        <v>728</v>
      </c>
      <c r="G263" s="61">
        <v>39828</v>
      </c>
      <c r="H263" s="61">
        <v>40178</v>
      </c>
      <c r="I263" s="33"/>
      <c r="J263" s="33"/>
      <c r="K263" s="444" t="s">
        <v>1135</v>
      </c>
      <c r="L263" s="495" t="s">
        <v>522</v>
      </c>
      <c r="M263" s="431">
        <v>100</v>
      </c>
      <c r="N263" s="449"/>
      <c r="O263" s="546"/>
      <c r="P263" s="546">
        <v>1</v>
      </c>
      <c r="Q263" s="52" t="s">
        <v>1136</v>
      </c>
      <c r="R263" s="36">
        <v>39828</v>
      </c>
      <c r="S263" s="156">
        <v>39892</v>
      </c>
      <c r="T263" s="427"/>
      <c r="U263" s="469"/>
      <c r="V263" s="469"/>
      <c r="W263" s="469"/>
      <c r="X263" s="469" t="s">
        <v>576</v>
      </c>
      <c r="Y263" s="425" t="s">
        <v>737</v>
      </c>
      <c r="Z263" s="425" t="s">
        <v>738</v>
      </c>
      <c r="AA263" s="127"/>
    </row>
    <row r="264" spans="1:27" s="28" customFormat="1" ht="101.25" customHeight="1">
      <c r="A264" s="507"/>
      <c r="B264" s="440"/>
      <c r="C264" s="493"/>
      <c r="D264" s="440"/>
      <c r="E264" s="439"/>
      <c r="F264" s="493"/>
      <c r="G264" s="61"/>
      <c r="H264" s="61"/>
      <c r="I264" s="200">
        <v>39828</v>
      </c>
      <c r="J264" s="200">
        <v>39983</v>
      </c>
      <c r="K264" s="444"/>
      <c r="L264" s="495"/>
      <c r="M264" s="431"/>
      <c r="N264" s="449"/>
      <c r="O264" s="547"/>
      <c r="P264" s="547"/>
      <c r="Q264" s="52" t="s">
        <v>729</v>
      </c>
      <c r="R264" s="36">
        <v>39828</v>
      </c>
      <c r="S264" s="156">
        <v>39948</v>
      </c>
      <c r="T264" s="427"/>
      <c r="U264" s="469"/>
      <c r="V264" s="469"/>
      <c r="W264" s="469"/>
      <c r="X264" s="469"/>
      <c r="Y264" s="425"/>
      <c r="Z264" s="425"/>
      <c r="AA264" s="127"/>
    </row>
    <row r="265" spans="1:27" s="28" customFormat="1" ht="101.25" customHeight="1">
      <c r="A265" s="507"/>
      <c r="B265" s="440"/>
      <c r="C265" s="493"/>
      <c r="D265" s="440"/>
      <c r="E265" s="439"/>
      <c r="F265" s="493"/>
      <c r="G265" s="61"/>
      <c r="H265" s="61"/>
      <c r="I265" s="200">
        <v>39982</v>
      </c>
      <c r="J265" s="200">
        <v>40162</v>
      </c>
      <c r="K265" s="444"/>
      <c r="L265" s="495"/>
      <c r="M265" s="431"/>
      <c r="N265" s="449"/>
      <c r="O265" s="547"/>
      <c r="P265" s="547"/>
      <c r="Q265" s="52" t="s">
        <v>1137</v>
      </c>
      <c r="R265" s="36">
        <v>39959</v>
      </c>
      <c r="S265" s="156">
        <v>40141</v>
      </c>
      <c r="T265" s="427"/>
      <c r="U265" s="469"/>
      <c r="V265" s="469"/>
      <c r="W265" s="469"/>
      <c r="X265" s="469"/>
      <c r="Y265" s="425"/>
      <c r="Z265" s="425"/>
      <c r="AA265" s="127"/>
    </row>
    <row r="266" spans="1:27" s="28" customFormat="1" ht="33.75" customHeight="1">
      <c r="A266" s="507"/>
      <c r="B266" s="440"/>
      <c r="C266" s="493"/>
      <c r="D266" s="440"/>
      <c r="E266" s="439"/>
      <c r="F266" s="493"/>
      <c r="G266" s="61"/>
      <c r="H266" s="61"/>
      <c r="I266" s="200">
        <v>40163</v>
      </c>
      <c r="J266" s="200">
        <v>40178</v>
      </c>
      <c r="K266" s="444"/>
      <c r="L266" s="495"/>
      <c r="M266" s="431"/>
      <c r="N266" s="449"/>
      <c r="O266" s="438"/>
      <c r="P266" s="438"/>
      <c r="Q266" s="35" t="s">
        <v>1138</v>
      </c>
      <c r="R266" s="36">
        <v>40142</v>
      </c>
      <c r="S266" s="156">
        <v>40178</v>
      </c>
      <c r="T266" s="427"/>
      <c r="U266" s="469"/>
      <c r="V266" s="469"/>
      <c r="W266" s="469"/>
      <c r="X266" s="469"/>
      <c r="Y266" s="425"/>
      <c r="Z266" s="425"/>
      <c r="AA266" s="127"/>
    </row>
    <row r="267" spans="1:27" s="28" customFormat="1" ht="24.75" customHeight="1">
      <c r="A267" s="507"/>
      <c r="B267" s="440"/>
      <c r="C267" s="493"/>
      <c r="D267" s="440"/>
      <c r="E267" s="439"/>
      <c r="F267" s="493" t="s">
        <v>728</v>
      </c>
      <c r="G267" s="549">
        <v>39839</v>
      </c>
      <c r="H267" s="549">
        <v>40178</v>
      </c>
      <c r="I267" s="420"/>
      <c r="J267" s="420"/>
      <c r="K267" s="444" t="s">
        <v>1139</v>
      </c>
      <c r="L267" s="495" t="s">
        <v>522</v>
      </c>
      <c r="M267" s="431">
        <v>1</v>
      </c>
      <c r="N267" s="449"/>
      <c r="O267" s="546"/>
      <c r="P267" s="546">
        <v>0.01</v>
      </c>
      <c r="Q267" s="52" t="s">
        <v>1140</v>
      </c>
      <c r="R267" s="36">
        <v>39839</v>
      </c>
      <c r="S267" s="156">
        <v>40178</v>
      </c>
      <c r="T267" s="427"/>
      <c r="U267" s="469"/>
      <c r="V267" s="469" t="s">
        <v>576</v>
      </c>
      <c r="W267" s="469"/>
      <c r="X267" s="469"/>
      <c r="Y267" s="69"/>
      <c r="Z267" s="69"/>
      <c r="AA267" s="127"/>
    </row>
    <row r="268" spans="1:27" s="28" customFormat="1" ht="0.75" customHeight="1">
      <c r="A268" s="507"/>
      <c r="B268" s="440"/>
      <c r="C268" s="493"/>
      <c r="D268" s="440"/>
      <c r="E268" s="439"/>
      <c r="F268" s="493"/>
      <c r="G268" s="550"/>
      <c r="H268" s="550"/>
      <c r="I268" s="421"/>
      <c r="J268" s="421"/>
      <c r="K268" s="444"/>
      <c r="L268" s="495"/>
      <c r="M268" s="431"/>
      <c r="N268" s="449"/>
      <c r="O268" s="547"/>
      <c r="P268" s="547"/>
      <c r="Q268" s="52" t="s">
        <v>1141</v>
      </c>
      <c r="R268" s="36">
        <v>39839</v>
      </c>
      <c r="S268" s="156">
        <v>40178</v>
      </c>
      <c r="T268" s="427"/>
      <c r="U268" s="469"/>
      <c r="V268" s="469"/>
      <c r="W268" s="469"/>
      <c r="X268" s="469"/>
      <c r="Y268" s="69"/>
      <c r="Z268" s="69"/>
      <c r="AA268" s="127"/>
    </row>
    <row r="269" spans="1:27" s="28" customFormat="1" ht="31.5" customHeight="1">
      <c r="A269" s="507"/>
      <c r="B269" s="440"/>
      <c r="C269" s="493"/>
      <c r="D269" s="440"/>
      <c r="E269" s="439"/>
      <c r="F269" s="493"/>
      <c r="G269" s="550"/>
      <c r="H269" s="550"/>
      <c r="I269" s="421"/>
      <c r="J269" s="421"/>
      <c r="K269" s="444"/>
      <c r="L269" s="495"/>
      <c r="M269" s="431"/>
      <c r="N269" s="449"/>
      <c r="O269" s="547"/>
      <c r="P269" s="547"/>
      <c r="Q269" s="52" t="s">
        <v>1142</v>
      </c>
      <c r="R269" s="36">
        <v>39839</v>
      </c>
      <c r="S269" s="156">
        <v>40178</v>
      </c>
      <c r="T269" s="427"/>
      <c r="U269" s="469"/>
      <c r="V269" s="469"/>
      <c r="W269" s="469"/>
      <c r="X269" s="469"/>
      <c r="Y269" s="69"/>
      <c r="Z269" s="69"/>
      <c r="AA269" s="127"/>
    </row>
    <row r="270" spans="1:27" s="28" customFormat="1" ht="21.75" customHeight="1">
      <c r="A270" s="507"/>
      <c r="B270" s="440"/>
      <c r="C270" s="493"/>
      <c r="D270" s="440"/>
      <c r="E270" s="439"/>
      <c r="F270" s="493"/>
      <c r="G270" s="551"/>
      <c r="H270" s="551"/>
      <c r="I270" s="422"/>
      <c r="J270" s="422"/>
      <c r="K270" s="444"/>
      <c r="L270" s="495"/>
      <c r="M270" s="431"/>
      <c r="N270" s="449"/>
      <c r="O270" s="438"/>
      <c r="P270" s="438"/>
      <c r="Q270" s="52" t="s">
        <v>1143</v>
      </c>
      <c r="R270" s="36">
        <v>39839</v>
      </c>
      <c r="S270" s="156">
        <v>40178</v>
      </c>
      <c r="T270" s="427"/>
      <c r="U270" s="469"/>
      <c r="V270" s="469"/>
      <c r="W270" s="469"/>
      <c r="X270" s="469"/>
      <c r="Y270" s="69"/>
      <c r="Z270" s="69"/>
      <c r="AA270" s="127"/>
    </row>
    <row r="271" spans="1:27" s="28" customFormat="1" ht="54" customHeight="1">
      <c r="A271" s="507" t="s">
        <v>1267</v>
      </c>
      <c r="B271" s="440" t="s">
        <v>726</v>
      </c>
      <c r="C271" s="493" t="s">
        <v>514</v>
      </c>
      <c r="D271" s="440"/>
      <c r="E271" s="439">
        <v>1086</v>
      </c>
      <c r="F271" s="43" t="s">
        <v>691</v>
      </c>
      <c r="G271" s="61">
        <v>39846</v>
      </c>
      <c r="H271" s="61">
        <v>40178</v>
      </c>
      <c r="I271" s="76"/>
      <c r="J271" s="76"/>
      <c r="K271" s="53" t="s">
        <v>1166</v>
      </c>
      <c r="L271" s="78" t="s">
        <v>522</v>
      </c>
      <c r="M271" s="56">
        <v>1</v>
      </c>
      <c r="N271" s="54"/>
      <c r="O271" s="54"/>
      <c r="P271" s="54"/>
      <c r="Q271" s="35" t="s">
        <v>730</v>
      </c>
      <c r="R271" s="77">
        <v>39846</v>
      </c>
      <c r="S271" s="250">
        <v>40178</v>
      </c>
      <c r="T271" s="193"/>
      <c r="U271" s="194"/>
      <c r="V271" s="194" t="s">
        <v>576</v>
      </c>
      <c r="W271" s="194"/>
      <c r="X271" s="194"/>
      <c r="Y271" s="69"/>
      <c r="Z271" s="69"/>
      <c r="AA271" s="127"/>
    </row>
    <row r="272" spans="1:27" s="28" customFormat="1" ht="72" customHeight="1">
      <c r="A272" s="507"/>
      <c r="B272" s="440"/>
      <c r="C272" s="493"/>
      <c r="D272" s="440"/>
      <c r="E272" s="439"/>
      <c r="F272" s="43" t="s">
        <v>692</v>
      </c>
      <c r="G272" s="61">
        <v>39818</v>
      </c>
      <c r="H272" s="61">
        <v>40177</v>
      </c>
      <c r="I272" s="76"/>
      <c r="J272" s="76"/>
      <c r="K272" s="77" t="s">
        <v>1167</v>
      </c>
      <c r="L272" s="53" t="s">
        <v>1168</v>
      </c>
      <c r="M272" s="54">
        <v>0.5</v>
      </c>
      <c r="N272" s="54">
        <v>0.5</v>
      </c>
      <c r="O272" s="54"/>
      <c r="P272" s="54"/>
      <c r="Q272" s="42" t="s">
        <v>1169</v>
      </c>
      <c r="R272" s="77">
        <v>39818</v>
      </c>
      <c r="S272" s="250">
        <v>40177</v>
      </c>
      <c r="T272" s="193"/>
      <c r="U272" s="194"/>
      <c r="V272" s="194" t="s">
        <v>576</v>
      </c>
      <c r="W272" s="194"/>
      <c r="X272" s="194"/>
      <c r="Y272" s="69"/>
      <c r="Z272" s="69"/>
      <c r="AA272" s="127"/>
    </row>
    <row r="273" spans="1:27" s="28" customFormat="1" ht="60" customHeight="1">
      <c r="A273" s="507"/>
      <c r="B273" s="440"/>
      <c r="C273" s="493"/>
      <c r="D273" s="440"/>
      <c r="E273" s="439"/>
      <c r="F273" s="43" t="s">
        <v>692</v>
      </c>
      <c r="G273" s="61">
        <v>39821</v>
      </c>
      <c r="H273" s="61">
        <v>39903</v>
      </c>
      <c r="I273" s="33"/>
      <c r="J273" s="33"/>
      <c r="K273" s="77" t="s">
        <v>1170</v>
      </c>
      <c r="L273" s="77" t="s">
        <v>1171</v>
      </c>
      <c r="M273" s="54">
        <v>0.5</v>
      </c>
      <c r="N273" s="54">
        <v>0.5</v>
      </c>
      <c r="O273" s="54"/>
      <c r="P273" s="54"/>
      <c r="Q273" s="22" t="s">
        <v>1172</v>
      </c>
      <c r="R273" s="36">
        <v>39821</v>
      </c>
      <c r="S273" s="156">
        <v>39903</v>
      </c>
      <c r="T273" s="193"/>
      <c r="U273" s="194"/>
      <c r="V273" s="194" t="s">
        <v>576</v>
      </c>
      <c r="W273" s="194"/>
      <c r="X273" s="194" t="s">
        <v>576</v>
      </c>
      <c r="Y273" s="69"/>
      <c r="Z273" s="69"/>
      <c r="AA273" s="127"/>
    </row>
    <row r="274" spans="1:27" s="28" customFormat="1" ht="61.5" customHeight="1">
      <c r="A274" s="507"/>
      <c r="B274" s="440"/>
      <c r="C274" s="493"/>
      <c r="D274" s="440"/>
      <c r="E274" s="439"/>
      <c r="F274" s="43" t="s">
        <v>502</v>
      </c>
      <c r="G274" s="61">
        <v>39860</v>
      </c>
      <c r="H274" s="61">
        <v>40158</v>
      </c>
      <c r="I274" s="76"/>
      <c r="J274" s="76"/>
      <c r="K274" s="53" t="s">
        <v>1173</v>
      </c>
      <c r="L274" s="43" t="s">
        <v>1174</v>
      </c>
      <c r="M274" s="54">
        <v>0.5</v>
      </c>
      <c r="N274" s="54">
        <v>0.5</v>
      </c>
      <c r="O274" s="54"/>
      <c r="P274" s="54"/>
      <c r="Q274" s="22" t="s">
        <v>1175</v>
      </c>
      <c r="R274" s="77">
        <v>39860</v>
      </c>
      <c r="S274" s="250">
        <v>40158</v>
      </c>
      <c r="T274" s="193"/>
      <c r="U274" s="194"/>
      <c r="V274" s="194" t="s">
        <v>576</v>
      </c>
      <c r="W274" s="194"/>
      <c r="X274" s="194"/>
      <c r="Y274" s="69"/>
      <c r="Z274" s="69"/>
      <c r="AA274" s="127"/>
    </row>
    <row r="275" spans="1:27" s="28" customFormat="1" ht="45.75" customHeight="1">
      <c r="A275" s="507"/>
      <c r="B275" s="440"/>
      <c r="C275" s="493"/>
      <c r="D275" s="440"/>
      <c r="E275" s="439"/>
      <c r="F275" s="43" t="s">
        <v>501</v>
      </c>
      <c r="G275" s="61">
        <v>39871</v>
      </c>
      <c r="H275" s="61">
        <v>40154</v>
      </c>
      <c r="I275" s="76"/>
      <c r="J275" s="76"/>
      <c r="K275" s="43" t="s">
        <v>1176</v>
      </c>
      <c r="L275" s="43" t="s">
        <v>1177</v>
      </c>
      <c r="M275" s="54">
        <v>0.5</v>
      </c>
      <c r="N275" s="54">
        <v>0.5</v>
      </c>
      <c r="O275" s="54"/>
      <c r="P275" s="54"/>
      <c r="Q275" s="22" t="s">
        <v>1178</v>
      </c>
      <c r="R275" s="77">
        <v>39871</v>
      </c>
      <c r="S275" s="250">
        <v>40154</v>
      </c>
      <c r="T275" s="193"/>
      <c r="U275" s="194"/>
      <c r="V275" s="194" t="s">
        <v>576</v>
      </c>
      <c r="W275" s="194"/>
      <c r="X275" s="194" t="s">
        <v>576</v>
      </c>
      <c r="Y275" s="69"/>
      <c r="Z275" s="69"/>
      <c r="AA275" s="127"/>
    </row>
    <row r="276" spans="1:27" s="28" customFormat="1" ht="60.75" customHeight="1">
      <c r="A276" s="507"/>
      <c r="B276" s="440"/>
      <c r="C276" s="493"/>
      <c r="D276" s="440"/>
      <c r="E276" s="439"/>
      <c r="F276" s="43" t="s">
        <v>501</v>
      </c>
      <c r="G276" s="61">
        <v>39868</v>
      </c>
      <c r="H276" s="61">
        <v>40151</v>
      </c>
      <c r="I276" s="76"/>
      <c r="J276" s="76"/>
      <c r="K276" s="43" t="s">
        <v>1179</v>
      </c>
      <c r="L276" s="43" t="s">
        <v>1180</v>
      </c>
      <c r="M276" s="54">
        <v>0.5</v>
      </c>
      <c r="N276" s="54">
        <v>0.5</v>
      </c>
      <c r="O276" s="54"/>
      <c r="P276" s="54"/>
      <c r="Q276" s="22" t="s">
        <v>1213</v>
      </c>
      <c r="R276" s="77">
        <v>39868</v>
      </c>
      <c r="S276" s="250">
        <v>40151</v>
      </c>
      <c r="T276" s="193"/>
      <c r="U276" s="194"/>
      <c r="V276" s="194" t="s">
        <v>576</v>
      </c>
      <c r="W276" s="194"/>
      <c r="X276" s="194" t="s">
        <v>576</v>
      </c>
      <c r="Y276" s="69"/>
      <c r="Z276" s="69"/>
      <c r="AA276" s="127"/>
    </row>
    <row r="277" spans="1:27" s="28" customFormat="1" ht="81" customHeight="1">
      <c r="A277" s="429" t="s">
        <v>1267</v>
      </c>
      <c r="B277" s="440" t="s">
        <v>726</v>
      </c>
      <c r="C277" s="493" t="s">
        <v>731</v>
      </c>
      <c r="D277" s="442"/>
      <c r="E277" s="439">
        <v>127</v>
      </c>
      <c r="F277" s="43" t="s">
        <v>503</v>
      </c>
      <c r="G277" s="61">
        <v>39846</v>
      </c>
      <c r="H277" s="61">
        <v>40178</v>
      </c>
      <c r="I277" s="33"/>
      <c r="J277" s="33"/>
      <c r="K277" s="34" t="s">
        <v>1074</v>
      </c>
      <c r="L277" s="43" t="s">
        <v>1125</v>
      </c>
      <c r="M277" s="44">
        <v>0.5</v>
      </c>
      <c r="N277" s="44">
        <v>0.5</v>
      </c>
      <c r="O277" s="44"/>
      <c r="P277" s="44"/>
      <c r="Q277" s="34" t="s">
        <v>1075</v>
      </c>
      <c r="R277" s="36">
        <v>39846</v>
      </c>
      <c r="S277" s="156">
        <v>40178</v>
      </c>
      <c r="T277" s="193"/>
      <c r="U277" s="194"/>
      <c r="V277" s="194" t="s">
        <v>576</v>
      </c>
      <c r="W277" s="194"/>
      <c r="X277" s="194" t="s">
        <v>576</v>
      </c>
      <c r="Y277" s="69"/>
      <c r="Z277" s="69"/>
      <c r="AA277" s="127"/>
    </row>
    <row r="278" spans="1:27" s="28" customFormat="1" ht="135" customHeight="1">
      <c r="A278" s="429"/>
      <c r="B278" s="443"/>
      <c r="C278" s="493"/>
      <c r="D278" s="442"/>
      <c r="E278" s="439"/>
      <c r="F278" s="43" t="s">
        <v>727</v>
      </c>
      <c r="G278" s="61">
        <v>39869</v>
      </c>
      <c r="H278" s="61">
        <v>40178</v>
      </c>
      <c r="I278" s="33"/>
      <c r="J278" s="33"/>
      <c r="K278" s="34" t="s">
        <v>1076</v>
      </c>
      <c r="L278" s="47" t="s">
        <v>1077</v>
      </c>
      <c r="M278" s="44">
        <v>0.5</v>
      </c>
      <c r="N278" s="44">
        <v>0.5</v>
      </c>
      <c r="O278" s="44"/>
      <c r="P278" s="44"/>
      <c r="Q278" s="34" t="s">
        <v>1078</v>
      </c>
      <c r="R278" s="36">
        <v>39869</v>
      </c>
      <c r="S278" s="156">
        <v>40178</v>
      </c>
      <c r="T278" s="193"/>
      <c r="U278" s="194"/>
      <c r="V278" s="194" t="s">
        <v>576</v>
      </c>
      <c r="W278" s="194"/>
      <c r="X278" s="194" t="s">
        <v>576</v>
      </c>
      <c r="Y278" s="69"/>
      <c r="Z278" s="69"/>
      <c r="AA278" s="127"/>
    </row>
    <row r="279" spans="1:27" s="28" customFormat="1" ht="77.25" customHeight="1">
      <c r="A279" s="429"/>
      <c r="B279" s="443"/>
      <c r="C279" s="493"/>
      <c r="D279" s="442"/>
      <c r="E279" s="439"/>
      <c r="F279" s="43" t="s">
        <v>727</v>
      </c>
      <c r="G279" s="61">
        <v>39829</v>
      </c>
      <c r="H279" s="61">
        <v>40169</v>
      </c>
      <c r="I279" s="33"/>
      <c r="J279" s="33"/>
      <c r="K279" s="34" t="s">
        <v>1079</v>
      </c>
      <c r="L279" s="47" t="s">
        <v>1080</v>
      </c>
      <c r="M279" s="44">
        <v>0.5</v>
      </c>
      <c r="N279" s="44">
        <v>0.5</v>
      </c>
      <c r="O279" s="44"/>
      <c r="P279" s="44"/>
      <c r="Q279" s="34" t="s">
        <v>1081</v>
      </c>
      <c r="R279" s="36">
        <v>39829</v>
      </c>
      <c r="S279" s="156">
        <v>40169</v>
      </c>
      <c r="T279" s="193"/>
      <c r="U279" s="194"/>
      <c r="V279" s="194" t="s">
        <v>576</v>
      </c>
      <c r="W279" s="194"/>
      <c r="X279" s="194" t="s">
        <v>576</v>
      </c>
      <c r="Y279" s="69"/>
      <c r="Z279" s="69"/>
      <c r="AA279" s="127"/>
    </row>
    <row r="280" spans="1:27" s="28" customFormat="1" ht="135" customHeight="1">
      <c r="A280" s="429"/>
      <c r="B280" s="443"/>
      <c r="C280" s="493"/>
      <c r="D280" s="442"/>
      <c r="E280" s="439"/>
      <c r="F280" s="43" t="s">
        <v>727</v>
      </c>
      <c r="G280" s="61">
        <v>39874</v>
      </c>
      <c r="H280" s="61">
        <v>40128</v>
      </c>
      <c r="I280" s="33"/>
      <c r="J280" s="33"/>
      <c r="K280" s="34" t="s">
        <v>176</v>
      </c>
      <c r="L280" s="47" t="s">
        <v>177</v>
      </c>
      <c r="M280" s="44">
        <v>0.5</v>
      </c>
      <c r="N280" s="44">
        <v>0.5</v>
      </c>
      <c r="O280" s="44"/>
      <c r="P280" s="44"/>
      <c r="Q280" s="34" t="s">
        <v>178</v>
      </c>
      <c r="R280" s="36">
        <v>39874</v>
      </c>
      <c r="S280" s="156">
        <v>40128</v>
      </c>
      <c r="T280" s="193"/>
      <c r="U280" s="194"/>
      <c r="V280" s="194"/>
      <c r="W280" s="194"/>
      <c r="X280" s="194" t="s">
        <v>576</v>
      </c>
      <c r="Y280" s="69"/>
      <c r="Z280" s="69"/>
      <c r="AA280" s="127"/>
    </row>
    <row r="281" spans="1:27" s="28" customFormat="1" ht="67.5" customHeight="1">
      <c r="A281" s="429"/>
      <c r="B281" s="443"/>
      <c r="C281" s="493"/>
      <c r="D281" s="442"/>
      <c r="E281" s="439"/>
      <c r="F281" s="43" t="s">
        <v>727</v>
      </c>
      <c r="G281" s="61">
        <v>39877</v>
      </c>
      <c r="H281" s="61">
        <v>40136</v>
      </c>
      <c r="I281" s="33"/>
      <c r="J281" s="33"/>
      <c r="K281" s="34" t="s">
        <v>179</v>
      </c>
      <c r="L281" s="47" t="s">
        <v>180</v>
      </c>
      <c r="M281" s="44">
        <v>0.5</v>
      </c>
      <c r="N281" s="44">
        <v>0.5</v>
      </c>
      <c r="O281" s="44"/>
      <c r="P281" s="44"/>
      <c r="Q281" s="34" t="s">
        <v>181</v>
      </c>
      <c r="R281" s="36">
        <v>39877</v>
      </c>
      <c r="S281" s="156">
        <v>40136</v>
      </c>
      <c r="T281" s="193"/>
      <c r="U281" s="194"/>
      <c r="V281" s="194" t="s">
        <v>576</v>
      </c>
      <c r="W281" s="194"/>
      <c r="X281" s="194" t="s">
        <v>576</v>
      </c>
      <c r="Y281" s="69"/>
      <c r="Z281" s="69"/>
      <c r="AA281" s="127"/>
    </row>
    <row r="282" spans="1:27" s="28" customFormat="1" ht="123.75" customHeight="1">
      <c r="A282" s="429"/>
      <c r="B282" s="443"/>
      <c r="C282" s="493"/>
      <c r="D282" s="442"/>
      <c r="E282" s="439"/>
      <c r="F282" s="43" t="s">
        <v>727</v>
      </c>
      <c r="G282" s="61">
        <v>39834</v>
      </c>
      <c r="H282" s="61">
        <v>40169</v>
      </c>
      <c r="I282" s="33"/>
      <c r="J282" s="33"/>
      <c r="K282" s="34" t="s">
        <v>182</v>
      </c>
      <c r="L282" s="47" t="s">
        <v>1241</v>
      </c>
      <c r="M282" s="44">
        <v>0.5</v>
      </c>
      <c r="N282" s="44">
        <v>0.5</v>
      </c>
      <c r="O282" s="44"/>
      <c r="P282" s="44"/>
      <c r="Q282" s="34" t="s">
        <v>1242</v>
      </c>
      <c r="R282" s="36">
        <v>39834</v>
      </c>
      <c r="S282" s="156">
        <v>40169</v>
      </c>
      <c r="T282" s="193"/>
      <c r="U282" s="194"/>
      <c r="V282" s="194" t="s">
        <v>576</v>
      </c>
      <c r="W282" s="194"/>
      <c r="X282" s="194" t="s">
        <v>576</v>
      </c>
      <c r="Y282" s="69"/>
      <c r="Z282" s="69"/>
      <c r="AA282" s="127"/>
    </row>
    <row r="283" spans="1:27" s="28" customFormat="1" ht="94.5" customHeight="1">
      <c r="A283" s="429"/>
      <c r="B283" s="440" t="s">
        <v>726</v>
      </c>
      <c r="C283" s="430" t="s">
        <v>513</v>
      </c>
      <c r="D283" s="428"/>
      <c r="E283" s="439">
        <v>133</v>
      </c>
      <c r="F283" s="24" t="s">
        <v>503</v>
      </c>
      <c r="G283" s="61">
        <v>39832</v>
      </c>
      <c r="H283" s="61">
        <v>40141</v>
      </c>
      <c r="I283" s="33"/>
      <c r="J283" s="33"/>
      <c r="K283" s="67" t="s">
        <v>1243</v>
      </c>
      <c r="L283" s="24" t="s">
        <v>1125</v>
      </c>
      <c r="M283" s="44">
        <v>0.5</v>
      </c>
      <c r="N283" s="44">
        <v>0.5</v>
      </c>
      <c r="O283" s="44"/>
      <c r="P283" s="44"/>
      <c r="Q283" s="67" t="s">
        <v>1244</v>
      </c>
      <c r="R283" s="36">
        <v>39832</v>
      </c>
      <c r="S283" s="156">
        <v>40141</v>
      </c>
      <c r="T283" s="193"/>
      <c r="U283" s="194"/>
      <c r="V283" s="194" t="s">
        <v>576</v>
      </c>
      <c r="W283" s="194"/>
      <c r="X283" s="194" t="s">
        <v>576</v>
      </c>
      <c r="Y283" s="69"/>
      <c r="Z283" s="69"/>
      <c r="AA283" s="127"/>
    </row>
    <row r="284" spans="1:27" s="28" customFormat="1" ht="59.25" customHeight="1">
      <c r="A284" s="429"/>
      <c r="B284" s="443"/>
      <c r="C284" s="430"/>
      <c r="D284" s="428"/>
      <c r="E284" s="439"/>
      <c r="F284" s="24" t="s">
        <v>503</v>
      </c>
      <c r="G284" s="61">
        <v>39881</v>
      </c>
      <c r="H284" s="61">
        <v>40144</v>
      </c>
      <c r="I284" s="33"/>
      <c r="J284" s="33"/>
      <c r="K284" s="67" t="s">
        <v>1245</v>
      </c>
      <c r="L284" s="79" t="s">
        <v>1077</v>
      </c>
      <c r="M284" s="44">
        <v>0.5</v>
      </c>
      <c r="N284" s="44">
        <v>0.5</v>
      </c>
      <c r="O284" s="44"/>
      <c r="P284" s="44"/>
      <c r="Q284" s="67" t="s">
        <v>1246</v>
      </c>
      <c r="R284" s="36">
        <v>39881</v>
      </c>
      <c r="S284" s="156">
        <v>40144</v>
      </c>
      <c r="T284" s="193"/>
      <c r="U284" s="194"/>
      <c r="V284" s="194" t="s">
        <v>577</v>
      </c>
      <c r="W284" s="194"/>
      <c r="X284" s="194" t="s">
        <v>576</v>
      </c>
      <c r="Y284" s="69"/>
      <c r="Z284" s="69"/>
      <c r="AA284" s="127"/>
    </row>
    <row r="285" spans="1:27" s="28" customFormat="1" ht="74.25" customHeight="1">
      <c r="A285" s="429"/>
      <c r="B285" s="443"/>
      <c r="C285" s="430"/>
      <c r="D285" s="428"/>
      <c r="E285" s="439"/>
      <c r="F285" s="43" t="s">
        <v>727</v>
      </c>
      <c r="G285" s="61">
        <v>39896</v>
      </c>
      <c r="H285" s="61">
        <v>40149</v>
      </c>
      <c r="I285" s="33"/>
      <c r="J285" s="33"/>
      <c r="K285" s="67" t="s">
        <v>1247</v>
      </c>
      <c r="L285" s="79" t="s">
        <v>1080</v>
      </c>
      <c r="M285" s="44">
        <v>0.5</v>
      </c>
      <c r="N285" s="44">
        <v>0.5</v>
      </c>
      <c r="O285" s="44"/>
      <c r="P285" s="44"/>
      <c r="Q285" s="67" t="s">
        <v>1248</v>
      </c>
      <c r="R285" s="36">
        <v>39896</v>
      </c>
      <c r="S285" s="156">
        <v>40161</v>
      </c>
      <c r="T285" s="193"/>
      <c r="U285" s="194"/>
      <c r="V285" s="194" t="s">
        <v>576</v>
      </c>
      <c r="W285" s="194"/>
      <c r="X285" s="194" t="s">
        <v>576</v>
      </c>
      <c r="Y285" s="69"/>
      <c r="Z285" s="69"/>
      <c r="AA285" s="127"/>
    </row>
    <row r="286" spans="1:27" s="28" customFormat="1" ht="135" customHeight="1">
      <c r="A286" s="429"/>
      <c r="B286" s="443"/>
      <c r="C286" s="430"/>
      <c r="D286" s="428"/>
      <c r="E286" s="439"/>
      <c r="F286" s="24" t="s">
        <v>503</v>
      </c>
      <c r="G286" s="61">
        <v>39881</v>
      </c>
      <c r="H286" s="61">
        <v>40141</v>
      </c>
      <c r="I286" s="33"/>
      <c r="J286" s="33"/>
      <c r="K286" s="67" t="s">
        <v>176</v>
      </c>
      <c r="L286" s="79" t="s">
        <v>177</v>
      </c>
      <c r="M286" s="44">
        <v>0.5</v>
      </c>
      <c r="N286" s="44">
        <v>0.5</v>
      </c>
      <c r="O286" s="44"/>
      <c r="P286" s="44"/>
      <c r="Q286" s="67" t="s">
        <v>178</v>
      </c>
      <c r="R286" s="36">
        <v>39881</v>
      </c>
      <c r="S286" s="156">
        <v>40141</v>
      </c>
      <c r="T286" s="193"/>
      <c r="U286" s="194"/>
      <c r="V286" s="194"/>
      <c r="W286" s="194"/>
      <c r="X286" s="194" t="s">
        <v>576</v>
      </c>
      <c r="Y286" s="69"/>
      <c r="Z286" s="69"/>
      <c r="AA286" s="127"/>
    </row>
    <row r="287" spans="1:27" s="28" customFormat="1" ht="67.5" customHeight="1">
      <c r="A287" s="429"/>
      <c r="B287" s="443"/>
      <c r="C287" s="430"/>
      <c r="D287" s="428"/>
      <c r="E287" s="439"/>
      <c r="F287" s="43" t="s">
        <v>727</v>
      </c>
      <c r="G287" s="61">
        <v>39877</v>
      </c>
      <c r="H287" s="61">
        <v>40136</v>
      </c>
      <c r="I287" s="33"/>
      <c r="J287" s="33"/>
      <c r="K287" s="67" t="s">
        <v>179</v>
      </c>
      <c r="L287" s="79" t="s">
        <v>180</v>
      </c>
      <c r="M287" s="44">
        <v>0.5</v>
      </c>
      <c r="N287" s="44">
        <v>0.5</v>
      </c>
      <c r="O287" s="44"/>
      <c r="P287" s="44"/>
      <c r="Q287" s="67" t="s">
        <v>181</v>
      </c>
      <c r="R287" s="36">
        <v>39877</v>
      </c>
      <c r="S287" s="156">
        <v>40136</v>
      </c>
      <c r="T287" s="193"/>
      <c r="U287" s="194"/>
      <c r="V287" s="194" t="s">
        <v>576</v>
      </c>
      <c r="W287" s="194"/>
      <c r="X287" s="194" t="s">
        <v>576</v>
      </c>
      <c r="Y287" s="69"/>
      <c r="Z287" s="69"/>
      <c r="AA287" s="127"/>
    </row>
    <row r="288" spans="1:27" s="28" customFormat="1" ht="112.5" customHeight="1">
      <c r="A288" s="429"/>
      <c r="B288" s="443"/>
      <c r="C288" s="430"/>
      <c r="D288" s="428"/>
      <c r="E288" s="439"/>
      <c r="F288" s="24" t="s">
        <v>503</v>
      </c>
      <c r="G288" s="61">
        <v>39891</v>
      </c>
      <c r="H288" s="61">
        <v>40164</v>
      </c>
      <c r="I288" s="33"/>
      <c r="J288" s="33"/>
      <c r="K288" s="67" t="s">
        <v>1249</v>
      </c>
      <c r="L288" s="79" t="s">
        <v>1241</v>
      </c>
      <c r="M288" s="44">
        <v>0.5</v>
      </c>
      <c r="N288" s="44">
        <v>0.5</v>
      </c>
      <c r="O288" s="44"/>
      <c r="P288" s="44"/>
      <c r="Q288" s="67" t="s">
        <v>1250</v>
      </c>
      <c r="R288" s="36">
        <v>39891</v>
      </c>
      <c r="S288" s="156">
        <v>40164</v>
      </c>
      <c r="T288" s="193"/>
      <c r="U288" s="194"/>
      <c r="V288" s="194" t="s">
        <v>576</v>
      </c>
      <c r="W288" s="194"/>
      <c r="X288" s="194" t="s">
        <v>576</v>
      </c>
      <c r="Y288" s="69"/>
      <c r="Z288" s="69"/>
      <c r="AA288" s="127"/>
    </row>
    <row r="289" spans="1:27" s="28" customFormat="1" ht="18.75" customHeight="1">
      <c r="A289" s="507" t="s">
        <v>1267</v>
      </c>
      <c r="B289" s="440" t="s">
        <v>726</v>
      </c>
      <c r="C289" s="493" t="s">
        <v>512</v>
      </c>
      <c r="D289" s="428"/>
      <c r="E289" s="439">
        <v>112</v>
      </c>
      <c r="F289" s="493" t="s">
        <v>504</v>
      </c>
      <c r="G289" s="549">
        <v>39846</v>
      </c>
      <c r="H289" s="549">
        <v>40177</v>
      </c>
      <c r="I289" s="420"/>
      <c r="J289" s="420"/>
      <c r="K289" s="444" t="s">
        <v>1251</v>
      </c>
      <c r="L289" s="495" t="s">
        <v>1252</v>
      </c>
      <c r="M289" s="449">
        <v>0.5</v>
      </c>
      <c r="N289" s="449">
        <v>0.5</v>
      </c>
      <c r="O289" s="44"/>
      <c r="P289" s="44"/>
      <c r="Q289" s="52" t="s">
        <v>1253</v>
      </c>
      <c r="R289" s="36">
        <v>39846</v>
      </c>
      <c r="S289" s="156">
        <v>39864</v>
      </c>
      <c r="T289" s="427"/>
      <c r="U289" s="469"/>
      <c r="V289" s="469" t="s">
        <v>576</v>
      </c>
      <c r="W289" s="469"/>
      <c r="X289" s="469" t="s">
        <v>576</v>
      </c>
      <c r="Y289" s="69"/>
      <c r="Z289" s="69"/>
      <c r="AA289" s="127"/>
    </row>
    <row r="290" spans="1:27" s="28" customFormat="1" ht="6" customHeight="1">
      <c r="A290" s="507"/>
      <c r="B290" s="440"/>
      <c r="C290" s="493"/>
      <c r="D290" s="428"/>
      <c r="E290" s="439"/>
      <c r="F290" s="493"/>
      <c r="G290" s="550"/>
      <c r="H290" s="550"/>
      <c r="I290" s="421"/>
      <c r="J290" s="421"/>
      <c r="K290" s="444"/>
      <c r="L290" s="495"/>
      <c r="M290" s="449"/>
      <c r="N290" s="449"/>
      <c r="O290" s="44"/>
      <c r="P290" s="44"/>
      <c r="Q290" s="52" t="s">
        <v>1254</v>
      </c>
      <c r="R290" s="36">
        <v>39920</v>
      </c>
      <c r="S290" s="156">
        <v>39951</v>
      </c>
      <c r="T290" s="427"/>
      <c r="U290" s="469"/>
      <c r="V290" s="469"/>
      <c r="W290" s="469"/>
      <c r="X290" s="469"/>
      <c r="Y290" s="69"/>
      <c r="Z290" s="69"/>
      <c r="AA290" s="127"/>
    </row>
    <row r="291" spans="1:27" s="28" customFormat="1" ht="10.5" customHeight="1">
      <c r="A291" s="507"/>
      <c r="B291" s="440"/>
      <c r="C291" s="493"/>
      <c r="D291" s="428"/>
      <c r="E291" s="439"/>
      <c r="F291" s="493"/>
      <c r="G291" s="550"/>
      <c r="H291" s="550"/>
      <c r="I291" s="421"/>
      <c r="J291" s="421"/>
      <c r="K291" s="444"/>
      <c r="L291" s="495"/>
      <c r="M291" s="449"/>
      <c r="N291" s="449"/>
      <c r="O291" s="44"/>
      <c r="P291" s="44"/>
      <c r="Q291" s="52" t="s">
        <v>1255</v>
      </c>
      <c r="R291" s="36">
        <v>40011</v>
      </c>
      <c r="S291" s="156">
        <v>40044</v>
      </c>
      <c r="T291" s="427"/>
      <c r="U291" s="469"/>
      <c r="V291" s="469"/>
      <c r="W291" s="469"/>
      <c r="X291" s="469"/>
      <c r="Y291" s="69"/>
      <c r="Z291" s="69"/>
      <c r="AA291" s="127"/>
    </row>
    <row r="292" spans="1:27" s="28" customFormat="1" ht="9.75" customHeight="1">
      <c r="A292" s="507"/>
      <c r="B292" s="440"/>
      <c r="C292" s="493"/>
      <c r="D292" s="428"/>
      <c r="E292" s="439"/>
      <c r="F292" s="493"/>
      <c r="G292" s="551"/>
      <c r="H292" s="551"/>
      <c r="I292" s="422"/>
      <c r="J292" s="422"/>
      <c r="K292" s="444"/>
      <c r="L292" s="495"/>
      <c r="M292" s="449"/>
      <c r="N292" s="449"/>
      <c r="O292" s="44"/>
      <c r="P292" s="44"/>
      <c r="Q292" s="52" t="s">
        <v>1256</v>
      </c>
      <c r="R292" s="36">
        <v>40105</v>
      </c>
      <c r="S292" s="156">
        <v>40135</v>
      </c>
      <c r="T292" s="427"/>
      <c r="U292" s="469"/>
      <c r="V292" s="469"/>
      <c r="W292" s="469"/>
      <c r="X292" s="469"/>
      <c r="Y292" s="69"/>
      <c r="Z292" s="69"/>
      <c r="AA292" s="127"/>
    </row>
    <row r="293" spans="1:27" s="28" customFormat="1" ht="22.5" customHeight="1">
      <c r="A293" s="507"/>
      <c r="B293" s="440"/>
      <c r="C293" s="493"/>
      <c r="D293" s="428"/>
      <c r="E293" s="439"/>
      <c r="F293" s="493" t="s">
        <v>504</v>
      </c>
      <c r="G293" s="549">
        <v>39846</v>
      </c>
      <c r="H293" s="549">
        <v>40177</v>
      </c>
      <c r="I293" s="420"/>
      <c r="J293" s="420"/>
      <c r="K293" s="444" t="s">
        <v>1257</v>
      </c>
      <c r="L293" s="495" t="s">
        <v>1129</v>
      </c>
      <c r="M293" s="449">
        <v>0.5</v>
      </c>
      <c r="N293" s="449">
        <v>0.5</v>
      </c>
      <c r="O293" s="44"/>
      <c r="P293" s="44"/>
      <c r="Q293" s="52" t="s">
        <v>1258</v>
      </c>
      <c r="R293" s="36">
        <v>39902</v>
      </c>
      <c r="S293" s="156">
        <v>39906</v>
      </c>
      <c r="T293" s="427"/>
      <c r="U293" s="469" t="s">
        <v>577</v>
      </c>
      <c r="V293" s="469" t="s">
        <v>577</v>
      </c>
      <c r="W293" s="469"/>
      <c r="X293" s="469" t="s">
        <v>576</v>
      </c>
      <c r="Y293" s="69"/>
      <c r="Z293" s="69"/>
      <c r="AA293" s="127"/>
    </row>
    <row r="294" spans="1:27" s="28" customFormat="1" ht="11.25" customHeight="1">
      <c r="A294" s="507"/>
      <c r="B294" s="440"/>
      <c r="C294" s="493"/>
      <c r="D294" s="428"/>
      <c r="E294" s="439"/>
      <c r="F294" s="493"/>
      <c r="G294" s="550"/>
      <c r="H294" s="550"/>
      <c r="I294" s="421"/>
      <c r="J294" s="421"/>
      <c r="K294" s="444"/>
      <c r="L294" s="495"/>
      <c r="M294" s="449"/>
      <c r="N294" s="449"/>
      <c r="O294" s="44"/>
      <c r="P294" s="44"/>
      <c r="Q294" s="52" t="s">
        <v>1259</v>
      </c>
      <c r="R294" s="36">
        <v>39962</v>
      </c>
      <c r="S294" s="156">
        <v>39962</v>
      </c>
      <c r="T294" s="427"/>
      <c r="U294" s="469"/>
      <c r="V294" s="469"/>
      <c r="W294" s="469"/>
      <c r="X294" s="469"/>
      <c r="Y294" s="69"/>
      <c r="Z294" s="69"/>
      <c r="AA294" s="127"/>
    </row>
    <row r="295" spans="1:27" s="28" customFormat="1" ht="3.75" customHeight="1">
      <c r="A295" s="507"/>
      <c r="B295" s="440"/>
      <c r="C295" s="493"/>
      <c r="D295" s="428"/>
      <c r="E295" s="439"/>
      <c r="F295" s="493"/>
      <c r="G295" s="551"/>
      <c r="H295" s="551"/>
      <c r="I295" s="422"/>
      <c r="J295" s="422"/>
      <c r="K295" s="444"/>
      <c r="L295" s="495"/>
      <c r="M295" s="449"/>
      <c r="N295" s="449"/>
      <c r="O295" s="44"/>
      <c r="P295" s="44"/>
      <c r="Q295" s="52" t="s">
        <v>1260</v>
      </c>
      <c r="R295" s="36">
        <v>40052</v>
      </c>
      <c r="S295" s="156">
        <v>40052</v>
      </c>
      <c r="T295" s="427"/>
      <c r="U295" s="469"/>
      <c r="V295" s="469"/>
      <c r="W295" s="469"/>
      <c r="X295" s="469"/>
      <c r="Y295" s="69"/>
      <c r="Z295" s="69"/>
      <c r="AA295" s="127"/>
    </row>
    <row r="296" spans="1:27" s="28" customFormat="1" ht="45" customHeight="1">
      <c r="A296" s="507"/>
      <c r="B296" s="440"/>
      <c r="C296" s="493"/>
      <c r="D296" s="428"/>
      <c r="E296" s="439"/>
      <c r="F296" s="493" t="s">
        <v>504</v>
      </c>
      <c r="G296" s="61">
        <v>39846</v>
      </c>
      <c r="H296" s="61">
        <v>40177</v>
      </c>
      <c r="I296" s="33"/>
      <c r="J296" s="33"/>
      <c r="K296" s="444" t="s">
        <v>1261</v>
      </c>
      <c r="L296" s="495" t="s">
        <v>1262</v>
      </c>
      <c r="M296" s="449">
        <v>0.5</v>
      </c>
      <c r="N296" s="449">
        <v>0.5</v>
      </c>
      <c r="O296" s="546"/>
      <c r="P296" s="546"/>
      <c r="Q296" s="52" t="s">
        <v>1263</v>
      </c>
      <c r="R296" s="36">
        <v>39881</v>
      </c>
      <c r="S296" s="156">
        <v>39881</v>
      </c>
      <c r="T296" s="193"/>
      <c r="U296" s="194"/>
      <c r="V296" s="194"/>
      <c r="W296" s="194"/>
      <c r="X296" s="194" t="s">
        <v>577</v>
      </c>
      <c r="Y296" s="69"/>
      <c r="Z296" s="69"/>
      <c r="AA296" s="127"/>
    </row>
    <row r="297" spans="1:27" s="28" customFormat="1" ht="326.25" customHeight="1">
      <c r="A297" s="507"/>
      <c r="B297" s="440"/>
      <c r="C297" s="493"/>
      <c r="D297" s="428"/>
      <c r="E297" s="439"/>
      <c r="F297" s="493"/>
      <c r="G297" s="61"/>
      <c r="H297" s="61"/>
      <c r="I297" s="36">
        <v>39974</v>
      </c>
      <c r="J297" s="36">
        <v>39974</v>
      </c>
      <c r="K297" s="444"/>
      <c r="L297" s="495"/>
      <c r="M297" s="449"/>
      <c r="N297" s="449"/>
      <c r="O297" s="547"/>
      <c r="P297" s="547"/>
      <c r="Q297" s="52" t="s">
        <v>1264</v>
      </c>
      <c r="R297" s="36">
        <v>39966</v>
      </c>
      <c r="S297" s="156">
        <v>39966</v>
      </c>
      <c r="T297" s="193"/>
      <c r="U297" s="194"/>
      <c r="V297" s="194"/>
      <c r="W297" s="194"/>
      <c r="X297" s="194"/>
      <c r="Y297" s="46" t="s">
        <v>732</v>
      </c>
      <c r="Z297" s="69" t="s">
        <v>733</v>
      </c>
      <c r="AA297" s="127"/>
    </row>
    <row r="298" spans="1:27" s="28" customFormat="1" ht="45" customHeight="1">
      <c r="A298" s="507"/>
      <c r="B298" s="440"/>
      <c r="C298" s="493"/>
      <c r="D298" s="428"/>
      <c r="E298" s="439"/>
      <c r="F298" s="493"/>
      <c r="G298" s="61"/>
      <c r="H298" s="61"/>
      <c r="I298" s="33"/>
      <c r="J298" s="33"/>
      <c r="K298" s="444"/>
      <c r="L298" s="495"/>
      <c r="M298" s="449"/>
      <c r="N298" s="449"/>
      <c r="O298" s="547"/>
      <c r="P298" s="547"/>
      <c r="Q298" s="52" t="s">
        <v>1265</v>
      </c>
      <c r="R298" s="36">
        <v>40057</v>
      </c>
      <c r="S298" s="156">
        <v>40057</v>
      </c>
      <c r="T298" s="193"/>
      <c r="U298" s="194"/>
      <c r="V298" s="251" t="s">
        <v>576</v>
      </c>
      <c r="W298" s="194"/>
      <c r="X298" s="194"/>
      <c r="Y298" s="69"/>
      <c r="Z298" s="69"/>
      <c r="AA298" s="127"/>
    </row>
    <row r="299" spans="1:27" s="28" customFormat="1" ht="45" customHeight="1">
      <c r="A299" s="507"/>
      <c r="B299" s="440"/>
      <c r="C299" s="493"/>
      <c r="D299" s="428"/>
      <c r="E299" s="439"/>
      <c r="F299" s="493"/>
      <c r="G299" s="61">
        <v>40149</v>
      </c>
      <c r="H299" s="61">
        <v>40149</v>
      </c>
      <c r="I299" s="33"/>
      <c r="J299" s="33"/>
      <c r="K299" s="444"/>
      <c r="L299" s="495"/>
      <c r="M299" s="449"/>
      <c r="N299" s="449"/>
      <c r="O299" s="438"/>
      <c r="P299" s="438"/>
      <c r="Q299" s="52" t="s">
        <v>1266</v>
      </c>
      <c r="R299" s="36">
        <v>40149</v>
      </c>
      <c r="S299" s="156">
        <v>40149</v>
      </c>
      <c r="T299" s="193"/>
      <c r="U299" s="194"/>
      <c r="V299" s="194"/>
      <c r="W299" s="251" t="s">
        <v>576</v>
      </c>
      <c r="X299" s="194"/>
      <c r="Y299" s="69"/>
      <c r="Z299" s="69"/>
      <c r="AA299" s="127"/>
    </row>
    <row r="300" spans="1:27" s="38" customFormat="1" ht="101.25" customHeight="1">
      <c r="A300" s="507" t="s">
        <v>1267</v>
      </c>
      <c r="B300" s="440" t="s">
        <v>726</v>
      </c>
      <c r="C300" s="440" t="s">
        <v>734</v>
      </c>
      <c r="D300" s="426"/>
      <c r="E300" s="439">
        <v>6</v>
      </c>
      <c r="F300" s="36" t="s">
        <v>505</v>
      </c>
      <c r="G300" s="61">
        <v>39867</v>
      </c>
      <c r="H300" s="61">
        <v>40140</v>
      </c>
      <c r="I300" s="33"/>
      <c r="J300" s="33"/>
      <c r="K300" s="53" t="s">
        <v>1269</v>
      </c>
      <c r="L300" s="20" t="s">
        <v>1270</v>
      </c>
      <c r="M300" s="54">
        <v>0.5</v>
      </c>
      <c r="N300" s="54">
        <v>0.5</v>
      </c>
      <c r="O300" s="54"/>
      <c r="P300" s="54"/>
      <c r="Q300" s="20" t="s">
        <v>1324</v>
      </c>
      <c r="R300" s="36">
        <v>39867</v>
      </c>
      <c r="S300" s="156">
        <v>40140</v>
      </c>
      <c r="T300" s="193"/>
      <c r="U300" s="194"/>
      <c r="V300" s="251" t="s">
        <v>576</v>
      </c>
      <c r="W300" s="194"/>
      <c r="X300" s="194"/>
      <c r="Y300" s="146"/>
      <c r="Z300" s="146"/>
      <c r="AA300" s="260"/>
    </row>
    <row r="301" spans="1:27" s="38" customFormat="1" ht="95.25" customHeight="1">
      <c r="A301" s="507"/>
      <c r="B301" s="440"/>
      <c r="C301" s="440"/>
      <c r="D301" s="426"/>
      <c r="E301" s="439"/>
      <c r="F301" s="36" t="s">
        <v>505</v>
      </c>
      <c r="G301" s="61">
        <v>39846</v>
      </c>
      <c r="H301" s="61">
        <v>40136</v>
      </c>
      <c r="I301" s="33"/>
      <c r="J301" s="33"/>
      <c r="K301" s="47" t="s">
        <v>1272</v>
      </c>
      <c r="L301" s="47" t="s">
        <v>1273</v>
      </c>
      <c r="M301" s="44">
        <v>0.5</v>
      </c>
      <c r="N301" s="44">
        <v>0.5</v>
      </c>
      <c r="O301" s="44"/>
      <c r="P301" s="44"/>
      <c r="Q301" s="53" t="s">
        <v>1325</v>
      </c>
      <c r="R301" s="36">
        <v>39846</v>
      </c>
      <c r="S301" s="156">
        <v>40136</v>
      </c>
      <c r="T301" s="193"/>
      <c r="U301" s="194"/>
      <c r="V301" s="251" t="s">
        <v>576</v>
      </c>
      <c r="W301" s="194"/>
      <c r="X301" s="251" t="s">
        <v>576</v>
      </c>
      <c r="Y301" s="146"/>
      <c r="Z301" s="146"/>
      <c r="AA301" s="260"/>
    </row>
    <row r="302" spans="1:27" s="38" customFormat="1" ht="88.5" customHeight="1">
      <c r="A302" s="507" t="s">
        <v>1267</v>
      </c>
      <c r="B302" s="440" t="s">
        <v>726</v>
      </c>
      <c r="C302" s="493" t="s">
        <v>511</v>
      </c>
      <c r="D302" s="442"/>
      <c r="E302" s="439">
        <v>74</v>
      </c>
      <c r="F302" s="36" t="s">
        <v>505</v>
      </c>
      <c r="G302" s="61">
        <v>39846</v>
      </c>
      <c r="H302" s="61">
        <v>40137</v>
      </c>
      <c r="I302" s="33"/>
      <c r="J302" s="33"/>
      <c r="K302" s="53" t="s">
        <v>1319</v>
      </c>
      <c r="L302" s="20" t="s">
        <v>1268</v>
      </c>
      <c r="M302" s="44">
        <v>0.5</v>
      </c>
      <c r="N302" s="44">
        <v>0.5</v>
      </c>
      <c r="O302" s="44"/>
      <c r="P302" s="44"/>
      <c r="Q302" s="53" t="s">
        <v>735</v>
      </c>
      <c r="R302" s="36">
        <v>39846</v>
      </c>
      <c r="S302" s="156">
        <v>40137</v>
      </c>
      <c r="T302" s="193"/>
      <c r="U302" s="194"/>
      <c r="V302" s="251" t="s">
        <v>576</v>
      </c>
      <c r="W302" s="194"/>
      <c r="X302" s="194"/>
      <c r="Y302" s="146"/>
      <c r="Z302" s="146"/>
      <c r="AA302" s="260"/>
    </row>
    <row r="303" spans="1:27" s="38" customFormat="1" ht="58.5" customHeight="1">
      <c r="A303" s="507"/>
      <c r="B303" s="440"/>
      <c r="C303" s="493"/>
      <c r="D303" s="442"/>
      <c r="E303" s="439"/>
      <c r="F303" s="36" t="s">
        <v>505</v>
      </c>
      <c r="G303" s="61">
        <v>39846</v>
      </c>
      <c r="H303" s="61" t="s">
        <v>1271</v>
      </c>
      <c r="I303" s="33"/>
      <c r="J303" s="33"/>
      <c r="K303" s="47" t="s">
        <v>1123</v>
      </c>
      <c r="L303" s="47" t="s">
        <v>784</v>
      </c>
      <c r="M303" s="44">
        <v>0.5</v>
      </c>
      <c r="N303" s="44">
        <v>0.5</v>
      </c>
      <c r="O303" s="44"/>
      <c r="P303" s="44"/>
      <c r="Q303" s="20" t="s">
        <v>1320</v>
      </c>
      <c r="R303" s="36">
        <v>39846</v>
      </c>
      <c r="S303" s="156" t="s">
        <v>1271</v>
      </c>
      <c r="T303" s="193"/>
      <c r="U303" s="194"/>
      <c r="V303" s="251" t="s">
        <v>576</v>
      </c>
      <c r="W303" s="194"/>
      <c r="X303" s="251" t="s">
        <v>576</v>
      </c>
      <c r="Y303" s="146"/>
      <c r="Z303" s="146"/>
      <c r="AA303" s="260"/>
    </row>
    <row r="304" spans="1:27" s="38" customFormat="1" ht="48.75" customHeight="1">
      <c r="A304" s="507"/>
      <c r="B304" s="440"/>
      <c r="C304" s="493"/>
      <c r="D304" s="442"/>
      <c r="E304" s="439"/>
      <c r="F304" s="36" t="s">
        <v>505</v>
      </c>
      <c r="G304" s="61">
        <v>39883</v>
      </c>
      <c r="H304" s="61">
        <v>40154</v>
      </c>
      <c r="I304" s="33"/>
      <c r="J304" s="33"/>
      <c r="K304" s="47" t="s">
        <v>701</v>
      </c>
      <c r="L304" s="47" t="s">
        <v>736</v>
      </c>
      <c r="M304" s="44">
        <v>0.5</v>
      </c>
      <c r="N304" s="44">
        <v>0.5</v>
      </c>
      <c r="O304" s="44"/>
      <c r="P304" s="44"/>
      <c r="Q304" s="35" t="s">
        <v>1322</v>
      </c>
      <c r="R304" s="36">
        <v>39883</v>
      </c>
      <c r="S304" s="156">
        <v>40154</v>
      </c>
      <c r="T304" s="193"/>
      <c r="U304" s="194"/>
      <c r="V304" s="251" t="s">
        <v>576</v>
      </c>
      <c r="W304" s="251"/>
      <c r="X304" s="251" t="s">
        <v>576</v>
      </c>
      <c r="Y304" s="146"/>
      <c r="Z304" s="146"/>
      <c r="AA304" s="260"/>
    </row>
    <row r="305" spans="1:27" s="38" customFormat="1" ht="62.25" customHeight="1">
      <c r="A305" s="507"/>
      <c r="B305" s="440"/>
      <c r="C305" s="493"/>
      <c r="D305" s="442"/>
      <c r="E305" s="439"/>
      <c r="F305" s="36" t="s">
        <v>505</v>
      </c>
      <c r="G305" s="61">
        <v>39898</v>
      </c>
      <c r="H305" s="61">
        <v>40170</v>
      </c>
      <c r="I305" s="33"/>
      <c r="J305" s="33"/>
      <c r="K305" s="47" t="s">
        <v>1321</v>
      </c>
      <c r="L305" s="47" t="s">
        <v>789</v>
      </c>
      <c r="M305" s="44">
        <v>0.5</v>
      </c>
      <c r="N305" s="44">
        <v>0.5</v>
      </c>
      <c r="O305" s="44"/>
      <c r="P305" s="44"/>
      <c r="Q305" s="60" t="s">
        <v>1323</v>
      </c>
      <c r="R305" s="36">
        <v>39898</v>
      </c>
      <c r="S305" s="156">
        <v>40170</v>
      </c>
      <c r="T305" s="193"/>
      <c r="U305" s="194"/>
      <c r="V305" s="251" t="s">
        <v>576</v>
      </c>
      <c r="W305" s="194"/>
      <c r="X305" s="251" t="s">
        <v>576</v>
      </c>
      <c r="Y305" s="146"/>
      <c r="Z305" s="146"/>
      <c r="AA305" s="260"/>
    </row>
    <row r="306" spans="1:27" s="197" customFormat="1" ht="72" customHeight="1">
      <c r="A306" s="415" t="s">
        <v>534</v>
      </c>
      <c r="B306" s="416" t="s">
        <v>538</v>
      </c>
      <c r="C306" s="452" t="s">
        <v>748</v>
      </c>
      <c r="D306" s="452"/>
      <c r="E306" s="451">
        <v>39</v>
      </c>
      <c r="F306" s="452" t="s">
        <v>749</v>
      </c>
      <c r="G306" s="61">
        <v>39874</v>
      </c>
      <c r="H306" s="61">
        <v>40178</v>
      </c>
      <c r="I306" s="3"/>
      <c r="J306" s="3"/>
      <c r="K306" s="6" t="s">
        <v>750</v>
      </c>
      <c r="L306" s="16" t="s">
        <v>991</v>
      </c>
      <c r="M306" s="5">
        <v>0.2</v>
      </c>
      <c r="N306" s="5">
        <v>0.8</v>
      </c>
      <c r="O306" s="5"/>
      <c r="P306" s="5"/>
      <c r="Q306" s="14" t="s">
        <v>992</v>
      </c>
      <c r="R306" s="1">
        <v>39874</v>
      </c>
      <c r="S306" s="257">
        <v>40178</v>
      </c>
      <c r="T306" s="193" t="s">
        <v>576</v>
      </c>
      <c r="U306" s="194"/>
      <c r="V306" s="194"/>
      <c r="W306" s="194"/>
      <c r="X306" s="194"/>
      <c r="Y306" s="329"/>
      <c r="Z306" s="329"/>
      <c r="AA306" s="330"/>
    </row>
    <row r="307" spans="1:27" s="197" customFormat="1" ht="96" customHeight="1">
      <c r="A307" s="415"/>
      <c r="B307" s="416"/>
      <c r="C307" s="452"/>
      <c r="D307" s="452"/>
      <c r="E307" s="451"/>
      <c r="F307" s="452"/>
      <c r="G307" s="61">
        <v>39972</v>
      </c>
      <c r="H307" s="61">
        <v>40154</v>
      </c>
      <c r="I307" s="3"/>
      <c r="J307" s="3"/>
      <c r="K307" s="6" t="s">
        <v>993</v>
      </c>
      <c r="L307" s="16" t="s">
        <v>994</v>
      </c>
      <c r="M307" s="5">
        <v>0.5</v>
      </c>
      <c r="N307" s="5">
        <v>0.5</v>
      </c>
      <c r="O307" s="5"/>
      <c r="P307" s="5"/>
      <c r="Q307" s="14" t="s">
        <v>995</v>
      </c>
      <c r="R307" s="1">
        <v>39972</v>
      </c>
      <c r="S307" s="257">
        <v>40154</v>
      </c>
      <c r="T307" s="193" t="s">
        <v>576</v>
      </c>
      <c r="U307" s="194"/>
      <c r="V307" s="194"/>
      <c r="W307" s="194"/>
      <c r="X307" s="194"/>
      <c r="Y307" s="329"/>
      <c r="Z307" s="329"/>
      <c r="AA307" s="330"/>
    </row>
    <row r="308" spans="1:27" s="197" customFormat="1" ht="48" customHeight="1">
      <c r="A308" s="415"/>
      <c r="B308" s="416"/>
      <c r="C308" s="452"/>
      <c r="D308" s="452"/>
      <c r="E308" s="451"/>
      <c r="F308" s="452"/>
      <c r="G308" s="61">
        <v>39980</v>
      </c>
      <c r="H308" s="61">
        <v>40168</v>
      </c>
      <c r="I308" s="3"/>
      <c r="J308" s="3"/>
      <c r="K308" s="6" t="s">
        <v>988</v>
      </c>
      <c r="L308" s="16" t="s">
        <v>757</v>
      </c>
      <c r="M308" s="5">
        <v>0.5</v>
      </c>
      <c r="N308" s="5">
        <v>0.5</v>
      </c>
      <c r="O308" s="5"/>
      <c r="P308" s="5"/>
      <c r="Q308" s="14" t="s">
        <v>758</v>
      </c>
      <c r="R308" s="1">
        <v>39980</v>
      </c>
      <c r="S308" s="257">
        <v>40168</v>
      </c>
      <c r="T308" s="258"/>
      <c r="U308" s="194"/>
      <c r="V308" s="194"/>
      <c r="W308" s="194"/>
      <c r="X308" s="194" t="s">
        <v>576</v>
      </c>
      <c r="Y308" s="329"/>
      <c r="Z308" s="329"/>
      <c r="AA308" s="330"/>
    </row>
    <row r="309" spans="1:27" s="197" customFormat="1" ht="45" customHeight="1">
      <c r="A309" s="417" t="s">
        <v>534</v>
      </c>
      <c r="B309" s="418" t="s">
        <v>539</v>
      </c>
      <c r="C309" s="440" t="s">
        <v>751</v>
      </c>
      <c r="D309" s="440"/>
      <c r="E309" s="439">
        <v>7</v>
      </c>
      <c r="F309" s="440" t="s">
        <v>752</v>
      </c>
      <c r="G309" s="61">
        <v>39965</v>
      </c>
      <c r="H309" s="61">
        <v>40025</v>
      </c>
      <c r="I309" s="19"/>
      <c r="J309" s="19"/>
      <c r="K309" s="47" t="s">
        <v>759</v>
      </c>
      <c r="L309" s="80" t="s">
        <v>991</v>
      </c>
      <c r="M309" s="44">
        <v>0</v>
      </c>
      <c r="N309" s="64">
        <v>1</v>
      </c>
      <c r="O309" s="64"/>
      <c r="P309" s="64"/>
      <c r="Q309" s="42" t="s">
        <v>760</v>
      </c>
      <c r="R309" s="23">
        <v>39965</v>
      </c>
      <c r="S309" s="196">
        <v>40025</v>
      </c>
      <c r="T309" s="258"/>
      <c r="U309" s="194" t="s">
        <v>576</v>
      </c>
      <c r="V309" s="194"/>
      <c r="W309" s="194"/>
      <c r="X309" s="194"/>
      <c r="Y309" s="331"/>
      <c r="Z309" s="331"/>
      <c r="AA309" s="330"/>
    </row>
    <row r="310" spans="1:27" s="197" customFormat="1" ht="56.25" customHeight="1">
      <c r="A310" s="417"/>
      <c r="B310" s="418"/>
      <c r="C310" s="440"/>
      <c r="D310" s="440"/>
      <c r="E310" s="439"/>
      <c r="F310" s="440"/>
      <c r="G310" s="61">
        <v>40128</v>
      </c>
      <c r="H310" s="61">
        <v>40134</v>
      </c>
      <c r="I310" s="19"/>
      <c r="J310" s="19"/>
      <c r="K310" s="47" t="s">
        <v>761</v>
      </c>
      <c r="L310" s="80" t="s">
        <v>753</v>
      </c>
      <c r="M310" s="44">
        <v>0</v>
      </c>
      <c r="N310" s="44">
        <v>1</v>
      </c>
      <c r="O310" s="44"/>
      <c r="P310" s="44"/>
      <c r="Q310" s="42" t="s">
        <v>995</v>
      </c>
      <c r="R310" s="23">
        <v>40128</v>
      </c>
      <c r="S310" s="196">
        <v>40134</v>
      </c>
      <c r="T310" s="258"/>
      <c r="U310" s="194"/>
      <c r="V310" s="194" t="s">
        <v>576</v>
      </c>
      <c r="W310" s="194"/>
      <c r="X310" s="194"/>
      <c r="Y310" s="331"/>
      <c r="Z310" s="331"/>
      <c r="AA310" s="330"/>
    </row>
    <row r="311" spans="1:27" s="197" customFormat="1" ht="45" customHeight="1">
      <c r="A311" s="417"/>
      <c r="B311" s="418"/>
      <c r="C311" s="440"/>
      <c r="D311" s="440"/>
      <c r="E311" s="439"/>
      <c r="F311" s="440"/>
      <c r="G311" s="61">
        <v>40122</v>
      </c>
      <c r="H311" s="61">
        <v>40134</v>
      </c>
      <c r="I311" s="19"/>
      <c r="J311" s="19"/>
      <c r="K311" s="47" t="s">
        <v>762</v>
      </c>
      <c r="L311" s="80" t="s">
        <v>763</v>
      </c>
      <c r="M311" s="44">
        <v>0</v>
      </c>
      <c r="N311" s="56">
        <v>1</v>
      </c>
      <c r="O311" s="56"/>
      <c r="P311" s="56"/>
      <c r="Q311" s="42" t="s">
        <v>764</v>
      </c>
      <c r="R311" s="23">
        <v>40122</v>
      </c>
      <c r="S311" s="196">
        <v>40134</v>
      </c>
      <c r="T311" s="258"/>
      <c r="U311" s="194"/>
      <c r="V311" s="194"/>
      <c r="W311" s="194"/>
      <c r="X311" s="194" t="s">
        <v>576</v>
      </c>
      <c r="Y311" s="331"/>
      <c r="Z311" s="331"/>
      <c r="AA311" s="330"/>
    </row>
    <row r="312" spans="1:27" s="197" customFormat="1" ht="33.75" customHeight="1">
      <c r="A312" s="417"/>
      <c r="B312" s="418"/>
      <c r="C312" s="440"/>
      <c r="D312" s="440"/>
      <c r="E312" s="439"/>
      <c r="F312" s="440"/>
      <c r="G312" s="61">
        <v>40134</v>
      </c>
      <c r="H312" s="61">
        <v>40168</v>
      </c>
      <c r="I312" s="19"/>
      <c r="J312" s="19"/>
      <c r="K312" s="47" t="s">
        <v>988</v>
      </c>
      <c r="L312" s="80" t="s">
        <v>765</v>
      </c>
      <c r="M312" s="44">
        <v>0</v>
      </c>
      <c r="N312" s="56">
        <v>1</v>
      </c>
      <c r="O312" s="56"/>
      <c r="P312" s="56"/>
      <c r="Q312" s="42" t="s">
        <v>766</v>
      </c>
      <c r="R312" s="23">
        <v>40134</v>
      </c>
      <c r="S312" s="196">
        <v>40168</v>
      </c>
      <c r="T312" s="258"/>
      <c r="U312" s="194"/>
      <c r="V312" s="194"/>
      <c r="W312" s="194"/>
      <c r="X312" s="194" t="s">
        <v>576</v>
      </c>
      <c r="Y312" s="331"/>
      <c r="Z312" s="331"/>
      <c r="AA312" s="330"/>
    </row>
    <row r="313" spans="1:27" s="197" customFormat="1" ht="56.25" customHeight="1">
      <c r="A313" s="417" t="s">
        <v>534</v>
      </c>
      <c r="B313" s="418" t="s">
        <v>538</v>
      </c>
      <c r="C313" s="440" t="s">
        <v>754</v>
      </c>
      <c r="D313" s="440"/>
      <c r="E313" s="439">
        <v>4503</v>
      </c>
      <c r="F313" s="440" t="s">
        <v>755</v>
      </c>
      <c r="G313" s="61">
        <v>39896</v>
      </c>
      <c r="H313" s="61">
        <v>39963</v>
      </c>
      <c r="I313" s="82"/>
      <c r="J313" s="82"/>
      <c r="K313" s="46" t="s">
        <v>767</v>
      </c>
      <c r="L313" s="80" t="s">
        <v>768</v>
      </c>
      <c r="M313" s="44">
        <v>1</v>
      </c>
      <c r="N313" s="44">
        <v>0</v>
      </c>
      <c r="O313" s="44"/>
      <c r="P313" s="44"/>
      <c r="Q313" s="46" t="s">
        <v>769</v>
      </c>
      <c r="R313" s="23">
        <v>39881</v>
      </c>
      <c r="S313" s="196">
        <v>39892</v>
      </c>
      <c r="T313" s="258"/>
      <c r="U313" s="194" t="s">
        <v>576</v>
      </c>
      <c r="V313" s="194"/>
      <c r="W313" s="194"/>
      <c r="X313" s="194"/>
      <c r="Y313" s="331"/>
      <c r="Z313" s="331"/>
      <c r="AA313" s="330"/>
    </row>
    <row r="314" spans="1:27" s="197" customFormat="1" ht="67.5" customHeight="1">
      <c r="A314" s="417"/>
      <c r="B314" s="418"/>
      <c r="C314" s="440"/>
      <c r="D314" s="440"/>
      <c r="E314" s="439"/>
      <c r="F314" s="440"/>
      <c r="G314" s="61">
        <v>39822</v>
      </c>
      <c r="H314" s="61">
        <v>40178</v>
      </c>
      <c r="I314" s="82"/>
      <c r="J314" s="82"/>
      <c r="K314" s="46" t="s">
        <v>770</v>
      </c>
      <c r="L314" s="83" t="s">
        <v>771</v>
      </c>
      <c r="M314" s="44">
        <v>0.5</v>
      </c>
      <c r="N314" s="44">
        <v>0.5</v>
      </c>
      <c r="O314" s="44"/>
      <c r="P314" s="44"/>
      <c r="Q314" s="42" t="s">
        <v>772</v>
      </c>
      <c r="R314" s="23">
        <v>39822</v>
      </c>
      <c r="S314" s="196">
        <v>40178</v>
      </c>
      <c r="T314" s="258"/>
      <c r="U314" s="194"/>
      <c r="V314" s="194" t="s">
        <v>576</v>
      </c>
      <c r="W314" s="194"/>
      <c r="X314" s="194"/>
      <c r="Y314" s="331"/>
      <c r="Z314" s="331"/>
      <c r="AA314" s="330"/>
    </row>
    <row r="315" spans="1:27" s="197" customFormat="1" ht="56.25" customHeight="1">
      <c r="A315" s="417"/>
      <c r="B315" s="418"/>
      <c r="C315" s="440"/>
      <c r="D315" s="440"/>
      <c r="E315" s="439"/>
      <c r="F315" s="440"/>
      <c r="G315" s="61">
        <v>39846</v>
      </c>
      <c r="H315" s="61">
        <v>40180</v>
      </c>
      <c r="I315" s="82"/>
      <c r="J315" s="82"/>
      <c r="K315" s="47" t="s">
        <v>773</v>
      </c>
      <c r="L315" s="47" t="s">
        <v>774</v>
      </c>
      <c r="M315" s="44">
        <v>0.5</v>
      </c>
      <c r="N315" s="44">
        <v>0.5</v>
      </c>
      <c r="O315" s="44"/>
      <c r="P315" s="44"/>
      <c r="Q315" s="42" t="s">
        <v>775</v>
      </c>
      <c r="R315" s="23">
        <f>+G315</f>
        <v>39846</v>
      </c>
      <c r="S315" s="196">
        <f>+H315</f>
        <v>40180</v>
      </c>
      <c r="T315" s="258"/>
      <c r="U315" s="194"/>
      <c r="V315" s="194" t="s">
        <v>576</v>
      </c>
      <c r="W315" s="194"/>
      <c r="X315" s="194"/>
      <c r="Y315" s="331"/>
      <c r="Z315" s="331"/>
      <c r="AA315" s="330"/>
    </row>
    <row r="316" spans="1:27" s="197" customFormat="1" ht="33.75" customHeight="1">
      <c r="A316" s="417"/>
      <c r="B316" s="418"/>
      <c r="C316" s="440"/>
      <c r="D316" s="440"/>
      <c r="E316" s="439"/>
      <c r="F316" s="440"/>
      <c r="G316" s="61">
        <v>39815</v>
      </c>
      <c r="H316" s="61">
        <v>40152</v>
      </c>
      <c r="I316" s="82"/>
      <c r="J316" s="82"/>
      <c r="K316" s="47" t="s">
        <v>776</v>
      </c>
      <c r="L316" s="47" t="s">
        <v>777</v>
      </c>
      <c r="M316" s="44">
        <v>0.5</v>
      </c>
      <c r="N316" s="44">
        <v>0.5</v>
      </c>
      <c r="O316" s="44"/>
      <c r="P316" s="44"/>
      <c r="Q316" s="42" t="s">
        <v>766</v>
      </c>
      <c r="R316" s="23">
        <f>+G316</f>
        <v>39815</v>
      </c>
      <c r="S316" s="196">
        <f>+H316</f>
        <v>40152</v>
      </c>
      <c r="T316" s="258"/>
      <c r="U316" s="194"/>
      <c r="V316" s="194"/>
      <c r="W316" s="194"/>
      <c r="X316" s="194" t="s">
        <v>576</v>
      </c>
      <c r="Y316" s="331"/>
      <c r="Z316" s="331"/>
      <c r="AA316" s="330"/>
    </row>
    <row r="317" spans="1:27" s="197" customFormat="1" ht="213.75" customHeight="1">
      <c r="A317" s="417" t="s">
        <v>534</v>
      </c>
      <c r="B317" s="418" t="s">
        <v>538</v>
      </c>
      <c r="C317" s="440" t="s">
        <v>756</v>
      </c>
      <c r="D317" s="440"/>
      <c r="E317" s="620">
        <v>934</v>
      </c>
      <c r="F317" s="440" t="s">
        <v>540</v>
      </c>
      <c r="G317" s="61">
        <v>39874</v>
      </c>
      <c r="H317" s="61">
        <v>40162</v>
      </c>
      <c r="I317" s="19"/>
      <c r="J317" s="19"/>
      <c r="K317" s="47" t="s">
        <v>183</v>
      </c>
      <c r="L317" s="80" t="s">
        <v>778</v>
      </c>
      <c r="M317" s="44">
        <v>0.4</v>
      </c>
      <c r="N317" s="44">
        <v>0.6</v>
      </c>
      <c r="O317" s="44"/>
      <c r="P317" s="44"/>
      <c r="Q317" s="42" t="s">
        <v>184</v>
      </c>
      <c r="R317" s="23">
        <v>39874</v>
      </c>
      <c r="S317" s="196">
        <v>40162</v>
      </c>
      <c r="T317" s="258"/>
      <c r="U317" s="194" t="s">
        <v>576</v>
      </c>
      <c r="V317" s="194"/>
      <c r="W317" s="194"/>
      <c r="X317" s="194"/>
      <c r="Y317" s="331"/>
      <c r="Z317" s="331"/>
      <c r="AA317" s="330"/>
    </row>
    <row r="318" spans="1:27" s="197" customFormat="1" ht="123.75" customHeight="1">
      <c r="A318" s="417"/>
      <c r="B318" s="418"/>
      <c r="C318" s="440"/>
      <c r="D318" s="440"/>
      <c r="E318" s="620"/>
      <c r="F318" s="440"/>
      <c r="G318" s="61">
        <v>39815</v>
      </c>
      <c r="H318" s="61">
        <v>40178</v>
      </c>
      <c r="I318" s="19"/>
      <c r="J318" s="19"/>
      <c r="K318" s="47" t="s">
        <v>779</v>
      </c>
      <c r="L318" s="80" t="s">
        <v>780</v>
      </c>
      <c r="M318" s="44">
        <v>0.5</v>
      </c>
      <c r="N318" s="44">
        <v>0.5</v>
      </c>
      <c r="O318" s="44"/>
      <c r="P318" s="44"/>
      <c r="Q318" s="42" t="s">
        <v>772</v>
      </c>
      <c r="R318" s="23">
        <v>39815</v>
      </c>
      <c r="S318" s="196">
        <v>40178</v>
      </c>
      <c r="T318" s="258"/>
      <c r="U318" s="194"/>
      <c r="V318" s="194" t="s">
        <v>576</v>
      </c>
      <c r="W318" s="194"/>
      <c r="X318" s="194"/>
      <c r="Y318" s="331"/>
      <c r="Z318" s="331"/>
      <c r="AA318" s="330"/>
    </row>
    <row r="319" spans="1:27" s="197" customFormat="1" ht="45" customHeight="1">
      <c r="A319" s="417"/>
      <c r="B319" s="418"/>
      <c r="C319" s="440"/>
      <c r="D319" s="440"/>
      <c r="E319" s="620"/>
      <c r="F319" s="440"/>
      <c r="G319" s="61">
        <v>39815</v>
      </c>
      <c r="H319" s="61">
        <v>40178</v>
      </c>
      <c r="I319" s="19"/>
      <c r="J319" s="19"/>
      <c r="K319" s="47" t="s">
        <v>781</v>
      </c>
      <c r="L319" s="80" t="s">
        <v>994</v>
      </c>
      <c r="M319" s="44">
        <v>0.5</v>
      </c>
      <c r="N319" s="44">
        <v>0.5</v>
      </c>
      <c r="O319" s="44"/>
      <c r="P319" s="44"/>
      <c r="Q319" s="42" t="s">
        <v>775</v>
      </c>
      <c r="R319" s="23">
        <f>+G319</f>
        <v>39815</v>
      </c>
      <c r="S319" s="196">
        <v>39813</v>
      </c>
      <c r="T319" s="258"/>
      <c r="U319" s="194"/>
      <c r="V319" s="194" t="s">
        <v>576</v>
      </c>
      <c r="W319" s="194"/>
      <c r="X319" s="194"/>
      <c r="Y319" s="331"/>
      <c r="Z319" s="331"/>
      <c r="AA319" s="330"/>
    </row>
    <row r="320" spans="1:27" s="197" customFormat="1" ht="33.75" customHeight="1">
      <c r="A320" s="417"/>
      <c r="B320" s="418"/>
      <c r="C320" s="440"/>
      <c r="D320" s="440"/>
      <c r="E320" s="620"/>
      <c r="F320" s="440"/>
      <c r="G320" s="61">
        <v>39820</v>
      </c>
      <c r="H320" s="61">
        <v>40178</v>
      </c>
      <c r="I320" s="19"/>
      <c r="J320" s="19"/>
      <c r="K320" s="47" t="s">
        <v>988</v>
      </c>
      <c r="L320" s="80" t="s">
        <v>782</v>
      </c>
      <c r="M320" s="44">
        <v>0.5</v>
      </c>
      <c r="N320" s="44">
        <v>0.5</v>
      </c>
      <c r="O320" s="44"/>
      <c r="P320" s="44"/>
      <c r="Q320" s="42" t="s">
        <v>766</v>
      </c>
      <c r="R320" s="23">
        <v>39820</v>
      </c>
      <c r="S320" s="196">
        <v>40178</v>
      </c>
      <c r="T320" s="258"/>
      <c r="U320" s="194"/>
      <c r="V320" s="194"/>
      <c r="W320" s="194"/>
      <c r="X320" s="194" t="s">
        <v>576</v>
      </c>
      <c r="Y320" s="331"/>
      <c r="Z320" s="331"/>
      <c r="AA320" s="330"/>
    </row>
    <row r="321" spans="1:27" s="197" customFormat="1" ht="191.25" customHeight="1">
      <c r="A321" s="507" t="s">
        <v>534</v>
      </c>
      <c r="B321" s="440" t="s">
        <v>538</v>
      </c>
      <c r="C321" s="493" t="s">
        <v>185</v>
      </c>
      <c r="D321" s="442"/>
      <c r="E321" s="439">
        <v>71</v>
      </c>
      <c r="F321" s="36" t="s">
        <v>186</v>
      </c>
      <c r="G321" s="61">
        <v>39883</v>
      </c>
      <c r="H321" s="61">
        <v>39960</v>
      </c>
      <c r="I321" s="33"/>
      <c r="J321" s="33"/>
      <c r="K321" s="53" t="s">
        <v>783</v>
      </c>
      <c r="L321" s="20" t="s">
        <v>1268</v>
      </c>
      <c r="M321" s="54">
        <v>1</v>
      </c>
      <c r="N321" s="54">
        <v>0</v>
      </c>
      <c r="O321" s="54"/>
      <c r="P321" s="54"/>
      <c r="Q321" s="20" t="s">
        <v>187</v>
      </c>
      <c r="R321" s="36">
        <v>39883</v>
      </c>
      <c r="S321" s="156">
        <v>39960</v>
      </c>
      <c r="T321" s="193"/>
      <c r="U321" s="194"/>
      <c r="V321" s="194" t="s">
        <v>576</v>
      </c>
      <c r="W321" s="194"/>
      <c r="X321" s="194"/>
      <c r="Y321" s="331"/>
      <c r="Z321" s="331"/>
      <c r="AA321" s="330"/>
    </row>
    <row r="322" spans="1:27" s="197" customFormat="1" ht="101.25" customHeight="1">
      <c r="A322" s="507"/>
      <c r="B322" s="440"/>
      <c r="C322" s="493"/>
      <c r="D322" s="442"/>
      <c r="E322" s="439"/>
      <c r="F322" s="475" t="s">
        <v>186</v>
      </c>
      <c r="G322" s="549">
        <v>39871</v>
      </c>
      <c r="H322" s="549">
        <v>40140</v>
      </c>
      <c r="I322" s="549"/>
      <c r="J322" s="549"/>
      <c r="K322" s="444" t="s">
        <v>1123</v>
      </c>
      <c r="L322" s="444" t="s">
        <v>784</v>
      </c>
      <c r="M322" s="44">
        <v>1</v>
      </c>
      <c r="N322" s="44">
        <v>0</v>
      </c>
      <c r="O322" s="44"/>
      <c r="P322" s="44"/>
      <c r="Q322" s="60" t="s">
        <v>785</v>
      </c>
      <c r="R322" s="36">
        <v>39871</v>
      </c>
      <c r="S322" s="156">
        <v>39871</v>
      </c>
      <c r="T322" s="427"/>
      <c r="U322" s="469"/>
      <c r="V322" s="469" t="s">
        <v>576</v>
      </c>
      <c r="W322" s="469"/>
      <c r="X322" s="469" t="s">
        <v>576</v>
      </c>
      <c r="Y322" s="331"/>
      <c r="Z322" s="331"/>
      <c r="AA322" s="330"/>
    </row>
    <row r="323" spans="1:27" s="197" customFormat="1" ht="90" customHeight="1">
      <c r="A323" s="507"/>
      <c r="B323" s="440"/>
      <c r="C323" s="493"/>
      <c r="D323" s="442"/>
      <c r="E323" s="439"/>
      <c r="F323" s="475"/>
      <c r="G323" s="550"/>
      <c r="H323" s="550"/>
      <c r="I323" s="550"/>
      <c r="J323" s="550"/>
      <c r="K323" s="444"/>
      <c r="L323" s="444"/>
      <c r="M323" s="44">
        <v>1</v>
      </c>
      <c r="N323" s="44">
        <v>0</v>
      </c>
      <c r="O323" s="44"/>
      <c r="P323" s="44"/>
      <c r="Q323" s="60" t="s">
        <v>786</v>
      </c>
      <c r="R323" s="36">
        <v>39962</v>
      </c>
      <c r="S323" s="156">
        <v>39962</v>
      </c>
      <c r="T323" s="427"/>
      <c r="U323" s="469"/>
      <c r="V323" s="469"/>
      <c r="W323" s="469"/>
      <c r="X323" s="469"/>
      <c r="Y323" s="331"/>
      <c r="Z323" s="331"/>
      <c r="AA323" s="330"/>
    </row>
    <row r="324" spans="1:27" s="197" customFormat="1" ht="90" customHeight="1">
      <c r="A324" s="507"/>
      <c r="B324" s="440"/>
      <c r="C324" s="493"/>
      <c r="D324" s="442"/>
      <c r="E324" s="439"/>
      <c r="F324" s="475"/>
      <c r="G324" s="550"/>
      <c r="H324" s="550"/>
      <c r="I324" s="550"/>
      <c r="J324" s="550"/>
      <c r="K324" s="444"/>
      <c r="L324" s="444"/>
      <c r="M324" s="44">
        <v>0</v>
      </c>
      <c r="N324" s="44">
        <v>1</v>
      </c>
      <c r="O324" s="44"/>
      <c r="P324" s="44"/>
      <c r="Q324" s="60" t="s">
        <v>787</v>
      </c>
      <c r="R324" s="36">
        <v>40049</v>
      </c>
      <c r="S324" s="156">
        <v>40049</v>
      </c>
      <c r="T324" s="427"/>
      <c r="U324" s="469"/>
      <c r="V324" s="469"/>
      <c r="W324" s="469"/>
      <c r="X324" s="469"/>
      <c r="Y324" s="331"/>
      <c r="Z324" s="331"/>
      <c r="AA324" s="330"/>
    </row>
    <row r="325" spans="1:27" s="197" customFormat="1" ht="90" customHeight="1">
      <c r="A325" s="507"/>
      <c r="B325" s="440"/>
      <c r="C325" s="493"/>
      <c r="D325" s="442"/>
      <c r="E325" s="439"/>
      <c r="F325" s="475"/>
      <c r="G325" s="551"/>
      <c r="H325" s="551"/>
      <c r="I325" s="551"/>
      <c r="J325" s="551"/>
      <c r="K325" s="444"/>
      <c r="L325" s="444"/>
      <c r="M325" s="44">
        <v>0</v>
      </c>
      <c r="N325" s="44">
        <v>1</v>
      </c>
      <c r="O325" s="44"/>
      <c r="P325" s="44"/>
      <c r="Q325" s="60" t="s">
        <v>788</v>
      </c>
      <c r="R325" s="36">
        <v>40140</v>
      </c>
      <c r="S325" s="156">
        <v>40140</v>
      </c>
      <c r="T325" s="427"/>
      <c r="U325" s="469"/>
      <c r="V325" s="469"/>
      <c r="W325" s="469"/>
      <c r="X325" s="469"/>
      <c r="Y325" s="331"/>
      <c r="Z325" s="331"/>
      <c r="AA325" s="330"/>
    </row>
    <row r="326" spans="1:27" s="197" customFormat="1" ht="123.75" customHeight="1">
      <c r="A326" s="507"/>
      <c r="B326" s="440"/>
      <c r="C326" s="493"/>
      <c r="D326" s="442"/>
      <c r="E326" s="439"/>
      <c r="F326" s="443" t="s">
        <v>541</v>
      </c>
      <c r="G326" s="549">
        <v>39875</v>
      </c>
      <c r="H326" s="549">
        <v>40142</v>
      </c>
      <c r="I326" s="549"/>
      <c r="J326" s="549"/>
      <c r="K326" s="444" t="s">
        <v>698</v>
      </c>
      <c r="L326" s="444" t="s">
        <v>699</v>
      </c>
      <c r="M326" s="44">
        <v>1</v>
      </c>
      <c r="N326" s="44">
        <v>0</v>
      </c>
      <c r="O326" s="44"/>
      <c r="P326" s="44"/>
      <c r="Q326" s="35" t="s">
        <v>188</v>
      </c>
      <c r="R326" s="36">
        <v>39875</v>
      </c>
      <c r="S326" s="156">
        <v>39875</v>
      </c>
      <c r="T326" s="427"/>
      <c r="U326" s="469"/>
      <c r="V326" s="469"/>
      <c r="W326" s="469"/>
      <c r="X326" s="469" t="s">
        <v>576</v>
      </c>
      <c r="Y326" s="331"/>
      <c r="Z326" s="331"/>
      <c r="AA326" s="330"/>
    </row>
    <row r="327" spans="1:27" s="197" customFormat="1" ht="112.5" customHeight="1">
      <c r="A327" s="507"/>
      <c r="B327" s="440"/>
      <c r="C327" s="493"/>
      <c r="D327" s="442"/>
      <c r="E327" s="439"/>
      <c r="F327" s="443"/>
      <c r="G327" s="550"/>
      <c r="H327" s="550"/>
      <c r="I327" s="550"/>
      <c r="J327" s="550"/>
      <c r="K327" s="444"/>
      <c r="L327" s="444"/>
      <c r="M327" s="44">
        <v>1</v>
      </c>
      <c r="N327" s="44">
        <v>0</v>
      </c>
      <c r="O327" s="44"/>
      <c r="P327" s="44"/>
      <c r="Q327" s="35" t="s">
        <v>700</v>
      </c>
      <c r="R327" s="36">
        <v>39966</v>
      </c>
      <c r="S327" s="156">
        <v>39966</v>
      </c>
      <c r="T327" s="427"/>
      <c r="U327" s="469"/>
      <c r="V327" s="469"/>
      <c r="W327" s="469"/>
      <c r="X327" s="469"/>
      <c r="Y327" s="331"/>
      <c r="Z327" s="331"/>
      <c r="AA327" s="330"/>
    </row>
    <row r="328" spans="1:27" s="197" customFormat="1" ht="112.5" customHeight="1">
      <c r="A328" s="507"/>
      <c r="B328" s="440"/>
      <c r="C328" s="493"/>
      <c r="D328" s="442"/>
      <c r="E328" s="439"/>
      <c r="F328" s="443"/>
      <c r="G328" s="550"/>
      <c r="H328" s="550"/>
      <c r="I328" s="550"/>
      <c r="J328" s="550"/>
      <c r="K328" s="444"/>
      <c r="L328" s="444"/>
      <c r="M328" s="44">
        <v>0</v>
      </c>
      <c r="N328" s="44">
        <v>1</v>
      </c>
      <c r="O328" s="44"/>
      <c r="P328" s="44"/>
      <c r="Q328" s="35" t="s">
        <v>189</v>
      </c>
      <c r="R328" s="36">
        <v>40051</v>
      </c>
      <c r="S328" s="156">
        <v>40051</v>
      </c>
      <c r="T328" s="427"/>
      <c r="U328" s="469"/>
      <c r="V328" s="469"/>
      <c r="W328" s="469"/>
      <c r="X328" s="469"/>
      <c r="Y328" s="331"/>
      <c r="Z328" s="331"/>
      <c r="AA328" s="330"/>
    </row>
    <row r="329" spans="1:27" s="197" customFormat="1" ht="112.5" customHeight="1">
      <c r="A329" s="507"/>
      <c r="B329" s="440"/>
      <c r="C329" s="493"/>
      <c r="D329" s="442"/>
      <c r="E329" s="439"/>
      <c r="F329" s="443"/>
      <c r="G329" s="551"/>
      <c r="H329" s="551"/>
      <c r="I329" s="551"/>
      <c r="J329" s="551"/>
      <c r="K329" s="444"/>
      <c r="L329" s="444"/>
      <c r="M329" s="44">
        <v>0</v>
      </c>
      <c r="N329" s="44">
        <v>1</v>
      </c>
      <c r="O329" s="44"/>
      <c r="P329" s="44"/>
      <c r="Q329" s="35" t="s">
        <v>190</v>
      </c>
      <c r="R329" s="36">
        <v>40142</v>
      </c>
      <c r="S329" s="156">
        <v>40142</v>
      </c>
      <c r="T329" s="427"/>
      <c r="U329" s="469"/>
      <c r="V329" s="469"/>
      <c r="W329" s="469"/>
      <c r="X329" s="469"/>
      <c r="Y329" s="331"/>
      <c r="Z329" s="331"/>
      <c r="AA329" s="330"/>
    </row>
    <row r="330" spans="1:27" s="197" customFormat="1" ht="112.5" customHeight="1">
      <c r="A330" s="507"/>
      <c r="B330" s="440"/>
      <c r="C330" s="493"/>
      <c r="D330" s="442"/>
      <c r="E330" s="439"/>
      <c r="F330" s="443" t="s">
        <v>191</v>
      </c>
      <c r="G330" s="61">
        <v>39876</v>
      </c>
      <c r="H330" s="61">
        <v>40144</v>
      </c>
      <c r="I330" s="33"/>
      <c r="J330" s="33"/>
      <c r="K330" s="444" t="s">
        <v>701</v>
      </c>
      <c r="L330" s="444" t="s">
        <v>736</v>
      </c>
      <c r="M330" s="546"/>
      <c r="N330" s="546">
        <v>1</v>
      </c>
      <c r="O330" s="44"/>
      <c r="P330" s="44"/>
      <c r="Q330" s="35" t="s">
        <v>702</v>
      </c>
      <c r="R330" s="36">
        <v>39876</v>
      </c>
      <c r="S330" s="156">
        <v>39886</v>
      </c>
      <c r="T330" s="427"/>
      <c r="U330" s="469"/>
      <c r="V330" s="469" t="s">
        <v>576</v>
      </c>
      <c r="W330" s="469"/>
      <c r="X330" s="469" t="s">
        <v>576</v>
      </c>
      <c r="Y330" s="331"/>
      <c r="Z330" s="331"/>
      <c r="AA330" s="330"/>
    </row>
    <row r="331" spans="1:27" s="197" customFormat="1" ht="123.75" customHeight="1">
      <c r="A331" s="507"/>
      <c r="B331" s="440"/>
      <c r="C331" s="493"/>
      <c r="D331" s="442"/>
      <c r="E331" s="439"/>
      <c r="F331" s="443"/>
      <c r="G331" s="61"/>
      <c r="H331" s="61"/>
      <c r="I331" s="33"/>
      <c r="J331" s="33"/>
      <c r="K331" s="444"/>
      <c r="L331" s="444"/>
      <c r="M331" s="547"/>
      <c r="N331" s="547"/>
      <c r="O331" s="44"/>
      <c r="P331" s="44"/>
      <c r="Q331" s="35" t="s">
        <v>703</v>
      </c>
      <c r="R331" s="36">
        <v>39967</v>
      </c>
      <c r="S331" s="156">
        <v>39969</v>
      </c>
      <c r="T331" s="427"/>
      <c r="U331" s="469"/>
      <c r="V331" s="469"/>
      <c r="W331" s="469"/>
      <c r="X331" s="469"/>
      <c r="Y331" s="331"/>
      <c r="Z331" s="331"/>
      <c r="AA331" s="330"/>
    </row>
    <row r="332" spans="1:27" s="197" customFormat="1" ht="123.75" customHeight="1">
      <c r="A332" s="507"/>
      <c r="B332" s="440"/>
      <c r="C332" s="493"/>
      <c r="D332" s="442"/>
      <c r="E332" s="439"/>
      <c r="F332" s="443"/>
      <c r="G332" s="61"/>
      <c r="H332" s="61"/>
      <c r="I332" s="33"/>
      <c r="J332" s="33"/>
      <c r="K332" s="444"/>
      <c r="L332" s="444"/>
      <c r="M332" s="547"/>
      <c r="N332" s="547"/>
      <c r="O332" s="44"/>
      <c r="P332" s="44"/>
      <c r="Q332" s="35" t="s">
        <v>704</v>
      </c>
      <c r="R332" s="36">
        <v>40052</v>
      </c>
      <c r="S332" s="156">
        <v>40053</v>
      </c>
      <c r="T332" s="427"/>
      <c r="U332" s="469"/>
      <c r="V332" s="469"/>
      <c r="W332" s="469"/>
      <c r="X332" s="469"/>
      <c r="Y332" s="331"/>
      <c r="Z332" s="331"/>
      <c r="AA332" s="330"/>
    </row>
    <row r="333" spans="1:27" s="197" customFormat="1" ht="112.5" customHeight="1">
      <c r="A333" s="507"/>
      <c r="B333" s="440"/>
      <c r="C333" s="493"/>
      <c r="D333" s="442"/>
      <c r="E333" s="439"/>
      <c r="F333" s="443"/>
      <c r="G333" s="61"/>
      <c r="H333" s="61"/>
      <c r="I333" s="33"/>
      <c r="J333" s="33"/>
      <c r="K333" s="444"/>
      <c r="L333" s="444"/>
      <c r="M333" s="438"/>
      <c r="N333" s="438"/>
      <c r="O333" s="44"/>
      <c r="P333" s="44"/>
      <c r="Q333" s="35" t="s">
        <v>705</v>
      </c>
      <c r="R333" s="36">
        <v>40143</v>
      </c>
      <c r="S333" s="156">
        <v>40144</v>
      </c>
      <c r="T333" s="427"/>
      <c r="U333" s="469"/>
      <c r="V333" s="469"/>
      <c r="W333" s="469"/>
      <c r="X333" s="469"/>
      <c r="Y333" s="331"/>
      <c r="Z333" s="331"/>
      <c r="AA333" s="330"/>
    </row>
    <row r="334" spans="1:27" s="197" customFormat="1" ht="90" customHeight="1">
      <c r="A334" s="507"/>
      <c r="B334" s="440"/>
      <c r="C334" s="493"/>
      <c r="D334" s="442"/>
      <c r="E334" s="439"/>
      <c r="F334" s="493" t="s">
        <v>191</v>
      </c>
      <c r="G334" s="36">
        <v>39888</v>
      </c>
      <c r="H334" s="156">
        <v>39892</v>
      </c>
      <c r="I334" s="33"/>
      <c r="J334" s="33"/>
      <c r="K334" s="444" t="s">
        <v>706</v>
      </c>
      <c r="L334" s="444" t="s">
        <v>707</v>
      </c>
      <c r="M334" s="44">
        <v>1</v>
      </c>
      <c r="N334" s="44">
        <v>0</v>
      </c>
      <c r="O334" s="44"/>
      <c r="P334" s="44"/>
      <c r="Q334" s="20" t="s">
        <v>708</v>
      </c>
      <c r="R334" s="36">
        <v>39888</v>
      </c>
      <c r="S334" s="156">
        <v>39892</v>
      </c>
      <c r="T334" s="427"/>
      <c r="U334" s="469"/>
      <c r="V334" s="469" t="s">
        <v>576</v>
      </c>
      <c r="W334" s="469"/>
      <c r="X334" s="469" t="s">
        <v>576</v>
      </c>
      <c r="Y334" s="331"/>
      <c r="Z334" s="331"/>
      <c r="AA334" s="330"/>
    </row>
    <row r="335" spans="1:27" s="197" customFormat="1" ht="78.75" customHeight="1">
      <c r="A335" s="507"/>
      <c r="B335" s="440"/>
      <c r="C335" s="493"/>
      <c r="D335" s="442"/>
      <c r="E335" s="439"/>
      <c r="F335" s="493"/>
      <c r="G335" s="36">
        <v>39990</v>
      </c>
      <c r="H335" s="156">
        <v>39991</v>
      </c>
      <c r="I335" s="33"/>
      <c r="J335" s="33"/>
      <c r="K335" s="444"/>
      <c r="L335" s="444"/>
      <c r="M335" s="44">
        <v>1</v>
      </c>
      <c r="N335" s="44">
        <v>0</v>
      </c>
      <c r="O335" s="44"/>
      <c r="P335" s="44"/>
      <c r="Q335" s="35" t="s">
        <v>709</v>
      </c>
      <c r="R335" s="36">
        <v>39990</v>
      </c>
      <c r="S335" s="156">
        <v>39991</v>
      </c>
      <c r="T335" s="427"/>
      <c r="U335" s="469"/>
      <c r="V335" s="469"/>
      <c r="W335" s="469"/>
      <c r="X335" s="469"/>
      <c r="Y335" s="331"/>
      <c r="Z335" s="331"/>
      <c r="AA335" s="330"/>
    </row>
    <row r="336" spans="1:27" s="197" customFormat="1" ht="78.75" customHeight="1">
      <c r="A336" s="507"/>
      <c r="B336" s="440"/>
      <c r="C336" s="493"/>
      <c r="D336" s="442"/>
      <c r="E336" s="439"/>
      <c r="F336" s="493"/>
      <c r="G336" s="36">
        <v>40065</v>
      </c>
      <c r="H336" s="156">
        <v>40072</v>
      </c>
      <c r="I336" s="33"/>
      <c r="J336" s="33"/>
      <c r="K336" s="444"/>
      <c r="L336" s="444"/>
      <c r="M336" s="44">
        <v>0</v>
      </c>
      <c r="N336" s="44">
        <v>1</v>
      </c>
      <c r="O336" s="44"/>
      <c r="P336" s="44"/>
      <c r="Q336" s="35" t="s">
        <v>710</v>
      </c>
      <c r="R336" s="36">
        <v>40065</v>
      </c>
      <c r="S336" s="156">
        <v>40072</v>
      </c>
      <c r="T336" s="427"/>
      <c r="U336" s="469"/>
      <c r="V336" s="469"/>
      <c r="W336" s="469"/>
      <c r="X336" s="469"/>
      <c r="Y336" s="331"/>
      <c r="Z336" s="331"/>
      <c r="AA336" s="330"/>
    </row>
    <row r="337" spans="1:27" s="197" customFormat="1" ht="78.75" customHeight="1">
      <c r="A337" s="507"/>
      <c r="B337" s="440"/>
      <c r="C337" s="493"/>
      <c r="D337" s="442"/>
      <c r="E337" s="439"/>
      <c r="F337" s="493"/>
      <c r="G337" s="36">
        <v>40131</v>
      </c>
      <c r="H337" s="156">
        <v>40135</v>
      </c>
      <c r="I337" s="33"/>
      <c r="J337" s="33"/>
      <c r="K337" s="444"/>
      <c r="L337" s="444"/>
      <c r="M337" s="44">
        <v>0</v>
      </c>
      <c r="N337" s="44">
        <v>1</v>
      </c>
      <c r="O337" s="44"/>
      <c r="P337" s="44"/>
      <c r="Q337" s="35" t="s">
        <v>711</v>
      </c>
      <c r="R337" s="36">
        <v>40131</v>
      </c>
      <c r="S337" s="156">
        <v>40135</v>
      </c>
      <c r="T337" s="427"/>
      <c r="U337" s="469"/>
      <c r="V337" s="469"/>
      <c r="W337" s="469"/>
      <c r="X337" s="469"/>
      <c r="Y337" s="331"/>
      <c r="Z337" s="331"/>
      <c r="AA337" s="330"/>
    </row>
    <row r="338" spans="1:27" s="197" customFormat="1" ht="67.5" customHeight="1">
      <c r="A338" s="507" t="s">
        <v>192</v>
      </c>
      <c r="B338" s="440" t="s">
        <v>538</v>
      </c>
      <c r="C338" s="493" t="s">
        <v>193</v>
      </c>
      <c r="D338" s="442"/>
      <c r="E338" s="439">
        <v>561</v>
      </c>
      <c r="F338" s="493" t="s">
        <v>194</v>
      </c>
      <c r="G338" s="61">
        <v>39815</v>
      </c>
      <c r="H338" s="61">
        <v>40178</v>
      </c>
      <c r="I338" s="76"/>
      <c r="J338" s="76"/>
      <c r="K338" s="53" t="s">
        <v>712</v>
      </c>
      <c r="L338" s="20" t="s">
        <v>713</v>
      </c>
      <c r="M338" s="54">
        <v>0.5</v>
      </c>
      <c r="N338" s="54">
        <v>0.5</v>
      </c>
      <c r="O338" s="54"/>
      <c r="P338" s="54"/>
      <c r="Q338" s="43" t="s">
        <v>714</v>
      </c>
      <c r="R338" s="36">
        <v>39815</v>
      </c>
      <c r="S338" s="156">
        <v>40178</v>
      </c>
      <c r="T338" s="69"/>
      <c r="U338" s="194"/>
      <c r="V338" s="194" t="s">
        <v>576</v>
      </c>
      <c r="W338" s="194"/>
      <c r="X338" s="194"/>
      <c r="Y338" s="331"/>
      <c r="Z338" s="331"/>
      <c r="AA338" s="330"/>
    </row>
    <row r="339" spans="1:27" s="197" customFormat="1" ht="101.25" customHeight="1">
      <c r="A339" s="507"/>
      <c r="B339" s="440"/>
      <c r="C339" s="443"/>
      <c r="D339" s="442"/>
      <c r="E339" s="439"/>
      <c r="F339" s="443"/>
      <c r="G339" s="61">
        <v>39815</v>
      </c>
      <c r="H339" s="61">
        <v>40178</v>
      </c>
      <c r="I339" s="33"/>
      <c r="J339" s="33"/>
      <c r="K339" s="34" t="s">
        <v>195</v>
      </c>
      <c r="L339" s="52" t="s">
        <v>1126</v>
      </c>
      <c r="M339" s="44">
        <v>0.5</v>
      </c>
      <c r="N339" s="44">
        <v>0.5</v>
      </c>
      <c r="O339" s="44"/>
      <c r="P339" s="44"/>
      <c r="Q339" s="84" t="s">
        <v>908</v>
      </c>
      <c r="R339" s="36">
        <v>39815</v>
      </c>
      <c r="S339" s="156">
        <v>40178</v>
      </c>
      <c r="T339" s="69"/>
      <c r="U339" s="194"/>
      <c r="V339" s="194"/>
      <c r="W339" s="194"/>
      <c r="X339" s="194" t="s">
        <v>576</v>
      </c>
      <c r="Y339" s="331"/>
      <c r="Z339" s="331"/>
      <c r="AA339" s="330"/>
    </row>
    <row r="340" spans="1:27" s="197" customFormat="1" ht="157.5" customHeight="1">
      <c r="A340" s="507"/>
      <c r="B340" s="440"/>
      <c r="C340" s="443"/>
      <c r="D340" s="442"/>
      <c r="E340" s="439"/>
      <c r="F340" s="443"/>
      <c r="G340" s="61">
        <v>39815</v>
      </c>
      <c r="H340" s="61">
        <v>40178</v>
      </c>
      <c r="I340" s="33"/>
      <c r="J340" s="33"/>
      <c r="K340" s="34" t="s">
        <v>196</v>
      </c>
      <c r="L340" s="52" t="s">
        <v>909</v>
      </c>
      <c r="M340" s="44">
        <v>0.5</v>
      </c>
      <c r="N340" s="44">
        <v>0.5</v>
      </c>
      <c r="O340" s="44"/>
      <c r="P340" s="44"/>
      <c r="Q340" s="84" t="s">
        <v>197</v>
      </c>
      <c r="R340" s="36">
        <v>39815</v>
      </c>
      <c r="S340" s="156">
        <v>40178</v>
      </c>
      <c r="T340" s="69"/>
      <c r="U340" s="194"/>
      <c r="V340" s="194"/>
      <c r="W340" s="194" t="s">
        <v>576</v>
      </c>
      <c r="X340" s="194"/>
      <c r="Y340" s="331"/>
      <c r="Z340" s="331"/>
      <c r="AA340" s="330"/>
    </row>
    <row r="341" spans="1:27" s="197" customFormat="1" ht="78.75" customHeight="1">
      <c r="A341" s="507" t="s">
        <v>192</v>
      </c>
      <c r="B341" s="440" t="s">
        <v>538</v>
      </c>
      <c r="C341" s="493" t="s">
        <v>198</v>
      </c>
      <c r="D341" s="442"/>
      <c r="E341" s="439">
        <v>185</v>
      </c>
      <c r="F341" s="20" t="s">
        <v>542</v>
      </c>
      <c r="G341" s="61">
        <v>39828</v>
      </c>
      <c r="H341" s="61">
        <v>40165</v>
      </c>
      <c r="I341" s="85"/>
      <c r="J341" s="85"/>
      <c r="K341" s="86" t="s">
        <v>199</v>
      </c>
      <c r="L341" s="20" t="s">
        <v>200</v>
      </c>
      <c r="M341" s="44">
        <v>0.5</v>
      </c>
      <c r="N341" s="44">
        <v>0.5</v>
      </c>
      <c r="O341" s="44"/>
      <c r="P341" s="44"/>
      <c r="Q341" s="43" t="s">
        <v>715</v>
      </c>
      <c r="R341" s="87">
        <v>39828</v>
      </c>
      <c r="S341" s="259">
        <v>40165</v>
      </c>
      <c r="T341" s="193" t="s">
        <v>576</v>
      </c>
      <c r="U341" s="194"/>
      <c r="V341" s="194"/>
      <c r="W341" s="194"/>
      <c r="X341" s="194"/>
      <c r="Y341" s="331"/>
      <c r="Z341" s="331"/>
      <c r="AA341" s="330"/>
    </row>
    <row r="342" spans="1:27" s="197" customFormat="1" ht="45" customHeight="1">
      <c r="A342" s="507"/>
      <c r="B342" s="440"/>
      <c r="C342" s="493"/>
      <c r="D342" s="442"/>
      <c r="E342" s="439"/>
      <c r="F342" s="20" t="s">
        <v>543</v>
      </c>
      <c r="G342" s="61">
        <v>39839</v>
      </c>
      <c r="H342" s="61">
        <v>40178</v>
      </c>
      <c r="I342" s="85"/>
      <c r="J342" s="85"/>
      <c r="K342" s="86" t="s">
        <v>201</v>
      </c>
      <c r="L342" s="20" t="s">
        <v>716</v>
      </c>
      <c r="M342" s="44">
        <v>0.5</v>
      </c>
      <c r="N342" s="44">
        <v>0.5</v>
      </c>
      <c r="O342" s="44"/>
      <c r="P342" s="44"/>
      <c r="Q342" s="43" t="s">
        <v>202</v>
      </c>
      <c r="R342" s="87">
        <v>39839</v>
      </c>
      <c r="S342" s="259">
        <v>40178</v>
      </c>
      <c r="T342" s="193"/>
      <c r="U342" s="194"/>
      <c r="V342" s="194" t="s">
        <v>576</v>
      </c>
      <c r="W342" s="194"/>
      <c r="X342" s="194"/>
      <c r="Y342" s="331"/>
      <c r="Z342" s="331"/>
      <c r="AA342" s="330"/>
    </row>
    <row r="343" spans="1:27" s="197" customFormat="1" ht="67.5" customHeight="1">
      <c r="A343" s="507"/>
      <c r="B343" s="440"/>
      <c r="C343" s="493"/>
      <c r="D343" s="442"/>
      <c r="E343" s="439"/>
      <c r="F343" s="20" t="s">
        <v>542</v>
      </c>
      <c r="G343" s="61">
        <v>39839</v>
      </c>
      <c r="H343" s="61">
        <v>40178</v>
      </c>
      <c r="I343" s="85"/>
      <c r="J343" s="85"/>
      <c r="K343" s="88" t="s">
        <v>203</v>
      </c>
      <c r="L343" s="20" t="s">
        <v>717</v>
      </c>
      <c r="M343" s="44">
        <v>0.5</v>
      </c>
      <c r="N343" s="44">
        <v>0.5</v>
      </c>
      <c r="O343" s="44"/>
      <c r="P343" s="44"/>
      <c r="Q343" s="43" t="s">
        <v>718</v>
      </c>
      <c r="R343" s="87">
        <v>39839</v>
      </c>
      <c r="S343" s="259">
        <v>40178</v>
      </c>
      <c r="T343" s="193"/>
      <c r="U343" s="194"/>
      <c r="V343" s="194"/>
      <c r="W343" s="194"/>
      <c r="X343" s="194" t="s">
        <v>576</v>
      </c>
      <c r="Y343" s="331"/>
      <c r="Z343" s="331"/>
      <c r="AA343" s="330"/>
    </row>
    <row r="344" spans="1:27" s="38" customFormat="1" ht="67.5" customHeight="1">
      <c r="A344" s="507" t="s">
        <v>1267</v>
      </c>
      <c r="B344" s="440" t="s">
        <v>204</v>
      </c>
      <c r="C344" s="493" t="s">
        <v>517</v>
      </c>
      <c r="D344" s="441"/>
      <c r="E344" s="439">
        <v>11808</v>
      </c>
      <c r="F344" s="493" t="s">
        <v>728</v>
      </c>
      <c r="G344" s="61">
        <v>39814</v>
      </c>
      <c r="H344" s="61">
        <v>40178</v>
      </c>
      <c r="I344" s="33"/>
      <c r="J344" s="33"/>
      <c r="K344" s="47" t="s">
        <v>1123</v>
      </c>
      <c r="L344" s="20" t="s">
        <v>1125</v>
      </c>
      <c r="M344" s="44">
        <v>1</v>
      </c>
      <c r="N344" s="44">
        <v>1</v>
      </c>
      <c r="O344" s="44"/>
      <c r="P344" s="44"/>
      <c r="Q344" s="35" t="s">
        <v>1127</v>
      </c>
      <c r="R344" s="36">
        <v>39814</v>
      </c>
      <c r="S344" s="156">
        <v>40178</v>
      </c>
      <c r="T344" s="69"/>
      <c r="U344" s="194"/>
      <c r="V344" s="194" t="s">
        <v>576</v>
      </c>
      <c r="W344" s="194" t="s">
        <v>576</v>
      </c>
      <c r="X344" s="194"/>
      <c r="Y344" s="146"/>
      <c r="Z344" s="146"/>
      <c r="AA344" s="260"/>
    </row>
    <row r="345" spans="1:27" s="38" customFormat="1" ht="65.25" customHeight="1">
      <c r="A345" s="507"/>
      <c r="B345" s="440"/>
      <c r="C345" s="493"/>
      <c r="D345" s="441"/>
      <c r="E345" s="439"/>
      <c r="F345" s="493"/>
      <c r="G345" s="61">
        <v>39814</v>
      </c>
      <c r="H345" s="61">
        <v>40178</v>
      </c>
      <c r="I345" s="33"/>
      <c r="J345" s="33"/>
      <c r="K345" s="34" t="s">
        <v>1116</v>
      </c>
      <c r="L345" s="495" t="s">
        <v>1126</v>
      </c>
      <c r="M345" s="44">
        <v>1</v>
      </c>
      <c r="N345" s="44">
        <v>1</v>
      </c>
      <c r="O345" s="44"/>
      <c r="P345" s="44"/>
      <c r="Q345" s="493" t="s">
        <v>1124</v>
      </c>
      <c r="R345" s="36">
        <v>39814</v>
      </c>
      <c r="S345" s="156">
        <v>40178</v>
      </c>
      <c r="T345" s="69"/>
      <c r="U345" s="194"/>
      <c r="V345" s="194"/>
      <c r="W345" s="194" t="s">
        <v>576</v>
      </c>
      <c r="X345" s="194"/>
      <c r="Y345" s="146"/>
      <c r="Z345" s="146"/>
      <c r="AA345" s="260"/>
    </row>
    <row r="346" spans="1:27" s="38" customFormat="1" ht="70.5" customHeight="1">
      <c r="A346" s="507"/>
      <c r="B346" s="440"/>
      <c r="C346" s="493"/>
      <c r="D346" s="441"/>
      <c r="E346" s="439"/>
      <c r="F346" s="493"/>
      <c r="G346" s="61">
        <v>39814</v>
      </c>
      <c r="H346" s="61">
        <v>40178</v>
      </c>
      <c r="I346" s="33"/>
      <c r="J346" s="33"/>
      <c r="K346" s="34" t="s">
        <v>1117</v>
      </c>
      <c r="L346" s="495"/>
      <c r="M346" s="44">
        <v>1</v>
      </c>
      <c r="N346" s="44">
        <v>1</v>
      </c>
      <c r="O346" s="44"/>
      <c r="P346" s="44"/>
      <c r="Q346" s="493"/>
      <c r="R346" s="36">
        <v>39814</v>
      </c>
      <c r="S346" s="156">
        <v>40178</v>
      </c>
      <c r="T346" s="69"/>
      <c r="U346" s="194"/>
      <c r="V346" s="194"/>
      <c r="W346" s="194" t="s">
        <v>576</v>
      </c>
      <c r="X346" s="194"/>
      <c r="Y346" s="146"/>
      <c r="Z346" s="146"/>
      <c r="AA346" s="260"/>
    </row>
    <row r="347" spans="1:27" s="38" customFormat="1" ht="53.25" customHeight="1">
      <c r="A347" s="507"/>
      <c r="B347" s="440"/>
      <c r="C347" s="493"/>
      <c r="D347" s="441"/>
      <c r="E347" s="439"/>
      <c r="F347" s="493"/>
      <c r="G347" s="61">
        <v>39814</v>
      </c>
      <c r="H347" s="61">
        <v>40178</v>
      </c>
      <c r="I347" s="33"/>
      <c r="J347" s="33"/>
      <c r="K347" s="34" t="s">
        <v>1118</v>
      </c>
      <c r="L347" s="495"/>
      <c r="M347" s="44">
        <v>1</v>
      </c>
      <c r="N347" s="44">
        <v>1</v>
      </c>
      <c r="O347" s="44"/>
      <c r="P347" s="44"/>
      <c r="Q347" s="493"/>
      <c r="R347" s="36">
        <v>39814</v>
      </c>
      <c r="S347" s="156">
        <v>40178</v>
      </c>
      <c r="T347" s="69"/>
      <c r="U347" s="194"/>
      <c r="V347" s="194"/>
      <c r="W347" s="194" t="s">
        <v>576</v>
      </c>
      <c r="X347" s="194"/>
      <c r="Y347" s="146"/>
      <c r="Z347" s="146"/>
      <c r="AA347" s="260"/>
    </row>
    <row r="348" spans="1:27" s="38" customFormat="1" ht="67.5" customHeight="1">
      <c r="A348" s="507"/>
      <c r="B348" s="440"/>
      <c r="C348" s="493"/>
      <c r="D348" s="441"/>
      <c r="E348" s="439"/>
      <c r="F348" s="493"/>
      <c r="G348" s="61">
        <v>39814</v>
      </c>
      <c r="H348" s="61">
        <v>40178</v>
      </c>
      <c r="I348" s="33"/>
      <c r="J348" s="33"/>
      <c r="K348" s="34" t="s">
        <v>1119</v>
      </c>
      <c r="L348" s="495"/>
      <c r="M348" s="44">
        <v>1</v>
      </c>
      <c r="N348" s="44">
        <v>1</v>
      </c>
      <c r="O348" s="44"/>
      <c r="P348" s="44"/>
      <c r="Q348" s="493"/>
      <c r="R348" s="36">
        <v>39814</v>
      </c>
      <c r="S348" s="156">
        <v>40178</v>
      </c>
      <c r="T348" s="69"/>
      <c r="U348" s="194"/>
      <c r="V348" s="194"/>
      <c r="W348" s="194" t="s">
        <v>576</v>
      </c>
      <c r="X348" s="194"/>
      <c r="Y348" s="146"/>
      <c r="Z348" s="146"/>
      <c r="AA348" s="260"/>
    </row>
    <row r="349" spans="1:27" s="38" customFormat="1" ht="45" customHeight="1">
      <c r="A349" s="507"/>
      <c r="B349" s="440"/>
      <c r="C349" s="493"/>
      <c r="D349" s="441"/>
      <c r="E349" s="439"/>
      <c r="F349" s="493"/>
      <c r="G349" s="61">
        <v>39814</v>
      </c>
      <c r="H349" s="61">
        <v>40178</v>
      </c>
      <c r="I349" s="33"/>
      <c r="J349" s="33"/>
      <c r="K349" s="34" t="s">
        <v>1120</v>
      </c>
      <c r="L349" s="495"/>
      <c r="M349" s="44">
        <v>1</v>
      </c>
      <c r="N349" s="44">
        <v>1</v>
      </c>
      <c r="O349" s="44"/>
      <c r="P349" s="44"/>
      <c r="Q349" s="493"/>
      <c r="R349" s="36">
        <v>39814</v>
      </c>
      <c r="S349" s="156">
        <v>40178</v>
      </c>
      <c r="T349" s="69"/>
      <c r="U349" s="194"/>
      <c r="V349" s="194"/>
      <c r="W349" s="194" t="s">
        <v>576</v>
      </c>
      <c r="X349" s="194"/>
      <c r="Y349" s="146"/>
      <c r="Z349" s="146"/>
      <c r="AA349" s="260"/>
    </row>
    <row r="350" spans="1:27" s="38" customFormat="1" ht="78.75" customHeight="1">
      <c r="A350" s="507"/>
      <c r="B350" s="440"/>
      <c r="C350" s="493"/>
      <c r="D350" s="441"/>
      <c r="E350" s="439"/>
      <c r="F350" s="493"/>
      <c r="G350" s="61">
        <v>39814</v>
      </c>
      <c r="H350" s="61">
        <v>40178</v>
      </c>
      <c r="I350" s="33"/>
      <c r="J350" s="33"/>
      <c r="K350" s="34" t="s">
        <v>1121</v>
      </c>
      <c r="L350" s="20"/>
      <c r="M350" s="44">
        <v>1</v>
      </c>
      <c r="N350" s="44">
        <v>1</v>
      </c>
      <c r="O350" s="44"/>
      <c r="P350" s="44"/>
      <c r="Q350" s="60"/>
      <c r="R350" s="36">
        <v>39814</v>
      </c>
      <c r="S350" s="156">
        <v>40178</v>
      </c>
      <c r="T350" s="69"/>
      <c r="U350" s="194"/>
      <c r="V350" s="194"/>
      <c r="W350" s="194" t="s">
        <v>576</v>
      </c>
      <c r="X350" s="194"/>
      <c r="Y350" s="146"/>
      <c r="Z350" s="146"/>
      <c r="AA350" s="260"/>
    </row>
    <row r="351" spans="1:27" s="38" customFormat="1" ht="78.75" customHeight="1">
      <c r="A351" s="507"/>
      <c r="B351" s="440"/>
      <c r="C351" s="493"/>
      <c r="D351" s="441"/>
      <c r="E351" s="439"/>
      <c r="F351" s="493"/>
      <c r="G351" s="61">
        <v>39814</v>
      </c>
      <c r="H351" s="61">
        <v>40178</v>
      </c>
      <c r="I351" s="33"/>
      <c r="J351" s="33"/>
      <c r="K351" s="34" t="s">
        <v>1122</v>
      </c>
      <c r="L351" s="20"/>
      <c r="M351" s="44">
        <v>1</v>
      </c>
      <c r="N351" s="44">
        <v>1</v>
      </c>
      <c r="O351" s="44"/>
      <c r="P351" s="44"/>
      <c r="Q351" s="60"/>
      <c r="R351" s="36">
        <v>39814</v>
      </c>
      <c r="S351" s="156">
        <v>40178</v>
      </c>
      <c r="T351" s="69"/>
      <c r="U351" s="194"/>
      <c r="V351" s="194"/>
      <c r="W351" s="194" t="s">
        <v>576</v>
      </c>
      <c r="X351" s="194"/>
      <c r="Y351" s="146"/>
      <c r="Z351" s="146"/>
      <c r="AA351" s="260"/>
    </row>
    <row r="352" spans="1:27" s="89" customFormat="1" ht="135" customHeight="1">
      <c r="A352" s="476" t="s">
        <v>606</v>
      </c>
      <c r="B352" s="476" t="s">
        <v>564</v>
      </c>
      <c r="C352" s="476" t="s">
        <v>566</v>
      </c>
      <c r="D352" s="476"/>
      <c r="E352" s="468">
        <v>1650</v>
      </c>
      <c r="F352" s="476" t="s">
        <v>565</v>
      </c>
      <c r="G352" s="61">
        <v>39846</v>
      </c>
      <c r="H352" s="61">
        <v>39994</v>
      </c>
      <c r="I352" s="266"/>
      <c r="J352" s="266"/>
      <c r="K352" s="100" t="s">
        <v>205</v>
      </c>
      <c r="L352" s="100" t="s">
        <v>239</v>
      </c>
      <c r="M352" s="100" t="s">
        <v>240</v>
      </c>
      <c r="N352" s="208"/>
      <c r="O352" s="208"/>
      <c r="P352" s="208"/>
      <c r="Q352" s="100" t="s">
        <v>241</v>
      </c>
      <c r="R352" s="267">
        <v>39846</v>
      </c>
      <c r="S352" s="345">
        <v>39994</v>
      </c>
      <c r="T352" s="268"/>
      <c r="U352" s="269"/>
      <c r="V352" s="269"/>
      <c r="W352" s="269"/>
      <c r="X352" s="269" t="s">
        <v>577</v>
      </c>
      <c r="Y352" s="43"/>
      <c r="Z352" s="43"/>
      <c r="AA352" s="332"/>
    </row>
    <row r="353" spans="1:27" s="89" customFormat="1" ht="141" customHeight="1">
      <c r="A353" s="476"/>
      <c r="B353" s="476" t="s">
        <v>607</v>
      </c>
      <c r="C353" s="476" t="s">
        <v>623</v>
      </c>
      <c r="D353" s="476"/>
      <c r="E353" s="468"/>
      <c r="F353" s="476" t="s">
        <v>624</v>
      </c>
      <c r="G353" s="61">
        <v>39965</v>
      </c>
      <c r="H353" s="61">
        <v>40162</v>
      </c>
      <c r="I353" s="266"/>
      <c r="J353" s="266"/>
      <c r="K353" s="100" t="s">
        <v>206</v>
      </c>
      <c r="L353" s="100" t="s">
        <v>242</v>
      </c>
      <c r="M353" s="208"/>
      <c r="N353" s="100" t="s">
        <v>243</v>
      </c>
      <c r="O353" s="100"/>
      <c r="P353" s="100"/>
      <c r="Q353" s="100" t="s">
        <v>244</v>
      </c>
      <c r="R353" s="267">
        <v>39965</v>
      </c>
      <c r="S353" s="345">
        <v>40162</v>
      </c>
      <c r="T353" s="268"/>
      <c r="U353" s="269"/>
      <c r="V353" s="269"/>
      <c r="W353" s="269"/>
      <c r="X353" s="269" t="s">
        <v>577</v>
      </c>
      <c r="Y353" s="43"/>
      <c r="Z353" s="43"/>
      <c r="AA353" s="332"/>
    </row>
    <row r="354" spans="1:27" s="89" customFormat="1" ht="93" customHeight="1">
      <c r="A354" s="476"/>
      <c r="B354" s="476" t="s">
        <v>607</v>
      </c>
      <c r="C354" s="476" t="s">
        <v>623</v>
      </c>
      <c r="D354" s="476"/>
      <c r="E354" s="468"/>
      <c r="F354" s="476" t="s">
        <v>624</v>
      </c>
      <c r="G354" s="61">
        <v>39815</v>
      </c>
      <c r="H354" s="61">
        <v>40024</v>
      </c>
      <c r="I354" s="266"/>
      <c r="J354" s="266"/>
      <c r="K354" s="100" t="s">
        <v>245</v>
      </c>
      <c r="L354" s="100" t="s">
        <v>246</v>
      </c>
      <c r="M354" s="208" t="s">
        <v>247</v>
      </c>
      <c r="N354" s="208"/>
      <c r="O354" s="208"/>
      <c r="P354" s="208"/>
      <c r="Q354" s="100" t="s">
        <v>248</v>
      </c>
      <c r="R354" s="267">
        <v>39815</v>
      </c>
      <c r="S354" s="345">
        <v>40024</v>
      </c>
      <c r="T354" s="268" t="s">
        <v>577</v>
      </c>
      <c r="U354" s="269"/>
      <c r="V354" s="269"/>
      <c r="W354" s="269"/>
      <c r="X354" s="269"/>
      <c r="Y354" s="43"/>
      <c r="Z354" s="43"/>
      <c r="AA354" s="332"/>
    </row>
    <row r="355" spans="1:27" s="89" customFormat="1" ht="93" customHeight="1">
      <c r="A355" s="476"/>
      <c r="B355" s="476" t="s">
        <v>607</v>
      </c>
      <c r="C355" s="476" t="s">
        <v>623</v>
      </c>
      <c r="D355" s="476"/>
      <c r="E355" s="468"/>
      <c r="F355" s="476" t="s">
        <v>624</v>
      </c>
      <c r="G355" s="61">
        <v>39815</v>
      </c>
      <c r="H355" s="61">
        <v>40162</v>
      </c>
      <c r="I355" s="266"/>
      <c r="J355" s="266"/>
      <c r="K355" s="100" t="s">
        <v>207</v>
      </c>
      <c r="L355" s="100" t="s">
        <v>208</v>
      </c>
      <c r="M355" s="208"/>
      <c r="N355" s="100" t="s">
        <v>249</v>
      </c>
      <c r="O355" s="100"/>
      <c r="P355" s="100"/>
      <c r="Q355" s="100" t="s">
        <v>250</v>
      </c>
      <c r="R355" s="267">
        <v>39815</v>
      </c>
      <c r="S355" s="345">
        <v>40162</v>
      </c>
      <c r="T355" s="268"/>
      <c r="U355" s="269"/>
      <c r="V355" s="269" t="s">
        <v>577</v>
      </c>
      <c r="W355" s="269"/>
      <c r="X355" s="269"/>
      <c r="Y355" s="43"/>
      <c r="Z355" s="43"/>
      <c r="AA355" s="332"/>
    </row>
    <row r="356" spans="1:27" s="91" customFormat="1" ht="118.5" customHeight="1">
      <c r="A356" s="476"/>
      <c r="B356" s="476" t="s">
        <v>607</v>
      </c>
      <c r="C356" s="476" t="s">
        <v>623</v>
      </c>
      <c r="D356" s="476"/>
      <c r="E356" s="468"/>
      <c r="F356" s="476" t="s">
        <v>624</v>
      </c>
      <c r="G356" s="61">
        <v>39892</v>
      </c>
      <c r="H356" s="61">
        <v>40162</v>
      </c>
      <c r="I356" s="266"/>
      <c r="J356" s="266"/>
      <c r="K356" s="270" t="s">
        <v>209</v>
      </c>
      <c r="L356" s="270" t="s">
        <v>251</v>
      </c>
      <c r="M356" s="271"/>
      <c r="N356" s="272" t="s">
        <v>252</v>
      </c>
      <c r="O356" s="272"/>
      <c r="P356" s="272"/>
      <c r="Q356" s="270" t="s">
        <v>253</v>
      </c>
      <c r="R356" s="267">
        <v>39892</v>
      </c>
      <c r="S356" s="345">
        <v>40162</v>
      </c>
      <c r="T356" s="268"/>
      <c r="U356" s="269"/>
      <c r="V356" s="269"/>
      <c r="W356" s="269"/>
      <c r="X356" s="269" t="s">
        <v>577</v>
      </c>
      <c r="Y356" s="24"/>
      <c r="Z356" s="24"/>
      <c r="AA356" s="333"/>
    </row>
    <row r="357" spans="1:27" s="89" customFormat="1" ht="136.5" customHeight="1">
      <c r="A357" s="476"/>
      <c r="B357" s="476" t="s">
        <v>607</v>
      </c>
      <c r="C357" s="476" t="s">
        <v>623</v>
      </c>
      <c r="D357" s="476"/>
      <c r="E357" s="468"/>
      <c r="F357" s="476" t="s">
        <v>624</v>
      </c>
      <c r="G357" s="61">
        <v>39892</v>
      </c>
      <c r="H357" s="61">
        <v>40162</v>
      </c>
      <c r="I357" s="266"/>
      <c r="J357" s="266"/>
      <c r="K357" s="100" t="s">
        <v>210</v>
      </c>
      <c r="L357" s="100" t="s">
        <v>211</v>
      </c>
      <c r="M357" s="208"/>
      <c r="N357" s="207" t="s">
        <v>254</v>
      </c>
      <c r="O357" s="207"/>
      <c r="P357" s="207"/>
      <c r="Q357" s="100" t="s">
        <v>255</v>
      </c>
      <c r="R357" s="267">
        <v>39892</v>
      </c>
      <c r="S357" s="345">
        <v>40162</v>
      </c>
      <c r="T357" s="268" t="s">
        <v>577</v>
      </c>
      <c r="U357" s="269"/>
      <c r="V357" s="269"/>
      <c r="W357" s="269"/>
      <c r="X357" s="269" t="s">
        <v>577</v>
      </c>
      <c r="Y357" s="43"/>
      <c r="Z357" s="43"/>
      <c r="AA357" s="332"/>
    </row>
    <row r="358" spans="1:27" s="38" customFormat="1" ht="70.5" customHeight="1">
      <c r="A358" s="476" t="s">
        <v>606</v>
      </c>
      <c r="B358" s="476" t="s">
        <v>564</v>
      </c>
      <c r="C358" s="476" t="s">
        <v>594</v>
      </c>
      <c r="D358" s="476"/>
      <c r="E358" s="468">
        <v>473</v>
      </c>
      <c r="F358" s="476" t="s">
        <v>257</v>
      </c>
      <c r="G358" s="61">
        <v>39849</v>
      </c>
      <c r="H358" s="61">
        <v>39994</v>
      </c>
      <c r="I358" s="266"/>
      <c r="J358" s="266"/>
      <c r="K358" s="273" t="s">
        <v>212</v>
      </c>
      <c r="L358" s="100" t="s">
        <v>213</v>
      </c>
      <c r="M358" s="208" t="s">
        <v>114</v>
      </c>
      <c r="N358" s="208"/>
      <c r="O358" s="208"/>
      <c r="P358" s="208"/>
      <c r="Q358" s="100" t="s">
        <v>115</v>
      </c>
      <c r="R358" s="267">
        <v>39849</v>
      </c>
      <c r="S358" s="345">
        <v>39994</v>
      </c>
      <c r="T358" s="268" t="s">
        <v>577</v>
      </c>
      <c r="U358" s="269"/>
      <c r="V358" s="269"/>
      <c r="W358" s="269"/>
      <c r="X358" s="269"/>
      <c r="Y358" s="146"/>
      <c r="Z358" s="146"/>
      <c r="AA358" s="260"/>
    </row>
    <row r="359" spans="1:27" s="38" customFormat="1" ht="87" customHeight="1">
      <c r="A359" s="476"/>
      <c r="B359" s="476" t="s">
        <v>607</v>
      </c>
      <c r="C359" s="476" t="s">
        <v>256</v>
      </c>
      <c r="D359" s="476"/>
      <c r="E359" s="468"/>
      <c r="F359" s="476" t="s">
        <v>257</v>
      </c>
      <c r="G359" s="61">
        <v>39849</v>
      </c>
      <c r="H359" s="61">
        <v>40177</v>
      </c>
      <c r="I359" s="266"/>
      <c r="J359" s="266"/>
      <c r="K359" s="273" t="s">
        <v>116</v>
      </c>
      <c r="L359" s="100" t="s">
        <v>214</v>
      </c>
      <c r="M359" s="208" t="s">
        <v>117</v>
      </c>
      <c r="N359" s="208"/>
      <c r="O359" s="208"/>
      <c r="P359" s="208"/>
      <c r="Q359" s="100" t="s">
        <v>118</v>
      </c>
      <c r="R359" s="267">
        <v>39849</v>
      </c>
      <c r="S359" s="345">
        <v>40177</v>
      </c>
      <c r="T359" s="268" t="s">
        <v>577</v>
      </c>
      <c r="U359" s="269"/>
      <c r="V359" s="269"/>
      <c r="W359" s="269"/>
      <c r="X359" s="269"/>
      <c r="Y359" s="146"/>
      <c r="Z359" s="146"/>
      <c r="AA359" s="260"/>
    </row>
    <row r="360" spans="1:27" s="38" customFormat="1" ht="119.25" customHeight="1">
      <c r="A360" s="476"/>
      <c r="B360" s="476" t="s">
        <v>607</v>
      </c>
      <c r="C360" s="476" t="s">
        <v>256</v>
      </c>
      <c r="D360" s="476"/>
      <c r="E360" s="468"/>
      <c r="F360" s="476" t="s">
        <v>257</v>
      </c>
      <c r="G360" s="61">
        <v>39965</v>
      </c>
      <c r="H360" s="61">
        <v>39994</v>
      </c>
      <c r="I360" s="266"/>
      <c r="J360" s="266"/>
      <c r="K360" s="273" t="s">
        <v>97</v>
      </c>
      <c r="L360" s="100" t="s">
        <v>215</v>
      </c>
      <c r="M360" s="100" t="s">
        <v>98</v>
      </c>
      <c r="N360" s="208"/>
      <c r="O360" s="208"/>
      <c r="P360" s="208"/>
      <c r="Q360" s="100" t="s">
        <v>173</v>
      </c>
      <c r="R360" s="267">
        <v>39965</v>
      </c>
      <c r="S360" s="345">
        <v>39994</v>
      </c>
      <c r="T360" s="268" t="s">
        <v>577</v>
      </c>
      <c r="U360" s="269"/>
      <c r="V360" s="269"/>
      <c r="W360" s="269"/>
      <c r="X360" s="269"/>
      <c r="Y360" s="146"/>
      <c r="Z360" s="146"/>
      <c r="AA360" s="260"/>
    </row>
    <row r="361" spans="1:27" s="38" customFormat="1" ht="180" customHeight="1">
      <c r="A361" s="476"/>
      <c r="B361" s="476" t="s">
        <v>607</v>
      </c>
      <c r="C361" s="476" t="s">
        <v>256</v>
      </c>
      <c r="D361" s="476"/>
      <c r="E361" s="468"/>
      <c r="F361" s="476" t="s">
        <v>257</v>
      </c>
      <c r="G361" s="61">
        <v>39846</v>
      </c>
      <c r="H361" s="61">
        <v>39963</v>
      </c>
      <c r="I361" s="266"/>
      <c r="J361" s="266"/>
      <c r="K361" s="273" t="s">
        <v>216</v>
      </c>
      <c r="L361" s="100" t="s">
        <v>217</v>
      </c>
      <c r="M361" s="100" t="s">
        <v>98</v>
      </c>
      <c r="N361" s="208"/>
      <c r="O361" s="208"/>
      <c r="P361" s="208"/>
      <c r="Q361" s="100" t="s">
        <v>99</v>
      </c>
      <c r="R361" s="267">
        <v>39846</v>
      </c>
      <c r="S361" s="345">
        <v>39963</v>
      </c>
      <c r="T361" s="268" t="s">
        <v>577</v>
      </c>
      <c r="U361" s="269"/>
      <c r="V361" s="269"/>
      <c r="W361" s="269"/>
      <c r="X361" s="269"/>
      <c r="Y361" s="146"/>
      <c r="Z361" s="146"/>
      <c r="AA361" s="260"/>
    </row>
    <row r="362" spans="1:27" s="28" customFormat="1" ht="191.25" customHeight="1">
      <c r="A362" s="476" t="s">
        <v>606</v>
      </c>
      <c r="B362" s="476" t="s">
        <v>564</v>
      </c>
      <c r="C362" s="493" t="s">
        <v>593</v>
      </c>
      <c r="D362" s="477"/>
      <c r="E362" s="468">
        <v>347</v>
      </c>
      <c r="F362" s="493" t="s">
        <v>565</v>
      </c>
      <c r="G362" s="61">
        <v>39859</v>
      </c>
      <c r="H362" s="61">
        <v>40178</v>
      </c>
      <c r="I362" s="61">
        <v>40071</v>
      </c>
      <c r="J362" s="61">
        <v>40178</v>
      </c>
      <c r="K362" s="275" t="s">
        <v>218</v>
      </c>
      <c r="L362" s="276" t="s">
        <v>219</v>
      </c>
      <c r="M362" s="84"/>
      <c r="N362" s="152" t="s">
        <v>220</v>
      </c>
      <c r="O362" s="152"/>
      <c r="P362" s="276" t="s">
        <v>221</v>
      </c>
      <c r="Q362" s="277" t="s">
        <v>222</v>
      </c>
      <c r="R362" s="50">
        <v>39859</v>
      </c>
      <c r="S362" s="346">
        <v>40147</v>
      </c>
      <c r="T362" s="268"/>
      <c r="U362" s="269"/>
      <c r="V362" s="269" t="s">
        <v>576</v>
      </c>
      <c r="W362" s="269"/>
      <c r="X362" s="269"/>
      <c r="Y362" s="69"/>
      <c r="Z362" s="69"/>
      <c r="AA362" s="127"/>
    </row>
    <row r="363" spans="1:27" s="28" customFormat="1" ht="33.75" customHeight="1">
      <c r="A363" s="476"/>
      <c r="B363" s="476"/>
      <c r="C363" s="493"/>
      <c r="D363" s="477"/>
      <c r="E363" s="468"/>
      <c r="F363" s="493"/>
      <c r="G363" s="61">
        <v>40026</v>
      </c>
      <c r="H363" s="61">
        <v>40116</v>
      </c>
      <c r="I363" s="61">
        <v>40026</v>
      </c>
      <c r="J363" s="61">
        <v>40147</v>
      </c>
      <c r="K363" s="98" t="s">
        <v>473</v>
      </c>
      <c r="L363" s="50" t="s">
        <v>223</v>
      </c>
      <c r="M363" s="84"/>
      <c r="N363" s="278" t="s">
        <v>224</v>
      </c>
      <c r="O363" s="278"/>
      <c r="P363" s="278"/>
      <c r="Q363" s="52" t="s">
        <v>225</v>
      </c>
      <c r="R363" s="50">
        <v>40026</v>
      </c>
      <c r="S363" s="346">
        <v>40116</v>
      </c>
      <c r="T363" s="84"/>
      <c r="U363" s="281"/>
      <c r="V363" s="281"/>
      <c r="W363" s="281"/>
      <c r="X363" s="281" t="s">
        <v>577</v>
      </c>
      <c r="Y363" s="69"/>
      <c r="Z363" s="69"/>
      <c r="AA363" s="127"/>
    </row>
    <row r="364" spans="1:26" ht="67.5" customHeight="1">
      <c r="A364" s="476" t="s">
        <v>606</v>
      </c>
      <c r="B364" s="476" t="s">
        <v>564</v>
      </c>
      <c r="C364" s="476" t="s">
        <v>608</v>
      </c>
      <c r="D364" s="477"/>
      <c r="E364" s="478">
        <v>771</v>
      </c>
      <c r="F364" s="476" t="s">
        <v>226</v>
      </c>
      <c r="G364" s="549">
        <v>39887</v>
      </c>
      <c r="H364" s="549">
        <v>40177</v>
      </c>
      <c r="I364" s="549">
        <v>40112</v>
      </c>
      <c r="J364" s="549">
        <v>40178</v>
      </c>
      <c r="K364" s="549" t="s">
        <v>227</v>
      </c>
      <c r="L364" s="470" t="s">
        <v>609</v>
      </c>
      <c r="M364" s="473"/>
      <c r="N364" s="473">
        <v>2</v>
      </c>
      <c r="O364" s="463"/>
      <c r="P364" s="663" t="s">
        <v>228</v>
      </c>
      <c r="Q364" s="27" t="s">
        <v>610</v>
      </c>
      <c r="R364" s="50">
        <v>39887</v>
      </c>
      <c r="S364" s="346">
        <v>39933</v>
      </c>
      <c r="T364" s="474" t="s">
        <v>576</v>
      </c>
      <c r="U364" s="492"/>
      <c r="V364" s="492"/>
      <c r="W364" s="492"/>
      <c r="X364" s="492"/>
      <c r="Y364" s="146"/>
      <c r="Z364" s="146"/>
    </row>
    <row r="365" spans="1:26" ht="22.5">
      <c r="A365" s="476"/>
      <c r="B365" s="476"/>
      <c r="C365" s="476"/>
      <c r="D365" s="477"/>
      <c r="E365" s="478"/>
      <c r="F365" s="476"/>
      <c r="G365" s="550"/>
      <c r="H365" s="550"/>
      <c r="I365" s="550"/>
      <c r="J365" s="550"/>
      <c r="K365" s="550"/>
      <c r="L365" s="470"/>
      <c r="M365" s="473"/>
      <c r="N365" s="473"/>
      <c r="O365" s="464"/>
      <c r="P365" s="664"/>
      <c r="Q365" s="27" t="s">
        <v>611</v>
      </c>
      <c r="R365" s="50">
        <v>39934</v>
      </c>
      <c r="S365" s="346">
        <v>39994</v>
      </c>
      <c r="T365" s="474"/>
      <c r="U365" s="492"/>
      <c r="V365" s="492"/>
      <c r="W365" s="492"/>
      <c r="X365" s="492"/>
      <c r="Y365" s="146"/>
      <c r="Z365" s="146"/>
    </row>
    <row r="366" spans="1:26" ht="56.25" customHeight="1">
      <c r="A366" s="476"/>
      <c r="B366" s="476"/>
      <c r="C366" s="476"/>
      <c r="D366" s="477"/>
      <c r="E366" s="478"/>
      <c r="F366" s="476"/>
      <c r="G366" s="550"/>
      <c r="H366" s="550"/>
      <c r="I366" s="550"/>
      <c r="J366" s="550"/>
      <c r="K366" s="550"/>
      <c r="L366" s="470"/>
      <c r="M366" s="473"/>
      <c r="N366" s="473"/>
      <c r="O366" s="464"/>
      <c r="P366" s="664"/>
      <c r="Q366" s="52" t="s">
        <v>612</v>
      </c>
      <c r="R366" s="50">
        <v>39995</v>
      </c>
      <c r="S366" s="346">
        <v>40055</v>
      </c>
      <c r="T366" s="474"/>
      <c r="U366" s="492"/>
      <c r="V366" s="492"/>
      <c r="W366" s="492"/>
      <c r="X366" s="492"/>
      <c r="Y366" s="146"/>
      <c r="Z366" s="146"/>
    </row>
    <row r="367" spans="1:26" ht="45" customHeight="1">
      <c r="A367" s="476"/>
      <c r="B367" s="476"/>
      <c r="C367" s="476"/>
      <c r="D367" s="477"/>
      <c r="E367" s="478"/>
      <c r="F367" s="476"/>
      <c r="G367" s="551"/>
      <c r="H367" s="551"/>
      <c r="I367" s="551"/>
      <c r="J367" s="551"/>
      <c r="K367" s="551"/>
      <c r="L367" s="470"/>
      <c r="M367" s="473"/>
      <c r="N367" s="473"/>
      <c r="O367" s="465"/>
      <c r="P367" s="665"/>
      <c r="Q367" s="27" t="s">
        <v>613</v>
      </c>
      <c r="R367" s="50">
        <v>40087</v>
      </c>
      <c r="S367" s="346">
        <v>40162</v>
      </c>
      <c r="T367" s="474"/>
      <c r="U367" s="492"/>
      <c r="V367" s="492"/>
      <c r="W367" s="492"/>
      <c r="X367" s="492"/>
      <c r="Y367" s="146"/>
      <c r="Z367" s="146"/>
    </row>
    <row r="368" spans="1:26" ht="45" customHeight="1">
      <c r="A368" s="476" t="s">
        <v>606</v>
      </c>
      <c r="B368" s="476" t="s">
        <v>564</v>
      </c>
      <c r="C368" s="466" t="s">
        <v>595</v>
      </c>
      <c r="D368" s="477"/>
      <c r="E368" s="478">
        <v>330</v>
      </c>
      <c r="F368" s="476" t="s">
        <v>226</v>
      </c>
      <c r="G368" s="61">
        <v>39846</v>
      </c>
      <c r="H368" s="61">
        <v>40177</v>
      </c>
      <c r="I368" s="489"/>
      <c r="J368" s="489"/>
      <c r="K368" s="483" t="s">
        <v>614</v>
      </c>
      <c r="L368" s="470" t="s">
        <v>615</v>
      </c>
      <c r="M368" s="479"/>
      <c r="N368" s="473">
        <v>5</v>
      </c>
      <c r="O368" s="463"/>
      <c r="P368" s="463"/>
      <c r="Q368" s="27" t="s">
        <v>616</v>
      </c>
      <c r="R368" s="50">
        <v>39846</v>
      </c>
      <c r="S368" s="346">
        <v>40177</v>
      </c>
      <c r="T368" s="474" t="s">
        <v>576</v>
      </c>
      <c r="U368" s="492"/>
      <c r="V368" s="492"/>
      <c r="W368" s="492"/>
      <c r="X368" s="492"/>
      <c r="Y368" s="146"/>
      <c r="Z368" s="146"/>
    </row>
    <row r="369" spans="1:26" ht="78.75" customHeight="1">
      <c r="A369" s="476"/>
      <c r="B369" s="476"/>
      <c r="C369" s="466"/>
      <c r="D369" s="477"/>
      <c r="E369" s="478"/>
      <c r="F369" s="476"/>
      <c r="G369" s="61"/>
      <c r="H369" s="61"/>
      <c r="I369" s="490"/>
      <c r="J369" s="490"/>
      <c r="K369" s="483"/>
      <c r="L369" s="470"/>
      <c r="M369" s="480"/>
      <c r="N369" s="473"/>
      <c r="O369" s="464"/>
      <c r="P369" s="464"/>
      <c r="Q369" s="27" t="s">
        <v>617</v>
      </c>
      <c r="R369" s="50">
        <v>39859</v>
      </c>
      <c r="S369" s="346">
        <v>40057</v>
      </c>
      <c r="T369" s="474"/>
      <c r="U369" s="492"/>
      <c r="V369" s="492"/>
      <c r="W369" s="492"/>
      <c r="X369" s="492"/>
      <c r="Y369" s="146"/>
      <c r="Z369" s="146"/>
    </row>
    <row r="370" spans="1:26" ht="67.5" customHeight="1">
      <c r="A370" s="476"/>
      <c r="B370" s="476"/>
      <c r="C370" s="466"/>
      <c r="D370" s="477"/>
      <c r="E370" s="478"/>
      <c r="F370" s="476"/>
      <c r="G370" s="61"/>
      <c r="H370" s="61"/>
      <c r="I370" s="491"/>
      <c r="J370" s="491"/>
      <c r="K370" s="483"/>
      <c r="L370" s="470"/>
      <c r="M370" s="480"/>
      <c r="N370" s="473"/>
      <c r="O370" s="465"/>
      <c r="P370" s="465"/>
      <c r="Q370" s="27" t="s">
        <v>618</v>
      </c>
      <c r="R370" s="50">
        <v>39918</v>
      </c>
      <c r="S370" s="346">
        <v>40177</v>
      </c>
      <c r="T370" s="474"/>
      <c r="U370" s="492"/>
      <c r="V370" s="492"/>
      <c r="W370" s="492"/>
      <c r="X370" s="492"/>
      <c r="Y370" s="146"/>
      <c r="Z370" s="146"/>
    </row>
    <row r="371" spans="1:26" ht="56.25" customHeight="1">
      <c r="A371" s="476" t="s">
        <v>606</v>
      </c>
      <c r="B371" s="476" t="s">
        <v>564</v>
      </c>
      <c r="C371" s="466" t="s">
        <v>792</v>
      </c>
      <c r="D371" s="477"/>
      <c r="E371" s="478">
        <v>220</v>
      </c>
      <c r="F371" s="476" t="s">
        <v>793</v>
      </c>
      <c r="G371" s="549">
        <v>39846</v>
      </c>
      <c r="H371" s="549">
        <v>40162</v>
      </c>
      <c r="I371" s="489"/>
      <c r="J371" s="489"/>
      <c r="K371" s="470" t="s">
        <v>619</v>
      </c>
      <c r="L371" s="471" t="s">
        <v>794</v>
      </c>
      <c r="M371" s="472"/>
      <c r="N371" s="473">
        <v>1</v>
      </c>
      <c r="O371" s="463"/>
      <c r="P371" s="463"/>
      <c r="Q371" s="27" t="s">
        <v>620</v>
      </c>
      <c r="R371" s="50">
        <v>39846</v>
      </c>
      <c r="S371" s="346">
        <v>39948</v>
      </c>
      <c r="T371" s="474" t="s">
        <v>576</v>
      </c>
      <c r="U371" s="492"/>
      <c r="V371" s="492"/>
      <c r="W371" s="492"/>
      <c r="X371" s="492"/>
      <c r="Y371" s="146"/>
      <c r="Z371" s="146"/>
    </row>
    <row r="372" spans="1:26" ht="78.75" customHeight="1">
      <c r="A372" s="476"/>
      <c r="B372" s="476"/>
      <c r="C372" s="466"/>
      <c r="D372" s="477"/>
      <c r="E372" s="478"/>
      <c r="F372" s="476"/>
      <c r="G372" s="550"/>
      <c r="H372" s="550"/>
      <c r="I372" s="490"/>
      <c r="J372" s="490"/>
      <c r="K372" s="470"/>
      <c r="L372" s="471"/>
      <c r="M372" s="472"/>
      <c r="N372" s="473"/>
      <c r="O372" s="464"/>
      <c r="P372" s="464"/>
      <c r="Q372" s="27" t="s">
        <v>621</v>
      </c>
      <c r="R372" s="50">
        <v>39948</v>
      </c>
      <c r="S372" s="346">
        <v>40162</v>
      </c>
      <c r="T372" s="474"/>
      <c r="U372" s="492"/>
      <c r="V372" s="492"/>
      <c r="W372" s="492"/>
      <c r="X372" s="492"/>
      <c r="Y372" s="146"/>
      <c r="Z372" s="146"/>
    </row>
    <row r="373" spans="1:26" ht="90" customHeight="1">
      <c r="A373" s="476"/>
      <c r="B373" s="476"/>
      <c r="C373" s="466"/>
      <c r="D373" s="477"/>
      <c r="E373" s="478"/>
      <c r="F373" s="476"/>
      <c r="G373" s="551"/>
      <c r="H373" s="551"/>
      <c r="I373" s="491"/>
      <c r="J373" s="491"/>
      <c r="K373" s="470"/>
      <c r="L373" s="471"/>
      <c r="M373" s="472"/>
      <c r="N373" s="473"/>
      <c r="O373" s="465"/>
      <c r="P373" s="465"/>
      <c r="Q373" s="27" t="s">
        <v>622</v>
      </c>
      <c r="R373" s="50">
        <v>39948</v>
      </c>
      <c r="S373" s="346">
        <v>40116</v>
      </c>
      <c r="T373" s="474"/>
      <c r="U373" s="492"/>
      <c r="V373" s="492"/>
      <c r="W373" s="492"/>
      <c r="X373" s="492"/>
      <c r="Y373" s="146"/>
      <c r="Z373" s="146"/>
    </row>
    <row r="374" spans="1:26" ht="78.75" customHeight="1">
      <c r="A374" s="466" t="s">
        <v>474</v>
      </c>
      <c r="B374" s="466" t="s">
        <v>564</v>
      </c>
      <c r="C374" s="466" t="s">
        <v>1186</v>
      </c>
      <c r="D374" s="467"/>
      <c r="E374" s="468">
        <v>352</v>
      </c>
      <c r="F374" s="466" t="s">
        <v>795</v>
      </c>
      <c r="G374" s="61">
        <v>39873</v>
      </c>
      <c r="H374" s="61">
        <v>39990</v>
      </c>
      <c r="I374" s="49"/>
      <c r="J374" s="49"/>
      <c r="K374" s="98" t="s">
        <v>796</v>
      </c>
      <c r="L374" s="280" t="s">
        <v>797</v>
      </c>
      <c r="M374" s="98"/>
      <c r="N374" s="39">
        <v>1</v>
      </c>
      <c r="O374" s="39"/>
      <c r="P374" s="39"/>
      <c r="Q374" s="40" t="s">
        <v>267</v>
      </c>
      <c r="R374" s="50">
        <v>39873</v>
      </c>
      <c r="S374" s="346">
        <v>39976</v>
      </c>
      <c r="T374" s="69"/>
      <c r="U374" s="281"/>
      <c r="V374" s="281" t="s">
        <v>576</v>
      </c>
      <c r="W374" s="281"/>
      <c r="X374" s="281"/>
      <c r="Y374" s="69"/>
      <c r="Z374" s="69"/>
    </row>
    <row r="375" spans="1:26" ht="56.25" customHeight="1">
      <c r="A375" s="466"/>
      <c r="B375" s="466"/>
      <c r="C375" s="466"/>
      <c r="D375" s="467"/>
      <c r="E375" s="468"/>
      <c r="F375" s="466"/>
      <c r="G375" s="61">
        <v>39873</v>
      </c>
      <c r="H375" s="61">
        <v>39990</v>
      </c>
      <c r="I375" s="49"/>
      <c r="J375" s="49"/>
      <c r="K375" s="98" t="s">
        <v>798</v>
      </c>
      <c r="L375" s="280" t="s">
        <v>799</v>
      </c>
      <c r="M375" s="282"/>
      <c r="N375" s="100" t="s">
        <v>98</v>
      </c>
      <c r="O375" s="100"/>
      <c r="P375" s="100"/>
      <c r="Q375" s="40" t="s">
        <v>800</v>
      </c>
      <c r="R375" s="50">
        <v>39873</v>
      </c>
      <c r="S375" s="346">
        <v>39976</v>
      </c>
      <c r="T375" s="283" t="s">
        <v>576</v>
      </c>
      <c r="U375" s="281"/>
      <c r="V375" s="281"/>
      <c r="W375" s="281"/>
      <c r="X375" s="281"/>
      <c r="Y375" s="69"/>
      <c r="Z375" s="69"/>
    </row>
    <row r="376" spans="1:26" ht="45" customHeight="1">
      <c r="A376" s="466"/>
      <c r="B376" s="466"/>
      <c r="C376" s="466"/>
      <c r="D376" s="467"/>
      <c r="E376" s="468"/>
      <c r="F376" s="466"/>
      <c r="G376" s="61" t="s">
        <v>801</v>
      </c>
      <c r="H376" s="61">
        <v>40169</v>
      </c>
      <c r="I376" s="284"/>
      <c r="J376" s="284"/>
      <c r="K376" s="408" t="s">
        <v>802</v>
      </c>
      <c r="L376" s="40" t="s">
        <v>803</v>
      </c>
      <c r="M376" s="39"/>
      <c r="N376" s="39">
        <v>2</v>
      </c>
      <c r="O376" s="519"/>
      <c r="P376" s="519"/>
      <c r="Q376" s="40" t="s">
        <v>1196</v>
      </c>
      <c r="R376" s="50">
        <v>39965</v>
      </c>
      <c r="S376" s="346">
        <v>39994</v>
      </c>
      <c r="T376" s="268" t="s">
        <v>577</v>
      </c>
      <c r="U376" s="269"/>
      <c r="V376" s="269"/>
      <c r="W376" s="269"/>
      <c r="X376" s="269"/>
      <c r="Y376" s="69"/>
      <c r="Z376" s="69"/>
    </row>
    <row r="377" spans="1:26" ht="146.25" customHeight="1">
      <c r="A377" s="466"/>
      <c r="B377" s="466"/>
      <c r="C377" s="466"/>
      <c r="D377" s="467"/>
      <c r="E377" s="468"/>
      <c r="F377" s="466"/>
      <c r="G377" s="61">
        <v>39845</v>
      </c>
      <c r="H377" s="61">
        <v>40169</v>
      </c>
      <c r="I377" s="274">
        <v>40140</v>
      </c>
      <c r="J377" s="274">
        <v>40147</v>
      </c>
      <c r="K377" s="27" t="s">
        <v>804</v>
      </c>
      <c r="L377" s="52" t="s">
        <v>805</v>
      </c>
      <c r="M377" s="48"/>
      <c r="N377" s="48">
        <v>2</v>
      </c>
      <c r="O377" s="48"/>
      <c r="P377" s="279" t="s">
        <v>806</v>
      </c>
      <c r="Q377" s="52" t="s">
        <v>1197</v>
      </c>
      <c r="R377" s="50">
        <v>39860</v>
      </c>
      <c r="S377" s="346">
        <v>40168</v>
      </c>
      <c r="T377" s="268" t="s">
        <v>577</v>
      </c>
      <c r="U377" s="269"/>
      <c r="V377" s="269"/>
      <c r="W377" s="269"/>
      <c r="X377" s="269"/>
      <c r="Y377" s="69"/>
      <c r="Z377" s="69"/>
    </row>
    <row r="378" spans="1:26" ht="12.75">
      <c r="A378" s="466"/>
      <c r="B378" s="466"/>
      <c r="C378" s="466"/>
      <c r="D378" s="467"/>
      <c r="E378" s="468"/>
      <c r="F378" s="466"/>
      <c r="G378" s="549">
        <v>39845</v>
      </c>
      <c r="H378" s="549">
        <v>40169</v>
      </c>
      <c r="I378" s="489"/>
      <c r="J378" s="489"/>
      <c r="K378" s="482" t="s">
        <v>1198</v>
      </c>
      <c r="L378" s="482" t="s">
        <v>1199</v>
      </c>
      <c r="M378" s="481"/>
      <c r="N378" s="481">
        <v>3</v>
      </c>
      <c r="O378" s="484"/>
      <c r="P378" s="484"/>
      <c r="Q378" s="482" t="s">
        <v>1200</v>
      </c>
      <c r="R378" s="483">
        <v>39860</v>
      </c>
      <c r="S378" s="486">
        <v>40116</v>
      </c>
      <c r="T378" s="487" t="s">
        <v>577</v>
      </c>
      <c r="U378" s="488"/>
      <c r="V378" s="488"/>
      <c r="W378" s="488"/>
      <c r="X378" s="488"/>
      <c r="Y378" s="69"/>
      <c r="Z378" s="69"/>
    </row>
    <row r="379" spans="1:26" ht="12.75">
      <c r="A379" s="466"/>
      <c r="B379" s="466"/>
      <c r="C379" s="466"/>
      <c r="D379" s="467"/>
      <c r="E379" s="468"/>
      <c r="F379" s="466"/>
      <c r="G379" s="550"/>
      <c r="H379" s="550"/>
      <c r="I379" s="490"/>
      <c r="J379" s="490"/>
      <c r="K379" s="482"/>
      <c r="L379" s="482"/>
      <c r="M379" s="481"/>
      <c r="N379" s="481"/>
      <c r="O379" s="485"/>
      <c r="P379" s="485"/>
      <c r="Q379" s="482"/>
      <c r="R379" s="483"/>
      <c r="S379" s="486"/>
      <c r="T379" s="487"/>
      <c r="U379" s="488"/>
      <c r="V379" s="488"/>
      <c r="W379" s="488"/>
      <c r="X379" s="488"/>
      <c r="Y379" s="69"/>
      <c r="Z379" s="69"/>
    </row>
    <row r="380" spans="1:26" ht="146.25" customHeight="1">
      <c r="A380" s="466"/>
      <c r="B380" s="466"/>
      <c r="C380" s="466"/>
      <c r="D380" s="467"/>
      <c r="E380" s="468"/>
      <c r="F380" s="466"/>
      <c r="G380" s="551"/>
      <c r="H380" s="551"/>
      <c r="I380" s="491"/>
      <c r="J380" s="491"/>
      <c r="K380" s="43" t="s">
        <v>1201</v>
      </c>
      <c r="L380" s="43" t="s">
        <v>1202</v>
      </c>
      <c r="M380" s="48"/>
      <c r="N380" s="43">
        <v>1</v>
      </c>
      <c r="O380" s="48"/>
      <c r="P380" s="48"/>
      <c r="Q380" s="52" t="s">
        <v>1197</v>
      </c>
      <c r="R380" s="50">
        <v>39860</v>
      </c>
      <c r="S380" s="346">
        <v>40147</v>
      </c>
      <c r="T380" s="340" t="s">
        <v>577</v>
      </c>
      <c r="U380" s="340" t="s">
        <v>577</v>
      </c>
      <c r="V380" s="194"/>
      <c r="W380" s="194"/>
      <c r="X380" s="194" t="s">
        <v>577</v>
      </c>
      <c r="Y380" s="69"/>
      <c r="Z380" s="69"/>
    </row>
    <row r="381" spans="1:27" s="28" customFormat="1" ht="168.75" customHeight="1">
      <c r="A381" s="507" t="s">
        <v>549</v>
      </c>
      <c r="B381" s="493" t="s">
        <v>486</v>
      </c>
      <c r="C381" s="493" t="s">
        <v>579</v>
      </c>
      <c r="D381" s="493"/>
      <c r="E381" s="494">
        <v>747</v>
      </c>
      <c r="F381" s="495" t="s">
        <v>557</v>
      </c>
      <c r="G381" s="61">
        <v>39815</v>
      </c>
      <c r="H381" s="61">
        <v>40178</v>
      </c>
      <c r="I381" s="19"/>
      <c r="J381" s="19"/>
      <c r="K381" s="47" t="s">
        <v>333</v>
      </c>
      <c r="L381" s="34" t="s">
        <v>334</v>
      </c>
      <c r="M381" s="44"/>
      <c r="N381" s="44" t="s">
        <v>335</v>
      </c>
      <c r="O381" s="44"/>
      <c r="P381" s="44"/>
      <c r="Q381" s="43" t="s">
        <v>336</v>
      </c>
      <c r="R381" s="47">
        <v>39815</v>
      </c>
      <c r="S381" s="336">
        <v>40178</v>
      </c>
      <c r="T381" s="340" t="s">
        <v>577</v>
      </c>
      <c r="U381" s="340" t="s">
        <v>577</v>
      </c>
      <c r="V381" s="194"/>
      <c r="W381" s="194"/>
      <c r="X381" s="194"/>
      <c r="Y381" s="69"/>
      <c r="Z381" s="69"/>
      <c r="AA381" s="127"/>
    </row>
    <row r="382" spans="1:27" s="28" customFormat="1" ht="90" customHeight="1">
      <c r="A382" s="507"/>
      <c r="B382" s="493"/>
      <c r="C382" s="493"/>
      <c r="D382" s="493"/>
      <c r="E382" s="494"/>
      <c r="F382" s="495"/>
      <c r="G382" s="61">
        <v>39815</v>
      </c>
      <c r="H382" s="61">
        <v>40178</v>
      </c>
      <c r="I382" s="19"/>
      <c r="J382" s="19"/>
      <c r="K382" s="47" t="s">
        <v>851</v>
      </c>
      <c r="L382" s="53" t="s">
        <v>852</v>
      </c>
      <c r="M382" s="44"/>
      <c r="N382" s="44">
        <v>1</v>
      </c>
      <c r="O382" s="44"/>
      <c r="P382" s="44"/>
      <c r="Q382" s="43" t="s">
        <v>259</v>
      </c>
      <c r="R382" s="47">
        <v>39815</v>
      </c>
      <c r="S382" s="336">
        <v>40178</v>
      </c>
      <c r="T382" s="340" t="s">
        <v>577</v>
      </c>
      <c r="U382" s="340" t="s">
        <v>577</v>
      </c>
      <c r="V382" s="194"/>
      <c r="W382" s="194"/>
      <c r="X382" s="194"/>
      <c r="Y382" s="69"/>
      <c r="Z382" s="69"/>
      <c r="AA382" s="127"/>
    </row>
    <row r="383" spans="1:27" s="28" customFormat="1" ht="180" customHeight="1">
      <c r="A383" s="507"/>
      <c r="B383" s="493"/>
      <c r="C383" s="493"/>
      <c r="D383" s="493"/>
      <c r="E383" s="494"/>
      <c r="F383" s="495"/>
      <c r="G383" s="61">
        <v>39815</v>
      </c>
      <c r="H383" s="61">
        <v>40178</v>
      </c>
      <c r="I383" s="19"/>
      <c r="J383" s="19"/>
      <c r="K383" s="47" t="s">
        <v>853</v>
      </c>
      <c r="L383" s="34" t="s">
        <v>334</v>
      </c>
      <c r="M383" s="44"/>
      <c r="N383" s="44" t="s">
        <v>854</v>
      </c>
      <c r="O383" s="44"/>
      <c r="P383" s="44"/>
      <c r="Q383" s="43" t="s">
        <v>475</v>
      </c>
      <c r="R383" s="47">
        <v>39815</v>
      </c>
      <c r="S383" s="336">
        <v>40178</v>
      </c>
      <c r="T383" s="340" t="s">
        <v>577</v>
      </c>
      <c r="U383" s="340" t="s">
        <v>577</v>
      </c>
      <c r="V383" s="194"/>
      <c r="W383" s="194"/>
      <c r="X383" s="194"/>
      <c r="Y383" s="69"/>
      <c r="Z383" s="69"/>
      <c r="AA383" s="127"/>
    </row>
    <row r="384" spans="1:27" s="28" customFormat="1" ht="112.5" customHeight="1">
      <c r="A384" s="507" t="s">
        <v>549</v>
      </c>
      <c r="B384" s="493" t="s">
        <v>486</v>
      </c>
      <c r="C384" s="493" t="s">
        <v>578</v>
      </c>
      <c r="D384" s="493"/>
      <c r="E384" s="494">
        <v>327</v>
      </c>
      <c r="F384" s="495" t="s">
        <v>558</v>
      </c>
      <c r="G384" s="61">
        <v>39815</v>
      </c>
      <c r="H384" s="61">
        <v>40178</v>
      </c>
      <c r="I384" s="19"/>
      <c r="J384" s="19"/>
      <c r="K384" s="47" t="s">
        <v>476</v>
      </c>
      <c r="L384" s="34" t="s">
        <v>477</v>
      </c>
      <c r="M384" s="44" t="s">
        <v>478</v>
      </c>
      <c r="N384" s="44" t="s">
        <v>260</v>
      </c>
      <c r="O384" s="44"/>
      <c r="P384" s="44"/>
      <c r="Q384" s="43" t="s">
        <v>479</v>
      </c>
      <c r="R384" s="47">
        <v>39815</v>
      </c>
      <c r="S384" s="336">
        <v>40178</v>
      </c>
      <c r="T384" s="340" t="s">
        <v>577</v>
      </c>
      <c r="U384" s="340" t="s">
        <v>577</v>
      </c>
      <c r="V384" s="194"/>
      <c r="W384" s="194"/>
      <c r="X384" s="194"/>
      <c r="Y384" s="69"/>
      <c r="Z384" s="69"/>
      <c r="AA384" s="127"/>
    </row>
    <row r="385" spans="1:27" s="28" customFormat="1" ht="123.75" customHeight="1">
      <c r="A385" s="507"/>
      <c r="B385" s="493"/>
      <c r="C385" s="493"/>
      <c r="D385" s="493"/>
      <c r="E385" s="494"/>
      <c r="F385" s="495"/>
      <c r="G385" s="61">
        <v>39815</v>
      </c>
      <c r="H385" s="61">
        <v>40178</v>
      </c>
      <c r="I385" s="19"/>
      <c r="J385" s="19"/>
      <c r="K385" s="47" t="s">
        <v>261</v>
      </c>
      <c r="L385" s="34" t="s">
        <v>480</v>
      </c>
      <c r="M385" s="44"/>
      <c r="N385" s="44">
        <v>1</v>
      </c>
      <c r="O385" s="44"/>
      <c r="P385" s="44"/>
      <c r="Q385" s="43" t="s">
        <v>481</v>
      </c>
      <c r="R385" s="47">
        <v>39815</v>
      </c>
      <c r="S385" s="336">
        <v>40178</v>
      </c>
      <c r="T385" s="340" t="s">
        <v>577</v>
      </c>
      <c r="U385" s="340" t="s">
        <v>577</v>
      </c>
      <c r="V385" s="194"/>
      <c r="W385" s="194"/>
      <c r="X385" s="194"/>
      <c r="Y385" s="69"/>
      <c r="Z385" s="69"/>
      <c r="AA385" s="127"/>
    </row>
    <row r="386" spans="1:27" s="28" customFormat="1" ht="101.25" customHeight="1">
      <c r="A386" s="507"/>
      <c r="B386" s="493"/>
      <c r="C386" s="493"/>
      <c r="D386" s="493"/>
      <c r="E386" s="494"/>
      <c r="F386" s="495"/>
      <c r="G386" s="61">
        <v>40026</v>
      </c>
      <c r="H386" s="61">
        <v>40178</v>
      </c>
      <c r="I386" s="252"/>
      <c r="J386" s="252"/>
      <c r="K386" s="504" t="s">
        <v>262</v>
      </c>
      <c r="L386" s="34" t="s">
        <v>263</v>
      </c>
      <c r="M386" s="44"/>
      <c r="N386" s="44">
        <v>1</v>
      </c>
      <c r="O386" s="44"/>
      <c r="P386" s="44"/>
      <c r="Q386" s="43" t="s">
        <v>264</v>
      </c>
      <c r="R386" s="47">
        <v>40026</v>
      </c>
      <c r="S386" s="336">
        <v>40178</v>
      </c>
      <c r="T386" s="340" t="s">
        <v>577</v>
      </c>
      <c r="U386" s="340" t="s">
        <v>577</v>
      </c>
      <c r="V386" s="194"/>
      <c r="W386" s="194"/>
      <c r="X386" s="194"/>
      <c r="Y386" s="69"/>
      <c r="Z386" s="69"/>
      <c r="AA386" s="127"/>
    </row>
    <row r="387" spans="1:27" s="28" customFormat="1" ht="123.75" customHeight="1">
      <c r="A387" s="507"/>
      <c r="B387" s="493"/>
      <c r="C387" s="493"/>
      <c r="D387" s="493"/>
      <c r="E387" s="494"/>
      <c r="F387" s="495"/>
      <c r="G387" s="61">
        <v>40026</v>
      </c>
      <c r="H387" s="61">
        <v>40178</v>
      </c>
      <c r="I387" s="253"/>
      <c r="J387" s="253"/>
      <c r="K387" s="506"/>
      <c r="L387" s="34" t="s">
        <v>265</v>
      </c>
      <c r="M387" s="44"/>
      <c r="N387" s="44">
        <v>1</v>
      </c>
      <c r="O387" s="44"/>
      <c r="P387" s="44"/>
      <c r="Q387" s="43" t="s">
        <v>266</v>
      </c>
      <c r="R387" s="47">
        <v>40026</v>
      </c>
      <c r="S387" s="336">
        <v>40178</v>
      </c>
      <c r="T387" s="340" t="s">
        <v>577</v>
      </c>
      <c r="U387" s="340" t="s">
        <v>577</v>
      </c>
      <c r="V387" s="194"/>
      <c r="W387" s="194"/>
      <c r="X387" s="194"/>
      <c r="Y387" s="69"/>
      <c r="Z387" s="69"/>
      <c r="AA387" s="127"/>
    </row>
    <row r="388" spans="1:27" s="28" customFormat="1" ht="90">
      <c r="A388" s="507"/>
      <c r="B388" s="493"/>
      <c r="C388" s="493"/>
      <c r="D388" s="493"/>
      <c r="E388" s="494"/>
      <c r="F388" s="495"/>
      <c r="G388" s="61">
        <v>39815</v>
      </c>
      <c r="H388" s="61">
        <v>40178</v>
      </c>
      <c r="I388" s="19"/>
      <c r="J388" s="19"/>
      <c r="K388" s="47" t="s">
        <v>482</v>
      </c>
      <c r="L388" s="34" t="s">
        <v>483</v>
      </c>
      <c r="M388" s="44">
        <v>0.25</v>
      </c>
      <c r="N388" s="44">
        <v>0.75</v>
      </c>
      <c r="O388" s="44"/>
      <c r="P388" s="44"/>
      <c r="Q388" s="43" t="s">
        <v>484</v>
      </c>
      <c r="R388" s="47">
        <v>39815</v>
      </c>
      <c r="S388" s="336">
        <v>40178</v>
      </c>
      <c r="T388" s="340" t="s">
        <v>577</v>
      </c>
      <c r="U388" s="340" t="s">
        <v>577</v>
      </c>
      <c r="V388" s="194"/>
      <c r="W388" s="194"/>
      <c r="X388" s="194"/>
      <c r="Y388" s="69"/>
      <c r="Z388" s="69"/>
      <c r="AA388" s="127"/>
    </row>
    <row r="389" spans="1:27" s="28" customFormat="1" ht="101.25">
      <c r="A389" s="712" t="s">
        <v>687</v>
      </c>
      <c r="B389" s="440" t="s">
        <v>559</v>
      </c>
      <c r="C389" s="440" t="s">
        <v>1050</v>
      </c>
      <c r="D389" s="711"/>
      <c r="E389" s="627">
        <v>634</v>
      </c>
      <c r="F389" s="628" t="s">
        <v>560</v>
      </c>
      <c r="G389" s="61">
        <v>39815</v>
      </c>
      <c r="H389" s="61">
        <v>40110</v>
      </c>
      <c r="I389" s="286">
        <v>39815</v>
      </c>
      <c r="J389" s="287">
        <v>40161</v>
      </c>
      <c r="K389" s="55" t="s">
        <v>688</v>
      </c>
      <c r="L389" s="43" t="s">
        <v>87</v>
      </c>
      <c r="M389" s="44">
        <f>2/3</f>
        <v>0.6666666666666666</v>
      </c>
      <c r="N389" s="44">
        <f aca="true" t="shared" si="0" ref="N389:N394">1-M389</f>
        <v>0.33333333333333337</v>
      </c>
      <c r="O389" s="44"/>
      <c r="P389" s="44"/>
      <c r="Q389" s="47" t="s">
        <v>88</v>
      </c>
      <c r="R389" s="92">
        <v>39815</v>
      </c>
      <c r="S389" s="337">
        <v>40110</v>
      </c>
      <c r="T389" s="340" t="s">
        <v>577</v>
      </c>
      <c r="U389" s="340" t="s">
        <v>577</v>
      </c>
      <c r="V389" s="69"/>
      <c r="W389" s="69"/>
      <c r="X389" s="69"/>
      <c r="Y389" s="69"/>
      <c r="Z389" s="69"/>
      <c r="AA389" s="127"/>
    </row>
    <row r="390" spans="1:27" s="28" customFormat="1" ht="78.75">
      <c r="A390" s="712"/>
      <c r="B390" s="440"/>
      <c r="C390" s="440"/>
      <c r="D390" s="711"/>
      <c r="E390" s="627"/>
      <c r="F390" s="628"/>
      <c r="G390" s="61">
        <v>39887</v>
      </c>
      <c r="H390" s="61">
        <v>40037</v>
      </c>
      <c r="I390" s="286">
        <v>39887</v>
      </c>
      <c r="J390" s="287">
        <v>40177</v>
      </c>
      <c r="K390" s="55" t="s">
        <v>1274</v>
      </c>
      <c r="L390" s="43" t="s">
        <v>1275</v>
      </c>
      <c r="M390" s="44">
        <f>1/2</f>
        <v>0.5</v>
      </c>
      <c r="N390" s="44">
        <f t="shared" si="0"/>
        <v>0.5</v>
      </c>
      <c r="O390" s="44"/>
      <c r="P390" s="44"/>
      <c r="Q390" s="47" t="s">
        <v>1276</v>
      </c>
      <c r="R390" s="92">
        <v>39887</v>
      </c>
      <c r="S390" s="337">
        <v>40037</v>
      </c>
      <c r="T390" s="340" t="s">
        <v>577</v>
      </c>
      <c r="U390" s="340" t="s">
        <v>577</v>
      </c>
      <c r="V390" s="69"/>
      <c r="W390" s="69"/>
      <c r="X390" s="69"/>
      <c r="Y390" s="69"/>
      <c r="Z390" s="69"/>
      <c r="AA390" s="127"/>
    </row>
    <row r="391" spans="1:27" s="93" customFormat="1" ht="90">
      <c r="A391" s="712"/>
      <c r="B391" s="440"/>
      <c r="C391" s="440"/>
      <c r="D391" s="711"/>
      <c r="E391" s="627"/>
      <c r="F391" s="628"/>
      <c r="G391" s="61">
        <v>39873</v>
      </c>
      <c r="H391" s="61">
        <v>40162</v>
      </c>
      <c r="I391" s="287">
        <v>39904</v>
      </c>
      <c r="J391" s="287">
        <v>40177</v>
      </c>
      <c r="K391" s="55" t="s">
        <v>1277</v>
      </c>
      <c r="L391" s="43" t="s">
        <v>1278</v>
      </c>
      <c r="M391" s="44">
        <f>1/4</f>
        <v>0.25</v>
      </c>
      <c r="N391" s="44">
        <f t="shared" si="0"/>
        <v>0.75</v>
      </c>
      <c r="O391" s="44"/>
      <c r="P391" s="44"/>
      <c r="Q391" s="47" t="s">
        <v>1279</v>
      </c>
      <c r="R391" s="92">
        <v>39873</v>
      </c>
      <c r="S391" s="337">
        <v>40040</v>
      </c>
      <c r="T391" s="340" t="s">
        <v>577</v>
      </c>
      <c r="U391" s="340" t="s">
        <v>577</v>
      </c>
      <c r="V391" s="338"/>
      <c r="W391" s="338"/>
      <c r="X391" s="338"/>
      <c r="Y391" s="338"/>
      <c r="Z391" s="338"/>
      <c r="AA391" s="335"/>
    </row>
    <row r="392" spans="1:27" s="93" customFormat="1" ht="123.75">
      <c r="A392" s="712" t="s">
        <v>89</v>
      </c>
      <c r="B392" s="440" t="s">
        <v>562</v>
      </c>
      <c r="C392" s="440" t="s">
        <v>1051</v>
      </c>
      <c r="D392" s="711"/>
      <c r="E392" s="627">
        <v>1034</v>
      </c>
      <c r="F392" s="628" t="s">
        <v>1280</v>
      </c>
      <c r="G392" s="61">
        <v>39846</v>
      </c>
      <c r="H392" s="61">
        <v>40132</v>
      </c>
      <c r="I392" s="61">
        <v>39846</v>
      </c>
      <c r="J392" s="61">
        <v>40132</v>
      </c>
      <c r="K392" s="34" t="s">
        <v>1281</v>
      </c>
      <c r="L392" s="34" t="s">
        <v>1282</v>
      </c>
      <c r="M392" s="44"/>
      <c r="N392" s="44">
        <f t="shared" si="0"/>
        <v>1</v>
      </c>
      <c r="O392" s="44"/>
      <c r="P392" s="44"/>
      <c r="Q392" s="34" t="s">
        <v>1283</v>
      </c>
      <c r="R392" s="92">
        <v>39846</v>
      </c>
      <c r="S392" s="337">
        <v>40132</v>
      </c>
      <c r="T392" s="340" t="s">
        <v>577</v>
      </c>
      <c r="U392" s="340" t="s">
        <v>577</v>
      </c>
      <c r="V392" s="338"/>
      <c r="W392" s="338"/>
      <c r="X392" s="338"/>
      <c r="Y392" s="338"/>
      <c r="Z392" s="338"/>
      <c r="AA392" s="335"/>
    </row>
    <row r="393" spans="1:27" s="93" customFormat="1" ht="90">
      <c r="A393" s="712"/>
      <c r="B393" s="440"/>
      <c r="C393" s="440"/>
      <c r="D393" s="711"/>
      <c r="E393" s="627"/>
      <c r="F393" s="628"/>
      <c r="G393" s="61">
        <v>39859</v>
      </c>
      <c r="H393" s="61">
        <v>40101</v>
      </c>
      <c r="I393" s="61">
        <v>39859</v>
      </c>
      <c r="J393" s="61">
        <v>40101</v>
      </c>
      <c r="K393" s="34" t="s">
        <v>229</v>
      </c>
      <c r="L393" s="34" t="s">
        <v>230</v>
      </c>
      <c r="M393" s="64">
        <v>0.5</v>
      </c>
      <c r="N393" s="64">
        <f t="shared" si="0"/>
        <v>0.5</v>
      </c>
      <c r="O393" s="64"/>
      <c r="P393" s="64"/>
      <c r="Q393" s="34" t="s">
        <v>231</v>
      </c>
      <c r="R393" s="36">
        <v>39859</v>
      </c>
      <c r="S393" s="156">
        <v>40101</v>
      </c>
      <c r="T393" s="340" t="s">
        <v>577</v>
      </c>
      <c r="U393" s="340" t="s">
        <v>577</v>
      </c>
      <c r="V393" s="338"/>
      <c r="W393" s="338"/>
      <c r="X393" s="338"/>
      <c r="Y393" s="338"/>
      <c r="Z393" s="338"/>
      <c r="AA393" s="335"/>
    </row>
    <row r="394" spans="1:27" s="93" customFormat="1" ht="90">
      <c r="A394" s="712"/>
      <c r="B394" s="440"/>
      <c r="C394" s="440"/>
      <c r="D394" s="711"/>
      <c r="E394" s="627"/>
      <c r="F394" s="628"/>
      <c r="G394" s="61">
        <v>39859</v>
      </c>
      <c r="H394" s="61">
        <v>40162</v>
      </c>
      <c r="I394" s="33">
        <v>39859</v>
      </c>
      <c r="J394" s="287">
        <v>40053</v>
      </c>
      <c r="K394" s="34" t="s">
        <v>232</v>
      </c>
      <c r="L394" s="34" t="s">
        <v>230</v>
      </c>
      <c r="M394" s="64">
        <v>0.7</v>
      </c>
      <c r="N394" s="64">
        <f t="shared" si="0"/>
        <v>0.30000000000000004</v>
      </c>
      <c r="O394" s="64"/>
      <c r="P394" s="64"/>
      <c r="Q394" s="34" t="s">
        <v>233</v>
      </c>
      <c r="R394" s="92">
        <v>39859</v>
      </c>
      <c r="S394" s="337">
        <v>40162</v>
      </c>
      <c r="T394" s="340" t="s">
        <v>577</v>
      </c>
      <c r="U394" s="340" t="s">
        <v>577</v>
      </c>
      <c r="V394" s="338"/>
      <c r="W394" s="338"/>
      <c r="X394" s="338"/>
      <c r="Y394" s="338"/>
      <c r="Z394" s="338"/>
      <c r="AA394" s="335"/>
    </row>
    <row r="395" spans="1:27" s="93" customFormat="1" ht="78.75" customHeight="1" thickBot="1">
      <c r="A395" s="59" t="s">
        <v>89</v>
      </c>
      <c r="B395" s="46" t="s">
        <v>563</v>
      </c>
      <c r="C395" s="46" t="s">
        <v>592</v>
      </c>
      <c r="D395" s="94"/>
      <c r="E395" s="130">
        <v>796</v>
      </c>
      <c r="F395" s="95" t="s">
        <v>561</v>
      </c>
      <c r="G395" s="61">
        <v>39995</v>
      </c>
      <c r="H395" s="61">
        <v>40130</v>
      </c>
      <c r="I395" s="289">
        <v>40120</v>
      </c>
      <c r="J395" s="289">
        <v>40178</v>
      </c>
      <c r="K395" s="254" t="s">
        <v>234</v>
      </c>
      <c r="L395" s="290" t="s">
        <v>235</v>
      </c>
      <c r="M395" s="291">
        <v>0</v>
      </c>
      <c r="N395" s="291">
        <v>1</v>
      </c>
      <c r="O395" s="292"/>
      <c r="P395" s="285"/>
      <c r="Q395" s="34" t="s">
        <v>236</v>
      </c>
      <c r="R395" s="92">
        <v>39995</v>
      </c>
      <c r="S395" s="337">
        <v>40130</v>
      </c>
      <c r="T395" s="339" t="s">
        <v>577</v>
      </c>
      <c r="U395" s="339" t="s">
        <v>577</v>
      </c>
      <c r="V395" s="338"/>
      <c r="W395" s="338"/>
      <c r="X395" s="338"/>
      <c r="Y395" s="338"/>
      <c r="Z395" s="338"/>
      <c r="AA395" s="335"/>
    </row>
    <row r="396" spans="1:27" s="235" customFormat="1" ht="39.75" customHeight="1">
      <c r="A396" s="554" t="s">
        <v>119</v>
      </c>
      <c r="B396" s="596" t="s">
        <v>1005</v>
      </c>
      <c r="C396" s="557" t="s">
        <v>1302</v>
      </c>
      <c r="D396" s="598"/>
      <c r="E396" s="629">
        <v>804</v>
      </c>
      <c r="F396" s="560" t="s">
        <v>56</v>
      </c>
      <c r="G396" s="549">
        <v>39828</v>
      </c>
      <c r="H396" s="549">
        <v>39980</v>
      </c>
      <c r="I396" s="475">
        <v>39828</v>
      </c>
      <c r="J396" s="475">
        <v>40008</v>
      </c>
      <c r="K396" s="404" t="s">
        <v>121</v>
      </c>
      <c r="L396" s="621" t="s">
        <v>122</v>
      </c>
      <c r="M396" s="562">
        <v>1</v>
      </c>
      <c r="N396" s="432"/>
      <c r="O396" s="437">
        <v>1</v>
      </c>
      <c r="P396" s="437"/>
      <c r="Q396" s="295" t="s">
        <v>123</v>
      </c>
      <c r="R396" s="132">
        <v>39828</v>
      </c>
      <c r="S396" s="110">
        <v>39980</v>
      </c>
      <c r="T396" s="469"/>
      <c r="U396" s="469" t="s">
        <v>577</v>
      </c>
      <c r="V396" s="469" t="s">
        <v>577</v>
      </c>
      <c r="W396" s="469"/>
      <c r="X396" s="469"/>
      <c r="Y396" s="327"/>
      <c r="Z396" s="327"/>
      <c r="AA396" s="328"/>
    </row>
    <row r="397" spans="1:27" s="235" customFormat="1" ht="54.75" customHeight="1">
      <c r="A397" s="555"/>
      <c r="B397" s="499"/>
      <c r="C397" s="558"/>
      <c r="D397" s="599"/>
      <c r="E397" s="630"/>
      <c r="F397" s="516"/>
      <c r="G397" s="550"/>
      <c r="H397" s="550"/>
      <c r="I397" s="475"/>
      <c r="J397" s="475"/>
      <c r="K397" s="414"/>
      <c r="L397" s="622"/>
      <c r="M397" s="405"/>
      <c r="N397" s="433"/>
      <c r="O397" s="547"/>
      <c r="P397" s="547"/>
      <c r="Q397" s="20" t="s">
        <v>124</v>
      </c>
      <c r="R397" s="215">
        <v>39828</v>
      </c>
      <c r="S397" s="216">
        <v>39927</v>
      </c>
      <c r="T397" s="469"/>
      <c r="U397" s="469"/>
      <c r="V397" s="469"/>
      <c r="W397" s="469"/>
      <c r="X397" s="469"/>
      <c r="Y397" s="46" t="s">
        <v>1006</v>
      </c>
      <c r="Z397" s="327"/>
      <c r="AA397" s="328"/>
    </row>
    <row r="398" spans="1:27" s="235" customFormat="1" ht="49.5" customHeight="1">
      <c r="A398" s="555"/>
      <c r="B398" s="499"/>
      <c r="C398" s="558"/>
      <c r="D398" s="599"/>
      <c r="E398" s="630"/>
      <c r="F398" s="516"/>
      <c r="G398" s="551"/>
      <c r="H398" s="551"/>
      <c r="I398" s="475"/>
      <c r="J398" s="475"/>
      <c r="K398" s="403"/>
      <c r="L398" s="623"/>
      <c r="M398" s="406"/>
      <c r="N398" s="410"/>
      <c r="O398" s="438"/>
      <c r="P398" s="438"/>
      <c r="Q398" s="20" t="s">
        <v>125</v>
      </c>
      <c r="R398" s="215">
        <v>39889</v>
      </c>
      <c r="S398" s="216">
        <v>39980</v>
      </c>
      <c r="T398" s="469"/>
      <c r="U398" s="469"/>
      <c r="V398" s="469"/>
      <c r="W398" s="469"/>
      <c r="X398" s="469"/>
      <c r="Y398" s="46" t="s">
        <v>1006</v>
      </c>
      <c r="Z398" s="327"/>
      <c r="AA398" s="328"/>
    </row>
    <row r="399" spans="1:27" s="235" customFormat="1" ht="43.5" customHeight="1">
      <c r="A399" s="555"/>
      <c r="B399" s="499"/>
      <c r="C399" s="558"/>
      <c r="D399" s="599"/>
      <c r="E399" s="630"/>
      <c r="F399" s="516"/>
      <c r="G399" s="61">
        <v>39933</v>
      </c>
      <c r="H399" s="61">
        <v>40086</v>
      </c>
      <c r="I399" s="36"/>
      <c r="J399" s="36"/>
      <c r="K399" s="34" t="s">
        <v>1303</v>
      </c>
      <c r="L399" s="96" t="s">
        <v>127</v>
      </c>
      <c r="M399" s="300"/>
      <c r="N399" s="244">
        <v>1</v>
      </c>
      <c r="O399" s="262"/>
      <c r="P399" s="262"/>
      <c r="Q399" s="22" t="s">
        <v>128</v>
      </c>
      <c r="R399" s="215">
        <v>40007</v>
      </c>
      <c r="S399" s="216">
        <v>40053</v>
      </c>
      <c r="T399" s="194" t="s">
        <v>577</v>
      </c>
      <c r="U399" s="194"/>
      <c r="V399" s="194"/>
      <c r="W399" s="194" t="s">
        <v>577</v>
      </c>
      <c r="X399" s="194"/>
      <c r="Y399" s="46" t="s">
        <v>1007</v>
      </c>
      <c r="Z399" s="327"/>
      <c r="AA399" s="328"/>
    </row>
    <row r="400" spans="1:27" s="235" customFormat="1" ht="42" customHeight="1">
      <c r="A400" s="555"/>
      <c r="B400" s="499"/>
      <c r="C400" s="558"/>
      <c r="D400" s="599"/>
      <c r="E400" s="630"/>
      <c r="F400" s="516"/>
      <c r="G400" s="549">
        <v>40086</v>
      </c>
      <c r="H400" s="549">
        <v>40178</v>
      </c>
      <c r="I400" s="626"/>
      <c r="J400" s="475"/>
      <c r="K400" s="713" t="s">
        <v>129</v>
      </c>
      <c r="L400" s="715" t="s">
        <v>130</v>
      </c>
      <c r="M400" s="717"/>
      <c r="N400" s="719">
        <v>1</v>
      </c>
      <c r="O400" s="546"/>
      <c r="P400" s="546"/>
      <c r="Q400" s="20" t="s">
        <v>131</v>
      </c>
      <c r="R400" s="215">
        <v>40091</v>
      </c>
      <c r="S400" s="216">
        <v>40102</v>
      </c>
      <c r="T400" s="469" t="s">
        <v>577</v>
      </c>
      <c r="U400" s="469"/>
      <c r="V400" s="469"/>
      <c r="W400" s="469" t="s">
        <v>577</v>
      </c>
      <c r="X400" s="469"/>
      <c r="Y400" s="46" t="s">
        <v>1007</v>
      </c>
      <c r="Z400" s="327"/>
      <c r="AA400" s="328"/>
    </row>
    <row r="401" spans="1:27" s="235" customFormat="1" ht="24" customHeight="1">
      <c r="A401" s="555"/>
      <c r="B401" s="499"/>
      <c r="C401" s="558"/>
      <c r="D401" s="599"/>
      <c r="E401" s="630"/>
      <c r="F401" s="516"/>
      <c r="G401" s="550"/>
      <c r="H401" s="550"/>
      <c r="I401" s="412"/>
      <c r="J401" s="475"/>
      <c r="K401" s="414"/>
      <c r="L401" s="622"/>
      <c r="M401" s="405"/>
      <c r="N401" s="433"/>
      <c r="O401" s="547"/>
      <c r="P401" s="547"/>
      <c r="Q401" s="20" t="s">
        <v>1304</v>
      </c>
      <c r="R401" s="215">
        <v>40077</v>
      </c>
      <c r="S401" s="216">
        <v>40137</v>
      </c>
      <c r="T401" s="469"/>
      <c r="U401" s="469"/>
      <c r="V401" s="469"/>
      <c r="W401" s="469"/>
      <c r="X401" s="469"/>
      <c r="Y401" s="46" t="s">
        <v>1007</v>
      </c>
      <c r="Z401" s="327"/>
      <c r="AA401" s="328"/>
    </row>
    <row r="402" spans="1:27" s="235" customFormat="1" ht="43.5" customHeight="1" thickBot="1">
      <c r="A402" s="556"/>
      <c r="B402" s="597"/>
      <c r="C402" s="559"/>
      <c r="D402" s="600"/>
      <c r="E402" s="631"/>
      <c r="F402" s="561"/>
      <c r="G402" s="551"/>
      <c r="H402" s="551"/>
      <c r="I402" s="413"/>
      <c r="J402" s="475"/>
      <c r="K402" s="714"/>
      <c r="L402" s="716"/>
      <c r="M402" s="718"/>
      <c r="N402" s="720"/>
      <c r="O402" s="548"/>
      <c r="P402" s="548"/>
      <c r="Q402" s="307" t="s">
        <v>1305</v>
      </c>
      <c r="R402" s="224">
        <v>40137</v>
      </c>
      <c r="S402" s="225">
        <v>40150</v>
      </c>
      <c r="T402" s="469"/>
      <c r="U402" s="469"/>
      <c r="V402" s="469"/>
      <c r="W402" s="469"/>
      <c r="X402" s="469"/>
      <c r="Y402" s="46" t="s">
        <v>1007</v>
      </c>
      <c r="Z402" s="327"/>
      <c r="AA402" s="328"/>
    </row>
    <row r="403" spans="1:27" s="235" customFormat="1" ht="48.75" customHeight="1">
      <c r="A403" s="554" t="s">
        <v>119</v>
      </c>
      <c r="B403" s="596" t="s">
        <v>1005</v>
      </c>
      <c r="C403" s="557" t="s">
        <v>1307</v>
      </c>
      <c r="D403" s="598"/>
      <c r="E403" s="629">
        <v>952</v>
      </c>
      <c r="F403" s="560" t="s">
        <v>56</v>
      </c>
      <c r="G403" s="549">
        <v>39828</v>
      </c>
      <c r="H403" s="549">
        <v>39980</v>
      </c>
      <c r="I403" s="475">
        <v>39828</v>
      </c>
      <c r="J403" s="626">
        <v>40011</v>
      </c>
      <c r="K403" s="721" t="s">
        <v>121</v>
      </c>
      <c r="L403" s="621" t="s">
        <v>122</v>
      </c>
      <c r="M403" s="562">
        <v>1</v>
      </c>
      <c r="N403" s="724"/>
      <c r="O403" s="725"/>
      <c r="P403" s="725"/>
      <c r="Q403" s="295" t="s">
        <v>123</v>
      </c>
      <c r="R403" s="132">
        <v>39818</v>
      </c>
      <c r="S403" s="110">
        <v>39871</v>
      </c>
      <c r="T403" s="469"/>
      <c r="U403" s="469" t="s">
        <v>577</v>
      </c>
      <c r="V403" s="469" t="s">
        <v>577</v>
      </c>
      <c r="W403" s="469"/>
      <c r="X403" s="469"/>
      <c r="Y403" s="46" t="s">
        <v>1008</v>
      </c>
      <c r="Z403" s="327"/>
      <c r="AA403" s="328"/>
    </row>
    <row r="404" spans="1:27" s="235" customFormat="1" ht="47.25" customHeight="1">
      <c r="A404" s="555"/>
      <c r="B404" s="499"/>
      <c r="C404" s="558"/>
      <c r="D404" s="599"/>
      <c r="E404" s="630"/>
      <c r="F404" s="516"/>
      <c r="G404" s="550"/>
      <c r="H404" s="550"/>
      <c r="I404" s="475"/>
      <c r="J404" s="412"/>
      <c r="K404" s="722"/>
      <c r="L404" s="622"/>
      <c r="M404" s="405"/>
      <c r="N404" s="407"/>
      <c r="O404" s="726"/>
      <c r="P404" s="726"/>
      <c r="Q404" s="20" t="s">
        <v>124</v>
      </c>
      <c r="R404" s="215">
        <v>39818</v>
      </c>
      <c r="S404" s="216">
        <v>39930</v>
      </c>
      <c r="T404" s="469"/>
      <c r="U404" s="469"/>
      <c r="V404" s="469"/>
      <c r="W404" s="469"/>
      <c r="X404" s="469"/>
      <c r="Y404" s="46" t="s">
        <v>1008</v>
      </c>
      <c r="Z404" s="327"/>
      <c r="AA404" s="328"/>
    </row>
    <row r="405" spans="1:27" s="235" customFormat="1" ht="45.75" customHeight="1">
      <c r="A405" s="555"/>
      <c r="B405" s="499"/>
      <c r="C405" s="558"/>
      <c r="D405" s="599"/>
      <c r="E405" s="630"/>
      <c r="F405" s="516"/>
      <c r="G405" s="551"/>
      <c r="H405" s="551"/>
      <c r="I405" s="475"/>
      <c r="J405" s="413"/>
      <c r="K405" s="723"/>
      <c r="L405" s="623"/>
      <c r="M405" s="406"/>
      <c r="N405" s="348"/>
      <c r="O405" s="727"/>
      <c r="P405" s="727"/>
      <c r="Q405" s="20" t="s">
        <v>125</v>
      </c>
      <c r="R405" s="215">
        <v>39889</v>
      </c>
      <c r="S405" s="216">
        <v>39978</v>
      </c>
      <c r="T405" s="469"/>
      <c r="U405" s="469"/>
      <c r="V405" s="469"/>
      <c r="W405" s="469"/>
      <c r="X405" s="469"/>
      <c r="Y405" s="46" t="s">
        <v>1008</v>
      </c>
      <c r="Z405" s="327"/>
      <c r="AA405" s="328"/>
    </row>
    <row r="406" spans="1:27" s="235" customFormat="1" ht="47.25" customHeight="1">
      <c r="A406" s="555"/>
      <c r="B406" s="499"/>
      <c r="C406" s="558"/>
      <c r="D406" s="599"/>
      <c r="E406" s="630"/>
      <c r="F406" s="516"/>
      <c r="G406" s="61">
        <v>39892</v>
      </c>
      <c r="H406" s="61">
        <v>40128</v>
      </c>
      <c r="I406" s="522">
        <v>40072</v>
      </c>
      <c r="J406" s="36">
        <v>40137</v>
      </c>
      <c r="K406" s="53" t="s">
        <v>1303</v>
      </c>
      <c r="L406" s="96" t="s">
        <v>127</v>
      </c>
      <c r="M406" s="243"/>
      <c r="N406" s="244">
        <v>1</v>
      </c>
      <c r="O406" s="262"/>
      <c r="P406" s="262"/>
      <c r="Q406" s="22" t="s">
        <v>128</v>
      </c>
      <c r="R406" s="215">
        <v>40007</v>
      </c>
      <c r="S406" s="216">
        <v>40102</v>
      </c>
      <c r="T406" s="194" t="s">
        <v>577</v>
      </c>
      <c r="U406" s="194"/>
      <c r="V406" s="194"/>
      <c r="W406" s="194" t="s">
        <v>577</v>
      </c>
      <c r="X406" s="194"/>
      <c r="Y406" s="46" t="s">
        <v>1008</v>
      </c>
      <c r="Z406" s="327"/>
      <c r="AA406" s="328"/>
    </row>
    <row r="407" spans="1:27" s="235" customFormat="1" ht="38.25" customHeight="1">
      <c r="A407" s="555"/>
      <c r="B407" s="499"/>
      <c r="C407" s="558"/>
      <c r="D407" s="599"/>
      <c r="E407" s="630"/>
      <c r="F407" s="516"/>
      <c r="G407" s="549">
        <v>40129</v>
      </c>
      <c r="H407" s="549">
        <v>40158</v>
      </c>
      <c r="I407" s="475"/>
      <c r="J407" s="626"/>
      <c r="K407" s="731" t="s">
        <v>129</v>
      </c>
      <c r="L407" s="713" t="s">
        <v>130</v>
      </c>
      <c r="M407" s="728"/>
      <c r="N407" s="719">
        <v>1</v>
      </c>
      <c r="O407" s="546"/>
      <c r="P407" s="546"/>
      <c r="Q407" s="20" t="s">
        <v>131</v>
      </c>
      <c r="R407" s="215">
        <v>40129</v>
      </c>
      <c r="S407" s="216">
        <v>40136</v>
      </c>
      <c r="T407" s="469" t="s">
        <v>577</v>
      </c>
      <c r="U407" s="469"/>
      <c r="V407" s="469"/>
      <c r="W407" s="469" t="s">
        <v>577</v>
      </c>
      <c r="X407" s="469"/>
      <c r="Y407" s="327"/>
      <c r="Z407" s="327"/>
      <c r="AA407" s="328"/>
    </row>
    <row r="408" spans="1:27" s="235" customFormat="1" ht="21.75" customHeight="1">
      <c r="A408" s="555"/>
      <c r="B408" s="499"/>
      <c r="C408" s="558"/>
      <c r="D408" s="599"/>
      <c r="E408" s="630"/>
      <c r="F408" s="516"/>
      <c r="G408" s="550"/>
      <c r="H408" s="550"/>
      <c r="I408" s="475"/>
      <c r="J408" s="412"/>
      <c r="K408" s="722"/>
      <c r="L408" s="414"/>
      <c r="M408" s="729"/>
      <c r="N408" s="433"/>
      <c r="O408" s="547"/>
      <c r="P408" s="547"/>
      <c r="Q408" s="20" t="s">
        <v>1304</v>
      </c>
      <c r="R408" s="215">
        <v>40129</v>
      </c>
      <c r="S408" s="216">
        <v>40147</v>
      </c>
      <c r="T408" s="469"/>
      <c r="U408" s="469"/>
      <c r="V408" s="469"/>
      <c r="W408" s="469"/>
      <c r="X408" s="469"/>
      <c r="Y408" s="327"/>
      <c r="Z408" s="327"/>
      <c r="AA408" s="328"/>
    </row>
    <row r="409" spans="1:27" s="235" customFormat="1" ht="23.25" customHeight="1" thickBot="1">
      <c r="A409" s="556"/>
      <c r="B409" s="597"/>
      <c r="C409" s="559"/>
      <c r="D409" s="600"/>
      <c r="E409" s="631"/>
      <c r="F409" s="561"/>
      <c r="G409" s="551"/>
      <c r="H409" s="551"/>
      <c r="I409" s="475"/>
      <c r="J409" s="412"/>
      <c r="K409" s="732"/>
      <c r="L409" s="714"/>
      <c r="M409" s="730"/>
      <c r="N409" s="720"/>
      <c r="O409" s="548"/>
      <c r="P409" s="548"/>
      <c r="Q409" s="305" t="s">
        <v>1305</v>
      </c>
      <c r="R409" s="224">
        <v>40140</v>
      </c>
      <c r="S409" s="225">
        <v>40158</v>
      </c>
      <c r="T409" s="469"/>
      <c r="U409" s="469"/>
      <c r="V409" s="469"/>
      <c r="W409" s="469"/>
      <c r="X409" s="469"/>
      <c r="Y409" s="327"/>
      <c r="Z409" s="327"/>
      <c r="AA409" s="328"/>
    </row>
    <row r="410" spans="1:27" s="235" customFormat="1" ht="44.25" customHeight="1">
      <c r="A410" s="554" t="s">
        <v>119</v>
      </c>
      <c r="B410" s="596" t="s">
        <v>1005</v>
      </c>
      <c r="C410" s="557" t="s">
        <v>1308</v>
      </c>
      <c r="D410" s="598"/>
      <c r="E410" s="629">
        <v>272</v>
      </c>
      <c r="F410" s="560" t="s">
        <v>56</v>
      </c>
      <c r="G410" s="549">
        <v>39860</v>
      </c>
      <c r="H410" s="549">
        <v>40024</v>
      </c>
      <c r="I410" s="475"/>
      <c r="J410" s="475"/>
      <c r="K410" s="721" t="s">
        <v>121</v>
      </c>
      <c r="L410" s="621" t="s">
        <v>1309</v>
      </c>
      <c r="M410" s="562">
        <v>1</v>
      </c>
      <c r="N410" s="432"/>
      <c r="O410" s="437"/>
      <c r="P410" s="437"/>
      <c r="Q410" s="295" t="s">
        <v>123</v>
      </c>
      <c r="R410" s="308">
        <v>39860</v>
      </c>
      <c r="S410" s="309">
        <v>39986</v>
      </c>
      <c r="T410" s="469"/>
      <c r="U410" s="469" t="s">
        <v>577</v>
      </c>
      <c r="V410" s="469" t="s">
        <v>577</v>
      </c>
      <c r="W410" s="469"/>
      <c r="X410" s="469"/>
      <c r="Y410" s="327"/>
      <c r="Z410" s="327"/>
      <c r="AA410" s="328"/>
    </row>
    <row r="411" spans="1:27" s="235" customFormat="1" ht="24" customHeight="1">
      <c r="A411" s="555"/>
      <c r="B411" s="499"/>
      <c r="C411" s="558"/>
      <c r="D411" s="599"/>
      <c r="E411" s="630"/>
      <c r="F411" s="516"/>
      <c r="G411" s="550"/>
      <c r="H411" s="550"/>
      <c r="I411" s="475"/>
      <c r="J411" s="475"/>
      <c r="K411" s="722"/>
      <c r="L411" s="622"/>
      <c r="M411" s="405"/>
      <c r="N411" s="433"/>
      <c r="O411" s="547"/>
      <c r="P411" s="547"/>
      <c r="Q411" s="20" t="s">
        <v>124</v>
      </c>
      <c r="R411" s="288">
        <v>39904</v>
      </c>
      <c r="S411" s="299">
        <v>39948</v>
      </c>
      <c r="T411" s="469"/>
      <c r="U411" s="469"/>
      <c r="V411" s="469"/>
      <c r="W411" s="469"/>
      <c r="X411" s="469"/>
      <c r="Y411" s="327"/>
      <c r="Z411" s="327"/>
      <c r="AA411" s="328"/>
    </row>
    <row r="412" spans="1:27" s="235" customFormat="1" ht="29.25" customHeight="1">
      <c r="A412" s="555"/>
      <c r="B412" s="499"/>
      <c r="C412" s="558"/>
      <c r="D412" s="599"/>
      <c r="E412" s="630"/>
      <c r="F412" s="516"/>
      <c r="G412" s="551"/>
      <c r="H412" s="551"/>
      <c r="I412" s="475"/>
      <c r="J412" s="475"/>
      <c r="K412" s="723"/>
      <c r="L412" s="623"/>
      <c r="M412" s="406"/>
      <c r="N412" s="410"/>
      <c r="O412" s="438"/>
      <c r="P412" s="438"/>
      <c r="Q412" s="20" t="s">
        <v>125</v>
      </c>
      <c r="R412" s="288">
        <v>39959</v>
      </c>
      <c r="S412" s="299">
        <v>40024</v>
      </c>
      <c r="T412" s="469"/>
      <c r="U412" s="469"/>
      <c r="V412" s="469"/>
      <c r="W412" s="469"/>
      <c r="X412" s="469"/>
      <c r="Y412" s="327"/>
      <c r="Z412" s="327"/>
      <c r="AA412" s="328"/>
    </row>
    <row r="413" spans="1:27" s="235" customFormat="1" ht="42" customHeight="1">
      <c r="A413" s="555"/>
      <c r="B413" s="499"/>
      <c r="C413" s="558"/>
      <c r="D413" s="599"/>
      <c r="E413" s="630"/>
      <c r="F413" s="516"/>
      <c r="G413" s="61">
        <v>40015</v>
      </c>
      <c r="H413" s="61">
        <v>40130</v>
      </c>
      <c r="I413" s="36">
        <v>40079</v>
      </c>
      <c r="J413" s="522">
        <v>40123</v>
      </c>
      <c r="K413" s="53" t="s">
        <v>1303</v>
      </c>
      <c r="L413" s="96" t="s">
        <v>127</v>
      </c>
      <c r="M413" s="243"/>
      <c r="N413" s="244">
        <v>1</v>
      </c>
      <c r="O413" s="262"/>
      <c r="P413" s="262"/>
      <c r="Q413" s="22" t="s">
        <v>128</v>
      </c>
      <c r="R413" s="288">
        <v>40057</v>
      </c>
      <c r="S413" s="299">
        <v>40101</v>
      </c>
      <c r="T413" s="194" t="s">
        <v>577</v>
      </c>
      <c r="U413" s="194"/>
      <c r="V413" s="194"/>
      <c r="W413" s="194" t="s">
        <v>577</v>
      </c>
      <c r="X413" s="194"/>
      <c r="Y413" s="46" t="s">
        <v>1009</v>
      </c>
      <c r="Z413" s="327"/>
      <c r="AA413" s="328"/>
    </row>
    <row r="414" spans="1:27" s="235" customFormat="1" ht="32.25" customHeight="1">
      <c r="A414" s="555"/>
      <c r="B414" s="499"/>
      <c r="C414" s="558"/>
      <c r="D414" s="599"/>
      <c r="E414" s="630"/>
      <c r="F414" s="516"/>
      <c r="G414" s="549">
        <v>40120</v>
      </c>
      <c r="H414" s="549">
        <v>40178</v>
      </c>
      <c r="I414" s="626"/>
      <c r="J414" s="626"/>
      <c r="K414" s="731" t="s">
        <v>129</v>
      </c>
      <c r="L414" s="713" t="s">
        <v>130</v>
      </c>
      <c r="M414" s="728"/>
      <c r="N414" s="719">
        <v>1</v>
      </c>
      <c r="O414" s="546"/>
      <c r="P414" s="546"/>
      <c r="Q414" s="20" t="s">
        <v>131</v>
      </c>
      <c r="R414" s="288">
        <v>40134</v>
      </c>
      <c r="S414" s="299">
        <v>40144</v>
      </c>
      <c r="T414" s="469" t="s">
        <v>577</v>
      </c>
      <c r="U414" s="469"/>
      <c r="V414" s="469"/>
      <c r="W414" s="469" t="s">
        <v>577</v>
      </c>
      <c r="X414" s="469"/>
      <c r="Y414" s="327"/>
      <c r="Z414" s="327"/>
      <c r="AA414" s="328"/>
    </row>
    <row r="415" spans="1:27" s="235" customFormat="1" ht="34.5" customHeight="1">
      <c r="A415" s="555"/>
      <c r="B415" s="499"/>
      <c r="C415" s="558"/>
      <c r="D415" s="599"/>
      <c r="E415" s="630"/>
      <c r="F415" s="516"/>
      <c r="G415" s="550"/>
      <c r="H415" s="550"/>
      <c r="I415" s="412"/>
      <c r="J415" s="412"/>
      <c r="K415" s="722"/>
      <c r="L415" s="414"/>
      <c r="M415" s="729"/>
      <c r="N415" s="433"/>
      <c r="O415" s="547"/>
      <c r="P415" s="547"/>
      <c r="Q415" s="20" t="s">
        <v>1304</v>
      </c>
      <c r="R415" s="288">
        <v>40135</v>
      </c>
      <c r="S415" s="299">
        <v>40147</v>
      </c>
      <c r="T415" s="469"/>
      <c r="U415" s="469"/>
      <c r="V415" s="469"/>
      <c r="W415" s="469"/>
      <c r="X415" s="469"/>
      <c r="Y415" s="327"/>
      <c r="Z415" s="327"/>
      <c r="AA415" s="328"/>
    </row>
    <row r="416" spans="1:27" s="235" customFormat="1" ht="31.5" customHeight="1" thickBot="1">
      <c r="A416" s="556"/>
      <c r="B416" s="597"/>
      <c r="C416" s="559"/>
      <c r="D416" s="600"/>
      <c r="E416" s="631"/>
      <c r="F416" s="561"/>
      <c r="G416" s="551"/>
      <c r="H416" s="551"/>
      <c r="I416" s="413"/>
      <c r="J416" s="413"/>
      <c r="K416" s="732"/>
      <c r="L416" s="714"/>
      <c r="M416" s="730"/>
      <c r="N416" s="720"/>
      <c r="O416" s="548"/>
      <c r="P416" s="548"/>
      <c r="Q416" s="305" t="s">
        <v>1305</v>
      </c>
      <c r="R416" s="218">
        <v>40148</v>
      </c>
      <c r="S416" s="219">
        <v>40158</v>
      </c>
      <c r="T416" s="469"/>
      <c r="U416" s="469"/>
      <c r="V416" s="469"/>
      <c r="W416" s="469"/>
      <c r="X416" s="469"/>
      <c r="Y416" s="46" t="s">
        <v>1010</v>
      </c>
      <c r="Z416" s="327"/>
      <c r="AA416" s="328"/>
    </row>
    <row r="417" spans="1:27" s="235" customFormat="1" ht="43.5" customHeight="1">
      <c r="A417" s="554" t="s">
        <v>119</v>
      </c>
      <c r="B417" s="596" t="s">
        <v>1005</v>
      </c>
      <c r="C417" s="557" t="s">
        <v>1310</v>
      </c>
      <c r="D417" s="598"/>
      <c r="E417" s="629">
        <v>195</v>
      </c>
      <c r="F417" s="560" t="s">
        <v>56</v>
      </c>
      <c r="G417" s="549">
        <v>39860</v>
      </c>
      <c r="H417" s="549">
        <v>40024</v>
      </c>
      <c r="I417" s="475"/>
      <c r="J417" s="626"/>
      <c r="K417" s="721" t="s">
        <v>121</v>
      </c>
      <c r="L417" s="621" t="s">
        <v>1309</v>
      </c>
      <c r="M417" s="562">
        <v>1</v>
      </c>
      <c r="N417" s="432"/>
      <c r="O417" s="437"/>
      <c r="P417" s="437"/>
      <c r="Q417" s="310" t="s">
        <v>123</v>
      </c>
      <c r="R417" s="308">
        <v>39860</v>
      </c>
      <c r="S417" s="110">
        <v>39986</v>
      </c>
      <c r="T417" s="469"/>
      <c r="U417" s="469" t="s">
        <v>577</v>
      </c>
      <c r="V417" s="469" t="s">
        <v>577</v>
      </c>
      <c r="W417" s="469"/>
      <c r="X417" s="469"/>
      <c r="Y417" s="46"/>
      <c r="Z417" s="327"/>
      <c r="AA417" s="328"/>
    </row>
    <row r="418" spans="1:27" s="235" customFormat="1" ht="29.25" customHeight="1">
      <c r="A418" s="555"/>
      <c r="B418" s="499"/>
      <c r="C418" s="558"/>
      <c r="D418" s="599"/>
      <c r="E418" s="630"/>
      <c r="F418" s="516"/>
      <c r="G418" s="550"/>
      <c r="H418" s="550"/>
      <c r="I418" s="475"/>
      <c r="J418" s="412"/>
      <c r="K418" s="722"/>
      <c r="L418" s="622"/>
      <c r="M418" s="405"/>
      <c r="N418" s="433"/>
      <c r="O418" s="547"/>
      <c r="P418" s="547"/>
      <c r="Q418" s="60" t="s">
        <v>124</v>
      </c>
      <c r="R418" s="215">
        <v>39904</v>
      </c>
      <c r="S418" s="216">
        <v>39948</v>
      </c>
      <c r="T418" s="469"/>
      <c r="U418" s="469"/>
      <c r="V418" s="469"/>
      <c r="W418" s="469"/>
      <c r="X418" s="469"/>
      <c r="Y418" s="327"/>
      <c r="Z418" s="327"/>
      <c r="AA418" s="328"/>
    </row>
    <row r="419" spans="1:27" s="235" customFormat="1" ht="32.25" customHeight="1">
      <c r="A419" s="555"/>
      <c r="B419" s="499"/>
      <c r="C419" s="558"/>
      <c r="D419" s="599"/>
      <c r="E419" s="630"/>
      <c r="F419" s="516"/>
      <c r="G419" s="551"/>
      <c r="H419" s="551"/>
      <c r="I419" s="475"/>
      <c r="J419" s="413"/>
      <c r="K419" s="723"/>
      <c r="L419" s="623"/>
      <c r="M419" s="406"/>
      <c r="N419" s="410"/>
      <c r="O419" s="438"/>
      <c r="P419" s="438"/>
      <c r="Q419" s="60" t="s">
        <v>125</v>
      </c>
      <c r="R419" s="215">
        <v>39959</v>
      </c>
      <c r="S419" s="216">
        <v>40024</v>
      </c>
      <c r="T419" s="469"/>
      <c r="U419" s="469"/>
      <c r="V419" s="469"/>
      <c r="W419" s="469"/>
      <c r="X419" s="469"/>
      <c r="Y419" s="327"/>
      <c r="Z419" s="327"/>
      <c r="AA419" s="328"/>
    </row>
    <row r="420" spans="1:27" s="235" customFormat="1" ht="43.5" customHeight="1">
      <c r="A420" s="555"/>
      <c r="B420" s="499"/>
      <c r="C420" s="558"/>
      <c r="D420" s="599"/>
      <c r="E420" s="630"/>
      <c r="F420" s="516"/>
      <c r="G420" s="61">
        <v>39995</v>
      </c>
      <c r="H420" s="61">
        <v>40102</v>
      </c>
      <c r="I420" s="36">
        <v>40079</v>
      </c>
      <c r="J420" s="525">
        <v>40123</v>
      </c>
      <c r="K420" s="53" t="s">
        <v>1303</v>
      </c>
      <c r="L420" s="96" t="s">
        <v>127</v>
      </c>
      <c r="M420" s="300"/>
      <c r="N420" s="244">
        <v>1</v>
      </c>
      <c r="O420" s="262"/>
      <c r="P420" s="262"/>
      <c r="Q420" s="80" t="s">
        <v>128</v>
      </c>
      <c r="R420" s="288">
        <v>40057</v>
      </c>
      <c r="S420" s="299">
        <v>40086</v>
      </c>
      <c r="T420" s="194" t="s">
        <v>577</v>
      </c>
      <c r="U420" s="194"/>
      <c r="V420" s="194"/>
      <c r="W420" s="194" t="s">
        <v>577</v>
      </c>
      <c r="X420" s="194"/>
      <c r="Y420" s="46" t="s">
        <v>1009</v>
      </c>
      <c r="Z420" s="327"/>
      <c r="AA420" s="328"/>
    </row>
    <row r="421" spans="1:27" s="235" customFormat="1" ht="33.75" customHeight="1">
      <c r="A421" s="555"/>
      <c r="B421" s="499"/>
      <c r="C421" s="558"/>
      <c r="D421" s="599"/>
      <c r="E421" s="630"/>
      <c r="F421" s="516"/>
      <c r="G421" s="549">
        <v>40120</v>
      </c>
      <c r="H421" s="549">
        <v>40178</v>
      </c>
      <c r="I421" s="475"/>
      <c r="J421" s="626"/>
      <c r="K421" s="731" t="s">
        <v>129</v>
      </c>
      <c r="L421" s="713" t="s">
        <v>130</v>
      </c>
      <c r="M421" s="717"/>
      <c r="N421" s="719">
        <v>1</v>
      </c>
      <c r="O421" s="546"/>
      <c r="P421" s="546"/>
      <c r="Q421" s="60" t="s">
        <v>131</v>
      </c>
      <c r="R421" s="133">
        <v>40120</v>
      </c>
      <c r="S421" s="111">
        <v>40128</v>
      </c>
      <c r="T421" s="469" t="s">
        <v>577</v>
      </c>
      <c r="U421" s="469"/>
      <c r="V421" s="469"/>
      <c r="W421" s="469" t="s">
        <v>577</v>
      </c>
      <c r="X421" s="469"/>
      <c r="Y421" s="327"/>
      <c r="Z421" s="327"/>
      <c r="AA421" s="328"/>
    </row>
    <row r="422" spans="1:27" s="235" customFormat="1" ht="26.25" customHeight="1">
      <c r="A422" s="555"/>
      <c r="B422" s="499"/>
      <c r="C422" s="558"/>
      <c r="D422" s="599"/>
      <c r="E422" s="630"/>
      <c r="F422" s="516"/>
      <c r="G422" s="550"/>
      <c r="H422" s="550"/>
      <c r="I422" s="475"/>
      <c r="J422" s="412"/>
      <c r="K422" s="722"/>
      <c r="L422" s="414"/>
      <c r="M422" s="405"/>
      <c r="N422" s="433"/>
      <c r="O422" s="547"/>
      <c r="P422" s="547"/>
      <c r="Q422" s="60" t="s">
        <v>1304</v>
      </c>
      <c r="R422" s="215">
        <v>40134</v>
      </c>
      <c r="S422" s="216">
        <v>40147</v>
      </c>
      <c r="T422" s="469"/>
      <c r="U422" s="469"/>
      <c r="V422" s="469"/>
      <c r="W422" s="469"/>
      <c r="X422" s="469"/>
      <c r="Y422" s="327"/>
      <c r="Z422" s="327"/>
      <c r="AA422" s="328"/>
    </row>
    <row r="423" spans="1:27" s="235" customFormat="1" ht="28.5" customHeight="1" thickBot="1">
      <c r="A423" s="556"/>
      <c r="B423" s="597"/>
      <c r="C423" s="559"/>
      <c r="D423" s="600"/>
      <c r="E423" s="631"/>
      <c r="F423" s="561"/>
      <c r="G423" s="551"/>
      <c r="H423" s="551"/>
      <c r="I423" s="475"/>
      <c r="J423" s="413"/>
      <c r="K423" s="732"/>
      <c r="L423" s="714"/>
      <c r="M423" s="718"/>
      <c r="N423" s="720"/>
      <c r="O423" s="548"/>
      <c r="P423" s="548"/>
      <c r="Q423" s="317" t="s">
        <v>1305</v>
      </c>
      <c r="R423" s="224">
        <v>39845</v>
      </c>
      <c r="S423" s="225">
        <v>40158</v>
      </c>
      <c r="T423" s="469"/>
      <c r="U423" s="469"/>
      <c r="V423" s="469"/>
      <c r="W423" s="469"/>
      <c r="X423" s="469"/>
      <c r="Y423" s="46" t="s">
        <v>1010</v>
      </c>
      <c r="Z423" s="327"/>
      <c r="AA423" s="328"/>
    </row>
    <row r="424" spans="1:27" s="235" customFormat="1" ht="43.5" customHeight="1">
      <c r="A424" s="554" t="s">
        <v>119</v>
      </c>
      <c r="B424" s="733" t="s">
        <v>1005</v>
      </c>
      <c r="C424" s="557" t="s">
        <v>1311</v>
      </c>
      <c r="D424" s="598"/>
      <c r="E424" s="629">
        <v>246</v>
      </c>
      <c r="F424" s="560" t="s">
        <v>56</v>
      </c>
      <c r="G424" s="549">
        <v>39860</v>
      </c>
      <c r="H424" s="549">
        <v>39994</v>
      </c>
      <c r="I424" s="475"/>
      <c r="J424" s="626"/>
      <c r="K424" s="721" t="s">
        <v>121</v>
      </c>
      <c r="L424" s="621" t="s">
        <v>1309</v>
      </c>
      <c r="M424" s="562">
        <v>1</v>
      </c>
      <c r="N424" s="432"/>
      <c r="O424" s="437"/>
      <c r="P424" s="437"/>
      <c r="Q424" s="310" t="s">
        <v>123</v>
      </c>
      <c r="R424" s="132">
        <v>39874</v>
      </c>
      <c r="S424" s="110">
        <v>39903</v>
      </c>
      <c r="T424" s="469"/>
      <c r="U424" s="469" t="s">
        <v>577</v>
      </c>
      <c r="V424" s="469" t="s">
        <v>577</v>
      </c>
      <c r="W424" s="469"/>
      <c r="X424" s="469"/>
      <c r="Y424" s="327"/>
      <c r="Z424" s="327"/>
      <c r="AA424" s="328"/>
    </row>
    <row r="425" spans="1:27" s="235" customFormat="1" ht="22.5" customHeight="1">
      <c r="A425" s="555"/>
      <c r="B425" s="734"/>
      <c r="C425" s="558"/>
      <c r="D425" s="599"/>
      <c r="E425" s="630"/>
      <c r="F425" s="516"/>
      <c r="G425" s="550"/>
      <c r="H425" s="550"/>
      <c r="I425" s="475"/>
      <c r="J425" s="412"/>
      <c r="K425" s="722"/>
      <c r="L425" s="622"/>
      <c r="M425" s="405"/>
      <c r="N425" s="433"/>
      <c r="O425" s="547"/>
      <c r="P425" s="547"/>
      <c r="Q425" s="60" t="s">
        <v>124</v>
      </c>
      <c r="R425" s="215">
        <v>39904</v>
      </c>
      <c r="S425" s="216">
        <v>39948</v>
      </c>
      <c r="T425" s="469"/>
      <c r="U425" s="469"/>
      <c r="V425" s="469"/>
      <c r="W425" s="469"/>
      <c r="X425" s="469"/>
      <c r="Y425" s="327"/>
      <c r="Z425" s="327"/>
      <c r="AA425" s="328"/>
    </row>
    <row r="426" spans="1:27" s="235" customFormat="1" ht="28.5" customHeight="1">
      <c r="A426" s="555"/>
      <c r="B426" s="734"/>
      <c r="C426" s="558"/>
      <c r="D426" s="599"/>
      <c r="E426" s="630"/>
      <c r="F426" s="516"/>
      <c r="G426" s="551"/>
      <c r="H426" s="551"/>
      <c r="I426" s="475"/>
      <c r="J426" s="413"/>
      <c r="K426" s="723"/>
      <c r="L426" s="623"/>
      <c r="M426" s="406"/>
      <c r="N426" s="410"/>
      <c r="O426" s="438"/>
      <c r="P426" s="438"/>
      <c r="Q426" s="60" t="s">
        <v>125</v>
      </c>
      <c r="R426" s="288">
        <v>39959</v>
      </c>
      <c r="S426" s="216">
        <v>39994</v>
      </c>
      <c r="T426" s="469"/>
      <c r="U426" s="469"/>
      <c r="V426" s="469"/>
      <c r="W426" s="469"/>
      <c r="X426" s="469"/>
      <c r="Y426" s="327"/>
      <c r="Z426" s="327"/>
      <c r="AA426" s="328"/>
    </row>
    <row r="427" spans="1:27" s="235" customFormat="1" ht="51" customHeight="1">
      <c r="A427" s="555"/>
      <c r="B427" s="734"/>
      <c r="C427" s="558"/>
      <c r="D427" s="599"/>
      <c r="E427" s="630"/>
      <c r="F427" s="516"/>
      <c r="G427" s="61">
        <v>39995</v>
      </c>
      <c r="H427" s="61">
        <v>40127</v>
      </c>
      <c r="I427" s="36">
        <v>40079</v>
      </c>
      <c r="J427" s="36">
        <v>40123</v>
      </c>
      <c r="K427" s="53" t="s">
        <v>1303</v>
      </c>
      <c r="L427" s="96" t="s">
        <v>127</v>
      </c>
      <c r="M427" s="300"/>
      <c r="N427" s="244">
        <v>1</v>
      </c>
      <c r="O427" s="524"/>
      <c r="P427" s="524"/>
      <c r="Q427" s="318" t="s">
        <v>128</v>
      </c>
      <c r="R427" s="133">
        <v>40057</v>
      </c>
      <c r="S427" s="216">
        <v>40101</v>
      </c>
      <c r="T427" s="194" t="s">
        <v>577</v>
      </c>
      <c r="U427" s="194"/>
      <c r="V427" s="194"/>
      <c r="W427" s="194" t="s">
        <v>577</v>
      </c>
      <c r="X427" s="194"/>
      <c r="Y427" s="46" t="s">
        <v>1009</v>
      </c>
      <c r="Z427" s="327"/>
      <c r="AA427" s="328"/>
    </row>
    <row r="428" spans="1:27" s="235" customFormat="1" ht="28.5" customHeight="1">
      <c r="A428" s="555"/>
      <c r="B428" s="734"/>
      <c r="C428" s="558"/>
      <c r="D428" s="599"/>
      <c r="E428" s="630"/>
      <c r="F428" s="516"/>
      <c r="G428" s="549">
        <v>40129</v>
      </c>
      <c r="H428" s="549">
        <v>40178</v>
      </c>
      <c r="I428" s="475"/>
      <c r="J428" s="626"/>
      <c r="K428" s="731" t="s">
        <v>129</v>
      </c>
      <c r="L428" s="713" t="s">
        <v>130</v>
      </c>
      <c r="M428" s="717"/>
      <c r="N428" s="719">
        <v>1</v>
      </c>
      <c r="O428" s="546"/>
      <c r="P428" s="546"/>
      <c r="Q428" s="60" t="s">
        <v>131</v>
      </c>
      <c r="R428" s="215">
        <v>40129</v>
      </c>
      <c r="S428" s="216">
        <v>40137</v>
      </c>
      <c r="T428" s="469" t="s">
        <v>577</v>
      </c>
      <c r="U428" s="469"/>
      <c r="V428" s="469"/>
      <c r="W428" s="469" t="s">
        <v>577</v>
      </c>
      <c r="X428" s="469"/>
      <c r="Y428" s="327"/>
      <c r="Z428" s="327"/>
      <c r="AA428" s="328"/>
    </row>
    <row r="429" spans="1:27" s="235" customFormat="1" ht="28.5" customHeight="1">
      <c r="A429" s="555"/>
      <c r="B429" s="734"/>
      <c r="C429" s="558"/>
      <c r="D429" s="599"/>
      <c r="E429" s="630"/>
      <c r="F429" s="516"/>
      <c r="G429" s="550"/>
      <c r="H429" s="550"/>
      <c r="I429" s="475"/>
      <c r="J429" s="412"/>
      <c r="K429" s="722"/>
      <c r="L429" s="414"/>
      <c r="M429" s="405"/>
      <c r="N429" s="433"/>
      <c r="O429" s="547"/>
      <c r="P429" s="547"/>
      <c r="Q429" s="60" t="s">
        <v>1304</v>
      </c>
      <c r="R429" s="215">
        <v>40130</v>
      </c>
      <c r="S429" s="216">
        <v>40144</v>
      </c>
      <c r="T429" s="469"/>
      <c r="U429" s="469"/>
      <c r="V429" s="469"/>
      <c r="W429" s="469"/>
      <c r="X429" s="469"/>
      <c r="Y429" s="327"/>
      <c r="Z429" s="327"/>
      <c r="AA429" s="328"/>
    </row>
    <row r="430" spans="1:27" s="235" customFormat="1" ht="28.5" customHeight="1" thickBot="1">
      <c r="A430" s="556"/>
      <c r="B430" s="735"/>
      <c r="C430" s="559"/>
      <c r="D430" s="600"/>
      <c r="E430" s="631"/>
      <c r="F430" s="561"/>
      <c r="G430" s="551"/>
      <c r="H430" s="551"/>
      <c r="I430" s="475"/>
      <c r="J430" s="413"/>
      <c r="K430" s="732"/>
      <c r="L430" s="714"/>
      <c r="M430" s="718"/>
      <c r="N430" s="433"/>
      <c r="O430" s="547"/>
      <c r="P430" s="547"/>
      <c r="Q430" s="317" t="s">
        <v>1305</v>
      </c>
      <c r="R430" s="224">
        <v>40147</v>
      </c>
      <c r="S430" s="225">
        <v>40158</v>
      </c>
      <c r="T430" s="469"/>
      <c r="U430" s="469"/>
      <c r="V430" s="469"/>
      <c r="W430" s="469"/>
      <c r="X430" s="469"/>
      <c r="Y430" s="46" t="s">
        <v>1010</v>
      </c>
      <c r="Z430" s="327"/>
      <c r="AA430" s="328"/>
    </row>
    <row r="431" spans="1:51" ht="45" customHeight="1">
      <c r="A431" s="507" t="s">
        <v>549</v>
      </c>
      <c r="B431" s="493" t="s">
        <v>485</v>
      </c>
      <c r="C431" s="98" t="s">
        <v>583</v>
      </c>
      <c r="D431" s="493"/>
      <c r="E431" s="494">
        <v>1388</v>
      </c>
      <c r="F431" s="52" t="s">
        <v>554</v>
      </c>
      <c r="G431" s="61">
        <v>39814</v>
      </c>
      <c r="H431" s="61">
        <v>40177</v>
      </c>
      <c r="I431" s="541"/>
      <c r="J431" s="541"/>
      <c r="K431" s="99" t="s">
        <v>319</v>
      </c>
      <c r="L431" s="100" t="s">
        <v>320</v>
      </c>
      <c r="M431" s="98"/>
      <c r="N431" s="44">
        <v>1</v>
      </c>
      <c r="O431" s="541"/>
      <c r="P431" s="541"/>
      <c r="Q431" s="98" t="s">
        <v>321</v>
      </c>
      <c r="R431" s="99">
        <v>39828</v>
      </c>
      <c r="S431" s="101">
        <v>40177</v>
      </c>
      <c r="T431" s="69"/>
      <c r="U431" s="148" t="s">
        <v>577</v>
      </c>
      <c r="V431" s="148" t="s">
        <v>577</v>
      </c>
      <c r="W431" s="69"/>
      <c r="X431" s="69"/>
      <c r="Y431" s="69"/>
      <c r="Z431" s="69"/>
      <c r="AA431" s="127"/>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row>
    <row r="432" spans="1:51" ht="101.25">
      <c r="A432" s="507"/>
      <c r="B432" s="493"/>
      <c r="C432" s="43" t="s">
        <v>582</v>
      </c>
      <c r="D432" s="493"/>
      <c r="E432" s="494"/>
      <c r="F432" s="52" t="s">
        <v>555</v>
      </c>
      <c r="G432" s="61">
        <v>39814</v>
      </c>
      <c r="H432" s="61">
        <v>40177</v>
      </c>
      <c r="I432" s="541"/>
      <c r="J432" s="541"/>
      <c r="K432" s="99" t="s">
        <v>322</v>
      </c>
      <c r="L432" s="99" t="s">
        <v>323</v>
      </c>
      <c r="M432" s="44" t="s">
        <v>324</v>
      </c>
      <c r="N432" s="44" t="s">
        <v>325</v>
      </c>
      <c r="O432" s="541"/>
      <c r="P432" s="541"/>
      <c r="Q432" s="98" t="s">
        <v>326</v>
      </c>
      <c r="R432" s="99">
        <v>39828</v>
      </c>
      <c r="S432" s="101">
        <v>40177</v>
      </c>
      <c r="T432" s="69"/>
      <c r="U432" s="148" t="s">
        <v>577</v>
      </c>
      <c r="V432" s="148" t="s">
        <v>577</v>
      </c>
      <c r="W432" s="69"/>
      <c r="X432" s="69"/>
      <c r="Y432" s="69"/>
      <c r="Z432" s="69"/>
      <c r="AA432" s="127"/>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row>
    <row r="433" spans="1:51" ht="112.5">
      <c r="A433" s="102" t="s">
        <v>549</v>
      </c>
      <c r="B433" s="98" t="s">
        <v>485</v>
      </c>
      <c r="C433" s="98" t="s">
        <v>581</v>
      </c>
      <c r="D433" s="43"/>
      <c r="E433" s="97">
        <v>226</v>
      </c>
      <c r="F433" s="52" t="s">
        <v>556</v>
      </c>
      <c r="G433" s="61">
        <v>39814</v>
      </c>
      <c r="H433" s="61">
        <v>40177</v>
      </c>
      <c r="I433" s="541"/>
      <c r="J433" s="541"/>
      <c r="K433" s="99" t="s">
        <v>327</v>
      </c>
      <c r="L433" s="98" t="s">
        <v>328</v>
      </c>
      <c r="M433" s="44"/>
      <c r="N433" s="44">
        <v>1</v>
      </c>
      <c r="O433" s="541"/>
      <c r="P433" s="541"/>
      <c r="Q433" s="98" t="s">
        <v>329</v>
      </c>
      <c r="R433" s="99">
        <v>39828</v>
      </c>
      <c r="S433" s="101">
        <v>40177</v>
      </c>
      <c r="T433" s="69"/>
      <c r="U433" s="148" t="s">
        <v>577</v>
      </c>
      <c r="V433" s="148" t="s">
        <v>577</v>
      </c>
      <c r="W433" s="69"/>
      <c r="X433" s="69"/>
      <c r="Y433" s="69"/>
      <c r="Z433" s="69"/>
      <c r="AA433" s="127"/>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row>
    <row r="434" spans="1:51" ht="124.5" thickBot="1">
      <c r="A434" s="102" t="s">
        <v>549</v>
      </c>
      <c r="B434" s="98" t="s">
        <v>485</v>
      </c>
      <c r="C434" s="98" t="s">
        <v>580</v>
      </c>
      <c r="D434" s="84"/>
      <c r="E434" s="135">
        <v>151</v>
      </c>
      <c r="F434" s="52" t="s">
        <v>556</v>
      </c>
      <c r="G434" s="61">
        <v>39814</v>
      </c>
      <c r="H434" s="61">
        <v>40177</v>
      </c>
      <c r="I434" s="541"/>
      <c r="J434" s="541"/>
      <c r="K434" s="103" t="s">
        <v>330</v>
      </c>
      <c r="L434" s="40" t="s">
        <v>331</v>
      </c>
      <c r="M434" s="542">
        <v>1</v>
      </c>
      <c r="N434" s="44"/>
      <c r="O434" s="541"/>
      <c r="P434" s="541"/>
      <c r="Q434" s="98" t="s">
        <v>332</v>
      </c>
      <c r="R434" s="99">
        <v>39828</v>
      </c>
      <c r="S434" s="101">
        <v>39994</v>
      </c>
      <c r="T434" s="69"/>
      <c r="U434" s="148" t="s">
        <v>577</v>
      </c>
      <c r="V434" s="148" t="s">
        <v>577</v>
      </c>
      <c r="W434" s="69"/>
      <c r="X434" s="69"/>
      <c r="Y434" s="69"/>
      <c r="Z434" s="69"/>
      <c r="AA434" s="127"/>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row>
    <row r="435" spans="1:26" s="353" customFormat="1" ht="85.5" customHeight="1">
      <c r="A435" s="554" t="s">
        <v>119</v>
      </c>
      <c r="B435" s="596" t="s">
        <v>1011</v>
      </c>
      <c r="C435" s="557" t="s">
        <v>719</v>
      </c>
      <c r="D435" s="598"/>
      <c r="E435" s="598">
        <v>77</v>
      </c>
      <c r="F435" s="560" t="s">
        <v>1012</v>
      </c>
      <c r="G435" s="61">
        <v>39828</v>
      </c>
      <c r="H435" s="61">
        <v>40025</v>
      </c>
      <c r="I435" s="74"/>
      <c r="J435" s="74"/>
      <c r="K435" s="240" t="s">
        <v>720</v>
      </c>
      <c r="L435" s="297" t="s">
        <v>721</v>
      </c>
      <c r="M435" s="543">
        <v>1</v>
      </c>
      <c r="N435" s="44"/>
      <c r="O435" s="44"/>
      <c r="P435" s="44"/>
      <c r="Q435" s="297" t="s">
        <v>722</v>
      </c>
      <c r="R435" s="350">
        <v>39828</v>
      </c>
      <c r="S435" s="299">
        <v>40025</v>
      </c>
      <c r="T435" s="351"/>
      <c r="U435" s="351"/>
      <c r="V435" s="351" t="s">
        <v>577</v>
      </c>
      <c r="W435" s="351"/>
      <c r="X435" s="352"/>
      <c r="Y435" s="515"/>
      <c r="Z435" s="57"/>
    </row>
    <row r="436" spans="1:26" s="353" customFormat="1" ht="129" customHeight="1" thickBot="1">
      <c r="A436" s="556"/>
      <c r="B436" s="597"/>
      <c r="C436" s="559"/>
      <c r="D436" s="600"/>
      <c r="E436" s="600"/>
      <c r="F436" s="561"/>
      <c r="G436" s="61">
        <v>39965</v>
      </c>
      <c r="H436" s="61">
        <v>40177</v>
      </c>
      <c r="I436" s="74"/>
      <c r="J436" s="74"/>
      <c r="K436" s="240" t="s">
        <v>268</v>
      </c>
      <c r="L436" s="297" t="s">
        <v>721</v>
      </c>
      <c r="M436" s="241"/>
      <c r="N436" s="298">
        <v>1</v>
      </c>
      <c r="O436" s="524"/>
      <c r="P436" s="524"/>
      <c r="Q436" s="297" t="s">
        <v>269</v>
      </c>
      <c r="R436" s="288">
        <v>39965</v>
      </c>
      <c r="S436" s="299">
        <v>40177</v>
      </c>
      <c r="T436" s="325"/>
      <c r="U436" s="325"/>
      <c r="V436" s="325" t="s">
        <v>577</v>
      </c>
      <c r="W436" s="325"/>
      <c r="X436" s="354"/>
      <c r="Y436" s="517"/>
      <c r="Z436" s="57"/>
    </row>
    <row r="437" spans="1:26" s="353" customFormat="1" ht="90" customHeight="1">
      <c r="A437" s="554" t="s">
        <v>119</v>
      </c>
      <c r="B437" s="596" t="s">
        <v>270</v>
      </c>
      <c r="C437" s="557" t="s">
        <v>271</v>
      </c>
      <c r="D437" s="598"/>
      <c r="E437" s="598">
        <v>43</v>
      </c>
      <c r="F437" s="560" t="s">
        <v>1012</v>
      </c>
      <c r="G437" s="61">
        <v>39828</v>
      </c>
      <c r="H437" s="61">
        <v>39979</v>
      </c>
      <c r="I437" s="526"/>
      <c r="J437" s="526"/>
      <c r="K437" s="355" t="s">
        <v>272</v>
      </c>
      <c r="L437" s="295" t="s">
        <v>1013</v>
      </c>
      <c r="M437" s="356">
        <v>1</v>
      </c>
      <c r="N437" s="357"/>
      <c r="O437" s="530"/>
      <c r="P437" s="530"/>
      <c r="Q437" s="295" t="s">
        <v>273</v>
      </c>
      <c r="R437" s="308">
        <v>39828</v>
      </c>
      <c r="S437" s="309">
        <v>39979</v>
      </c>
      <c r="T437" s="358"/>
      <c r="U437" s="358"/>
      <c r="V437" s="358"/>
      <c r="W437" s="358"/>
      <c r="X437" s="359" t="s">
        <v>577</v>
      </c>
      <c r="Y437" s="60"/>
      <c r="Z437" s="57"/>
    </row>
    <row r="438" spans="1:26" s="353" customFormat="1" ht="75" customHeight="1" thickBot="1">
      <c r="A438" s="556"/>
      <c r="B438" s="597"/>
      <c r="C438" s="559"/>
      <c r="D438" s="600"/>
      <c r="E438" s="600"/>
      <c r="F438" s="561"/>
      <c r="G438" s="61">
        <v>39965</v>
      </c>
      <c r="H438" s="61">
        <v>40177</v>
      </c>
      <c r="I438" s="531"/>
      <c r="J438" s="531"/>
      <c r="K438" s="304" t="s">
        <v>274</v>
      </c>
      <c r="L438" s="305" t="s">
        <v>275</v>
      </c>
      <c r="M438" s="306"/>
      <c r="N438" s="211">
        <v>1</v>
      </c>
      <c r="O438" s="521"/>
      <c r="P438" s="521"/>
      <c r="Q438" s="305" t="s">
        <v>276</v>
      </c>
      <c r="R438" s="224">
        <v>39965</v>
      </c>
      <c r="S438" s="225">
        <v>40177</v>
      </c>
      <c r="T438" s="325"/>
      <c r="U438" s="325"/>
      <c r="V438" s="325"/>
      <c r="W438" s="325"/>
      <c r="X438" s="354" t="s">
        <v>577</v>
      </c>
      <c r="Y438" s="57"/>
      <c r="Z438" s="57"/>
    </row>
    <row r="439" spans="1:26" s="353" customFormat="1" ht="76.5" customHeight="1">
      <c r="A439" s="361" t="s">
        <v>119</v>
      </c>
      <c r="B439" s="596" t="s">
        <v>270</v>
      </c>
      <c r="C439" s="557" t="s">
        <v>277</v>
      </c>
      <c r="D439" s="598"/>
      <c r="E439" s="598">
        <v>218</v>
      </c>
      <c r="F439" s="516" t="s">
        <v>1014</v>
      </c>
      <c r="G439" s="61">
        <v>39828</v>
      </c>
      <c r="H439" s="61">
        <v>40018</v>
      </c>
      <c r="I439" s="526"/>
      <c r="J439" s="526"/>
      <c r="K439" s="240" t="s">
        <v>278</v>
      </c>
      <c r="L439" s="297" t="s">
        <v>1015</v>
      </c>
      <c r="M439" s="241">
        <v>1</v>
      </c>
      <c r="N439" s="298"/>
      <c r="O439" s="524"/>
      <c r="P439" s="524"/>
      <c r="Q439" s="297" t="s">
        <v>279</v>
      </c>
      <c r="R439" s="288">
        <v>39828</v>
      </c>
      <c r="S439" s="299">
        <v>40018</v>
      </c>
      <c r="T439" s="351"/>
      <c r="U439" s="351"/>
      <c r="V439" s="351"/>
      <c r="W439" s="351"/>
      <c r="X439" s="352" t="s">
        <v>577</v>
      </c>
      <c r="Y439" s="515"/>
      <c r="Z439" s="57"/>
    </row>
    <row r="440" spans="1:26" s="353" customFormat="1" ht="72" customHeight="1" thickBot="1">
      <c r="A440" s="362"/>
      <c r="B440" s="597"/>
      <c r="C440" s="559"/>
      <c r="D440" s="600"/>
      <c r="E440" s="600"/>
      <c r="F440" s="561"/>
      <c r="G440" s="61">
        <v>40025</v>
      </c>
      <c r="H440" s="61">
        <v>40177</v>
      </c>
      <c r="I440" s="531"/>
      <c r="J440" s="531"/>
      <c r="K440" s="304" t="s">
        <v>280</v>
      </c>
      <c r="L440" s="305" t="s">
        <v>1016</v>
      </c>
      <c r="M440" s="306"/>
      <c r="N440" s="211">
        <v>1</v>
      </c>
      <c r="O440" s="521"/>
      <c r="P440" s="521"/>
      <c r="Q440" s="305" t="s">
        <v>279</v>
      </c>
      <c r="R440" s="224">
        <v>40025</v>
      </c>
      <c r="S440" s="225">
        <v>40177</v>
      </c>
      <c r="T440" s="325"/>
      <c r="U440" s="325"/>
      <c r="V440" s="325"/>
      <c r="W440" s="325"/>
      <c r="X440" s="354" t="s">
        <v>577</v>
      </c>
      <c r="Y440" s="517"/>
      <c r="Z440" s="57"/>
    </row>
    <row r="441" spans="1:26" s="353" customFormat="1" ht="59.25" customHeight="1">
      <c r="A441" s="554" t="s">
        <v>119</v>
      </c>
      <c r="B441" s="596" t="s">
        <v>270</v>
      </c>
      <c r="C441" s="557" t="s">
        <v>281</v>
      </c>
      <c r="D441" s="598"/>
      <c r="E441" s="598">
        <v>121</v>
      </c>
      <c r="F441" s="560" t="s">
        <v>1012</v>
      </c>
      <c r="G441" s="61">
        <v>39833</v>
      </c>
      <c r="H441" s="61">
        <v>40025</v>
      </c>
      <c r="I441" s="529"/>
      <c r="J441" s="529"/>
      <c r="K441" s="355" t="s">
        <v>282</v>
      </c>
      <c r="L441" s="295" t="s">
        <v>1017</v>
      </c>
      <c r="M441" s="356">
        <v>1</v>
      </c>
      <c r="N441" s="357"/>
      <c r="O441" s="530"/>
      <c r="P441" s="530"/>
      <c r="Q441" s="295" t="s">
        <v>893</v>
      </c>
      <c r="R441" s="308">
        <v>39833</v>
      </c>
      <c r="S441" s="309">
        <v>40025</v>
      </c>
      <c r="T441" s="351"/>
      <c r="U441" s="351"/>
      <c r="V441" s="351" t="s">
        <v>577</v>
      </c>
      <c r="W441" s="351"/>
      <c r="X441" s="352"/>
      <c r="Y441" s="515"/>
      <c r="Z441" s="57"/>
    </row>
    <row r="442" spans="1:26" s="353" customFormat="1" ht="72" customHeight="1" thickBot="1">
      <c r="A442" s="556"/>
      <c r="B442" s="597"/>
      <c r="C442" s="559"/>
      <c r="D442" s="600"/>
      <c r="E442" s="600"/>
      <c r="F442" s="561"/>
      <c r="G442" s="61">
        <v>40028</v>
      </c>
      <c r="H442" s="61">
        <v>40177</v>
      </c>
      <c r="I442" s="532"/>
      <c r="J442" s="532"/>
      <c r="K442" s="363" t="s">
        <v>1082</v>
      </c>
      <c r="L442" s="307" t="s">
        <v>1083</v>
      </c>
      <c r="M442" s="364"/>
      <c r="N442" s="247">
        <v>1</v>
      </c>
      <c r="O442" s="264"/>
      <c r="P442" s="264"/>
      <c r="Q442" s="307" t="s">
        <v>1084</v>
      </c>
      <c r="R442" s="224">
        <v>40028</v>
      </c>
      <c r="S442" s="225">
        <v>40177</v>
      </c>
      <c r="T442" s="325"/>
      <c r="U442" s="325"/>
      <c r="V442" s="325" t="s">
        <v>577</v>
      </c>
      <c r="W442" s="325"/>
      <c r="X442" s="354"/>
      <c r="Y442" s="517"/>
      <c r="Z442" s="57"/>
    </row>
    <row r="443" spans="1:26" s="353" customFormat="1" ht="103.5" customHeight="1">
      <c r="A443" s="554" t="s">
        <v>119</v>
      </c>
      <c r="B443" s="596" t="s">
        <v>270</v>
      </c>
      <c r="C443" s="557" t="s">
        <v>791</v>
      </c>
      <c r="D443" s="598"/>
      <c r="E443" s="598">
        <v>61</v>
      </c>
      <c r="F443" s="516" t="s">
        <v>1012</v>
      </c>
      <c r="G443" s="61">
        <v>39828</v>
      </c>
      <c r="H443" s="61">
        <v>40025</v>
      </c>
      <c r="I443" s="533"/>
      <c r="J443" s="533"/>
      <c r="K443" s="301" t="s">
        <v>1018</v>
      </c>
      <c r="L443" s="20" t="s">
        <v>1019</v>
      </c>
      <c r="M443" s="303">
        <v>1</v>
      </c>
      <c r="N443" s="237"/>
      <c r="O443" s="255"/>
      <c r="P443" s="255"/>
      <c r="Q443" s="302" t="s">
        <v>1085</v>
      </c>
      <c r="R443" s="215">
        <v>39828</v>
      </c>
      <c r="S443" s="216">
        <v>40025</v>
      </c>
      <c r="T443" s="351"/>
      <c r="U443" s="351"/>
      <c r="V443" s="351" t="s">
        <v>577</v>
      </c>
      <c r="W443" s="351"/>
      <c r="X443" s="352"/>
      <c r="Y443" s="515" t="s">
        <v>1020</v>
      </c>
      <c r="Z443" s="57"/>
    </row>
    <row r="444" spans="1:26" s="353" customFormat="1" ht="135.75" customHeight="1" thickBot="1">
      <c r="A444" s="556"/>
      <c r="B444" s="597"/>
      <c r="C444" s="559"/>
      <c r="D444" s="600"/>
      <c r="E444" s="600"/>
      <c r="F444" s="561"/>
      <c r="G444" s="61">
        <v>40037</v>
      </c>
      <c r="H444" s="61">
        <v>40177</v>
      </c>
      <c r="I444" s="532"/>
      <c r="J444" s="532"/>
      <c r="K444" s="363" t="s">
        <v>1086</v>
      </c>
      <c r="L444" s="307" t="s">
        <v>1087</v>
      </c>
      <c r="M444" s="364"/>
      <c r="N444" s="247">
        <v>1</v>
      </c>
      <c r="O444" s="264"/>
      <c r="P444" s="264"/>
      <c r="Q444" s="307" t="s">
        <v>1088</v>
      </c>
      <c r="R444" s="224">
        <v>40037</v>
      </c>
      <c r="S444" s="225">
        <v>40177</v>
      </c>
      <c r="T444" s="366"/>
      <c r="U444" s="366"/>
      <c r="V444" s="366" t="s">
        <v>577</v>
      </c>
      <c r="W444" s="366"/>
      <c r="X444" s="367"/>
      <c r="Y444" s="517"/>
      <c r="Z444" s="57"/>
    </row>
    <row r="445" spans="1:26" s="353" customFormat="1" ht="67.5" customHeight="1">
      <c r="A445" s="554" t="s">
        <v>119</v>
      </c>
      <c r="B445" s="596" t="s">
        <v>270</v>
      </c>
      <c r="C445" s="557" t="s">
        <v>100</v>
      </c>
      <c r="D445" s="598"/>
      <c r="E445" s="598">
        <v>23</v>
      </c>
      <c r="F445" s="560" t="s">
        <v>1012</v>
      </c>
      <c r="G445" s="61">
        <v>39828</v>
      </c>
      <c r="H445" s="61">
        <v>39994</v>
      </c>
      <c r="I445" s="534"/>
      <c r="J445" s="534"/>
      <c r="K445" s="230" t="s">
        <v>101</v>
      </c>
      <c r="L445" s="295" t="s">
        <v>102</v>
      </c>
      <c r="M445" s="158">
        <v>1</v>
      </c>
      <c r="N445" s="294"/>
      <c r="O445" s="523"/>
      <c r="P445" s="523"/>
      <c r="Q445" s="293" t="s">
        <v>103</v>
      </c>
      <c r="R445" s="132">
        <v>39828</v>
      </c>
      <c r="S445" s="110">
        <v>39994</v>
      </c>
      <c r="T445" s="351"/>
      <c r="U445" s="351"/>
      <c r="V445" s="351" t="s">
        <v>577</v>
      </c>
      <c r="W445" s="351"/>
      <c r="X445" s="352"/>
      <c r="Y445" s="515"/>
      <c r="Z445" s="57"/>
    </row>
    <row r="446" spans="1:26" s="353" customFormat="1" ht="61.5" customHeight="1" thickBot="1">
      <c r="A446" s="556"/>
      <c r="B446" s="597"/>
      <c r="C446" s="559"/>
      <c r="D446" s="600"/>
      <c r="E446" s="600"/>
      <c r="F446" s="561"/>
      <c r="G446" s="61">
        <v>39994</v>
      </c>
      <c r="H446" s="61">
        <v>40177</v>
      </c>
      <c r="I446" s="532"/>
      <c r="J446" s="532"/>
      <c r="K446" s="363" t="s">
        <v>1021</v>
      </c>
      <c r="L446" s="307" t="s">
        <v>104</v>
      </c>
      <c r="M446" s="364"/>
      <c r="N446" s="247">
        <v>1</v>
      </c>
      <c r="O446" s="264"/>
      <c r="P446" s="264"/>
      <c r="Q446" s="307" t="s">
        <v>1022</v>
      </c>
      <c r="R446" s="224">
        <v>39994</v>
      </c>
      <c r="S446" s="225">
        <v>40177</v>
      </c>
      <c r="T446" s="325"/>
      <c r="U446" s="325"/>
      <c r="V446" s="325" t="s">
        <v>577</v>
      </c>
      <c r="W446" s="325"/>
      <c r="X446" s="354"/>
      <c r="Y446" s="517"/>
      <c r="Z446" s="57"/>
    </row>
    <row r="447" spans="1:26" s="353" customFormat="1" ht="147" customHeight="1">
      <c r="A447" s="554" t="s">
        <v>119</v>
      </c>
      <c r="B447" s="596" t="s">
        <v>270</v>
      </c>
      <c r="C447" s="557" t="s">
        <v>105</v>
      </c>
      <c r="D447" s="598"/>
      <c r="E447" s="598">
        <v>202</v>
      </c>
      <c r="F447" s="175" t="s">
        <v>1023</v>
      </c>
      <c r="G447" s="61">
        <v>39846</v>
      </c>
      <c r="H447" s="61">
        <v>39994</v>
      </c>
      <c r="I447" s="535"/>
      <c r="J447" s="535"/>
      <c r="K447" s="55" t="s">
        <v>106</v>
      </c>
      <c r="L447" s="20" t="s">
        <v>107</v>
      </c>
      <c r="M447" s="303">
        <v>1</v>
      </c>
      <c r="N447" s="237"/>
      <c r="O447" s="255"/>
      <c r="P447" s="255"/>
      <c r="Q447" s="302" t="s">
        <v>108</v>
      </c>
      <c r="R447" s="74">
        <v>39846</v>
      </c>
      <c r="S447" s="368">
        <v>39994</v>
      </c>
      <c r="T447" s="358"/>
      <c r="U447" s="358"/>
      <c r="V447" s="358" t="s">
        <v>577</v>
      </c>
      <c r="W447" s="358" t="s">
        <v>577</v>
      </c>
      <c r="X447" s="359"/>
      <c r="Y447" s="515" t="s">
        <v>1020</v>
      </c>
      <c r="Z447" s="57"/>
    </row>
    <row r="448" spans="1:26" s="353" customFormat="1" ht="120" customHeight="1">
      <c r="A448" s="555"/>
      <c r="B448" s="499"/>
      <c r="C448" s="558"/>
      <c r="D448" s="599"/>
      <c r="E448" s="599"/>
      <c r="F448" s="236"/>
      <c r="G448" s="61">
        <v>39846</v>
      </c>
      <c r="H448" s="61">
        <v>40178</v>
      </c>
      <c r="I448" s="533"/>
      <c r="J448" s="533"/>
      <c r="K448" s="55" t="s">
        <v>1024</v>
      </c>
      <c r="L448" s="20" t="s">
        <v>1025</v>
      </c>
      <c r="M448" s="303">
        <v>0.5</v>
      </c>
      <c r="N448" s="237">
        <v>0.5</v>
      </c>
      <c r="O448" s="255"/>
      <c r="P448" s="255"/>
      <c r="Q448" s="302" t="s">
        <v>109</v>
      </c>
      <c r="R448" s="74">
        <v>39846</v>
      </c>
      <c r="S448" s="368">
        <v>40178</v>
      </c>
      <c r="T448" s="157"/>
      <c r="U448" s="157"/>
      <c r="V448" s="157" t="s">
        <v>577</v>
      </c>
      <c r="W448" s="157" t="s">
        <v>577</v>
      </c>
      <c r="X448" s="159"/>
      <c r="Y448" s="516"/>
      <c r="Z448" s="57"/>
    </row>
    <row r="449" spans="1:26" s="353" customFormat="1" ht="101.25" customHeight="1">
      <c r="A449" s="555"/>
      <c r="B449" s="499"/>
      <c r="C449" s="558"/>
      <c r="D449" s="599"/>
      <c r="E449" s="599"/>
      <c r="F449" s="236"/>
      <c r="G449" s="61">
        <v>39846</v>
      </c>
      <c r="H449" s="61">
        <v>40178</v>
      </c>
      <c r="I449" s="533"/>
      <c r="J449" s="533"/>
      <c r="K449" s="55" t="s">
        <v>1238</v>
      </c>
      <c r="L449" s="20" t="s">
        <v>1239</v>
      </c>
      <c r="M449" s="303">
        <v>0.3</v>
      </c>
      <c r="N449" s="237">
        <v>0.7</v>
      </c>
      <c r="O449" s="255"/>
      <c r="P449" s="255"/>
      <c r="Q449" s="302" t="s">
        <v>108</v>
      </c>
      <c r="R449" s="74">
        <v>39846</v>
      </c>
      <c r="S449" s="368">
        <v>40178</v>
      </c>
      <c r="T449" s="157"/>
      <c r="U449" s="157"/>
      <c r="V449" s="157" t="s">
        <v>577</v>
      </c>
      <c r="W449" s="157" t="s">
        <v>577</v>
      </c>
      <c r="X449" s="159"/>
      <c r="Y449" s="517"/>
      <c r="Z449" s="57"/>
    </row>
    <row r="450" spans="1:26" s="353" customFormat="1" ht="112.5" customHeight="1">
      <c r="A450" s="555"/>
      <c r="B450" s="499"/>
      <c r="C450" s="558"/>
      <c r="D450" s="599"/>
      <c r="E450" s="599"/>
      <c r="F450" s="236"/>
      <c r="G450" s="61">
        <v>39846</v>
      </c>
      <c r="H450" s="61">
        <v>40178</v>
      </c>
      <c r="I450" s="533"/>
      <c r="J450" s="533"/>
      <c r="K450" s="55" t="s">
        <v>1240</v>
      </c>
      <c r="L450" s="20" t="s">
        <v>914</v>
      </c>
      <c r="M450" s="303">
        <v>0.5</v>
      </c>
      <c r="N450" s="237">
        <v>0.5</v>
      </c>
      <c r="O450" s="255"/>
      <c r="P450" s="255"/>
      <c r="Q450" s="302" t="s">
        <v>108</v>
      </c>
      <c r="R450" s="74">
        <v>39846</v>
      </c>
      <c r="S450" s="368">
        <v>40178</v>
      </c>
      <c r="T450" s="157"/>
      <c r="U450" s="157"/>
      <c r="V450" s="157" t="s">
        <v>577</v>
      </c>
      <c r="W450" s="157" t="s">
        <v>577</v>
      </c>
      <c r="X450" s="159"/>
      <c r="Y450" s="736"/>
      <c r="Z450" s="57"/>
    </row>
    <row r="451" spans="1:26" s="353" customFormat="1" ht="84" customHeight="1">
      <c r="A451" s="555"/>
      <c r="B451" s="499"/>
      <c r="C451" s="558"/>
      <c r="D451" s="599"/>
      <c r="E451" s="599"/>
      <c r="F451" s="236"/>
      <c r="G451" s="61">
        <v>39846</v>
      </c>
      <c r="H451" s="61">
        <v>40178</v>
      </c>
      <c r="I451" s="533"/>
      <c r="J451" s="533"/>
      <c r="K451" s="55" t="s">
        <v>915</v>
      </c>
      <c r="L451" s="20" t="s">
        <v>1026</v>
      </c>
      <c r="M451" s="303">
        <v>0.5</v>
      </c>
      <c r="N451" s="237">
        <v>0.5</v>
      </c>
      <c r="O451" s="255"/>
      <c r="P451" s="255"/>
      <c r="Q451" s="302" t="s">
        <v>916</v>
      </c>
      <c r="R451" s="74">
        <v>39846</v>
      </c>
      <c r="S451" s="368">
        <v>40178</v>
      </c>
      <c r="T451" s="157"/>
      <c r="U451" s="157"/>
      <c r="V451" s="157" t="s">
        <v>577</v>
      </c>
      <c r="W451" s="157" t="s">
        <v>577</v>
      </c>
      <c r="X451" s="159"/>
      <c r="Y451" s="737"/>
      <c r="Z451" s="57"/>
    </row>
    <row r="452" spans="1:26" s="353" customFormat="1" ht="58.5" customHeight="1" thickBot="1">
      <c r="A452" s="555"/>
      <c r="B452" s="499"/>
      <c r="C452" s="558"/>
      <c r="D452" s="600"/>
      <c r="E452" s="600"/>
      <c r="F452" s="236"/>
      <c r="G452" s="61">
        <v>39814</v>
      </c>
      <c r="H452" s="61">
        <v>40178</v>
      </c>
      <c r="I452" s="533"/>
      <c r="J452" s="533"/>
      <c r="K452" s="55" t="s">
        <v>1027</v>
      </c>
      <c r="L452" s="20" t="s">
        <v>917</v>
      </c>
      <c r="M452" s="303">
        <v>0.5</v>
      </c>
      <c r="N452" s="237">
        <v>0.5</v>
      </c>
      <c r="O452" s="255"/>
      <c r="P452" s="255"/>
      <c r="Q452" s="302" t="s">
        <v>1028</v>
      </c>
      <c r="R452" s="74">
        <v>39814</v>
      </c>
      <c r="S452" s="368">
        <v>40178</v>
      </c>
      <c r="T452" s="325"/>
      <c r="U452" s="325"/>
      <c r="V452" s="325" t="s">
        <v>577</v>
      </c>
      <c r="W452" s="325" t="s">
        <v>577</v>
      </c>
      <c r="X452" s="354"/>
      <c r="Y452" s="738"/>
      <c r="Z452" s="57"/>
    </row>
    <row r="453" spans="1:26" s="353" customFormat="1" ht="114.75" customHeight="1" thickBot="1">
      <c r="A453" s="369" t="s">
        <v>119</v>
      </c>
      <c r="B453" s="370" t="s">
        <v>270</v>
      </c>
      <c r="C453" s="371" t="s">
        <v>1029</v>
      </c>
      <c r="D453" s="372"/>
      <c r="E453" s="373">
        <v>111</v>
      </c>
      <c r="F453" s="374" t="s">
        <v>1012</v>
      </c>
      <c r="G453" s="61">
        <v>39828</v>
      </c>
      <c r="H453" s="61">
        <v>39948</v>
      </c>
      <c r="I453" s="536"/>
      <c r="J453" s="536"/>
      <c r="K453" s="375" t="s">
        <v>1299</v>
      </c>
      <c r="L453" s="376" t="s">
        <v>1300</v>
      </c>
      <c r="M453" s="377">
        <v>1</v>
      </c>
      <c r="N453" s="378"/>
      <c r="O453" s="537"/>
      <c r="P453" s="537"/>
      <c r="Q453" s="376" t="s">
        <v>1301</v>
      </c>
      <c r="R453" s="379">
        <v>39827</v>
      </c>
      <c r="S453" s="380">
        <v>39948</v>
      </c>
      <c r="T453" s="381"/>
      <c r="U453" s="381"/>
      <c r="V453" s="381" t="s">
        <v>577</v>
      </c>
      <c r="W453" s="381"/>
      <c r="X453" s="382"/>
      <c r="Y453" s="60"/>
      <c r="Z453" s="57"/>
    </row>
    <row r="454" spans="1:26" s="353" customFormat="1" ht="61.5" customHeight="1">
      <c r="A454" s="554" t="s">
        <v>119</v>
      </c>
      <c r="B454" s="596" t="s">
        <v>270</v>
      </c>
      <c r="C454" s="557" t="s">
        <v>952</v>
      </c>
      <c r="D454" s="598"/>
      <c r="E454" s="598">
        <v>28</v>
      </c>
      <c r="F454" s="560" t="s">
        <v>1012</v>
      </c>
      <c r="G454" s="61">
        <v>39828</v>
      </c>
      <c r="H454" s="61">
        <v>40004</v>
      </c>
      <c r="I454" s="533"/>
      <c r="J454" s="533"/>
      <c r="K454" s="20" t="s">
        <v>1284</v>
      </c>
      <c r="L454" s="20" t="s">
        <v>1284</v>
      </c>
      <c r="M454" s="303">
        <v>1</v>
      </c>
      <c r="N454" s="237"/>
      <c r="O454" s="255"/>
      <c r="P454" s="255"/>
      <c r="Q454" s="302" t="s">
        <v>1285</v>
      </c>
      <c r="R454" s="365">
        <v>39828</v>
      </c>
      <c r="S454" s="383">
        <v>40004</v>
      </c>
      <c r="T454" s="351"/>
      <c r="U454" s="351"/>
      <c r="V454" s="351" t="s">
        <v>577</v>
      </c>
      <c r="W454" s="351"/>
      <c r="X454" s="352"/>
      <c r="Y454" s="515"/>
      <c r="Z454" s="57"/>
    </row>
    <row r="455" spans="1:26" s="353" customFormat="1" ht="64.5" customHeight="1" thickBot="1">
      <c r="A455" s="556"/>
      <c r="B455" s="597"/>
      <c r="C455" s="559"/>
      <c r="D455" s="600"/>
      <c r="E455" s="600"/>
      <c r="F455" s="561"/>
      <c r="G455" s="61">
        <v>40004</v>
      </c>
      <c r="H455" s="61">
        <v>40177</v>
      </c>
      <c r="I455" s="532"/>
      <c r="J455" s="532"/>
      <c r="K455" s="363" t="s">
        <v>1286</v>
      </c>
      <c r="L455" s="307" t="s">
        <v>1287</v>
      </c>
      <c r="M455" s="364"/>
      <c r="N455" s="247">
        <v>1</v>
      </c>
      <c r="O455" s="264"/>
      <c r="P455" s="264"/>
      <c r="Q455" s="307" t="s">
        <v>1288</v>
      </c>
      <c r="R455" s="360">
        <v>40004</v>
      </c>
      <c r="S455" s="384">
        <v>40177</v>
      </c>
      <c r="T455" s="325"/>
      <c r="U455" s="325"/>
      <c r="V455" s="325" t="s">
        <v>577</v>
      </c>
      <c r="W455" s="325"/>
      <c r="X455" s="354"/>
      <c r="Y455" s="517"/>
      <c r="Z455" s="57"/>
    </row>
    <row r="456" spans="1:26" s="353" customFormat="1" ht="64.5" customHeight="1">
      <c r="A456" s="554" t="s">
        <v>119</v>
      </c>
      <c r="B456" s="596" t="s">
        <v>1011</v>
      </c>
      <c r="C456" s="741" t="s">
        <v>1030</v>
      </c>
      <c r="D456" s="596"/>
      <c r="E456" s="744">
        <v>440</v>
      </c>
      <c r="F456" s="596" t="s">
        <v>1031</v>
      </c>
      <c r="G456" s="61">
        <v>39814</v>
      </c>
      <c r="H456" s="61">
        <v>39849</v>
      </c>
      <c r="I456" s="538"/>
      <c r="J456" s="538"/>
      <c r="K456" s="385" t="s">
        <v>918</v>
      </c>
      <c r="L456" s="295" t="s">
        <v>919</v>
      </c>
      <c r="M456" s="356">
        <v>1</v>
      </c>
      <c r="N456" s="357"/>
      <c r="O456" s="530"/>
      <c r="P456" s="530"/>
      <c r="Q456" s="295" t="s">
        <v>920</v>
      </c>
      <c r="R456" s="308">
        <v>39814</v>
      </c>
      <c r="S456" s="309">
        <v>39849</v>
      </c>
      <c r="T456" s="351"/>
      <c r="U456" s="351"/>
      <c r="V456" s="351"/>
      <c r="W456" s="351"/>
      <c r="X456" s="352" t="s">
        <v>577</v>
      </c>
      <c r="Y456" s="515"/>
      <c r="Z456" s="57"/>
    </row>
    <row r="457" spans="1:26" s="353" customFormat="1" ht="64.5" customHeight="1">
      <c r="A457" s="739"/>
      <c r="B457" s="499"/>
      <c r="C457" s="742"/>
      <c r="D457" s="499"/>
      <c r="E457" s="499"/>
      <c r="F457" s="499"/>
      <c r="G457" s="61">
        <v>39918</v>
      </c>
      <c r="H457" s="61">
        <v>40101</v>
      </c>
      <c r="I457" s="539"/>
      <c r="J457" s="539"/>
      <c r="K457" s="386" t="s">
        <v>921</v>
      </c>
      <c r="L457" s="297" t="s">
        <v>922</v>
      </c>
      <c r="M457" s="241">
        <v>1</v>
      </c>
      <c r="N457" s="298"/>
      <c r="O457" s="524"/>
      <c r="P457" s="524"/>
      <c r="Q457" s="297" t="s">
        <v>923</v>
      </c>
      <c r="R457" s="109">
        <v>39918</v>
      </c>
      <c r="S457" s="299">
        <v>40101</v>
      </c>
      <c r="T457" s="157"/>
      <c r="U457" s="157"/>
      <c r="V457" s="157"/>
      <c r="W457" s="157"/>
      <c r="X457" s="159" t="s">
        <v>577</v>
      </c>
      <c r="Y457" s="516"/>
      <c r="Z457" s="57"/>
    </row>
    <row r="458" spans="1:26" s="353" customFormat="1" ht="64.5" customHeight="1">
      <c r="A458" s="739"/>
      <c r="B458" s="499"/>
      <c r="C458" s="742"/>
      <c r="D458" s="499"/>
      <c r="E458" s="499"/>
      <c r="F458" s="499"/>
      <c r="G458" s="61">
        <v>39918</v>
      </c>
      <c r="H458" s="61">
        <v>40162</v>
      </c>
      <c r="I458" s="539"/>
      <c r="J458" s="539"/>
      <c r="K458" s="386" t="s">
        <v>924</v>
      </c>
      <c r="L458" s="297" t="s">
        <v>925</v>
      </c>
      <c r="M458" s="241"/>
      <c r="N458" s="298">
        <v>1</v>
      </c>
      <c r="O458" s="524"/>
      <c r="P458" s="524"/>
      <c r="Q458" s="297" t="s">
        <v>926</v>
      </c>
      <c r="R458" s="288">
        <v>39918</v>
      </c>
      <c r="S458" s="299">
        <v>40162</v>
      </c>
      <c r="T458" s="157"/>
      <c r="U458" s="157"/>
      <c r="V458" s="157"/>
      <c r="W458" s="157"/>
      <c r="X458" s="159" t="s">
        <v>577</v>
      </c>
      <c r="Y458" s="516"/>
      <c r="Z458" s="57"/>
    </row>
    <row r="459" spans="1:26" s="353" customFormat="1" ht="64.5" customHeight="1" thickBot="1">
      <c r="A459" s="740"/>
      <c r="B459" s="597"/>
      <c r="C459" s="743"/>
      <c r="D459" s="597"/>
      <c r="E459" s="597"/>
      <c r="F459" s="597"/>
      <c r="G459" s="61">
        <v>40162</v>
      </c>
      <c r="H459" s="61">
        <v>40177</v>
      </c>
      <c r="I459" s="544"/>
      <c r="J459" s="544"/>
      <c r="K459" s="387" t="s">
        <v>927</v>
      </c>
      <c r="L459" s="305" t="s">
        <v>928</v>
      </c>
      <c r="M459" s="306"/>
      <c r="N459" s="211">
        <v>1</v>
      </c>
      <c r="O459" s="521"/>
      <c r="P459" s="521"/>
      <c r="Q459" s="305" t="s">
        <v>929</v>
      </c>
      <c r="R459" s="224">
        <v>40162</v>
      </c>
      <c r="S459" s="225">
        <v>40177</v>
      </c>
      <c r="T459" s="325"/>
      <c r="U459" s="325"/>
      <c r="V459" s="325"/>
      <c r="W459" s="325"/>
      <c r="X459" s="354" t="s">
        <v>577</v>
      </c>
      <c r="Y459" s="517"/>
      <c r="Z459" s="57"/>
    </row>
    <row r="460" spans="1:26" s="353" customFormat="1" ht="73.5" customHeight="1">
      <c r="A460" s="554" t="s">
        <v>119</v>
      </c>
      <c r="B460" s="596" t="s">
        <v>270</v>
      </c>
      <c r="C460" s="557" t="s">
        <v>930</v>
      </c>
      <c r="D460" s="598"/>
      <c r="E460" s="598">
        <v>340</v>
      </c>
      <c r="F460" s="560" t="s">
        <v>1012</v>
      </c>
      <c r="G460" s="61">
        <v>39828</v>
      </c>
      <c r="H460" s="61">
        <v>40004</v>
      </c>
      <c r="I460" s="74"/>
      <c r="J460" s="74"/>
      <c r="K460" s="229" t="s">
        <v>1032</v>
      </c>
      <c r="L460" s="297" t="s">
        <v>931</v>
      </c>
      <c r="M460" s="231">
        <v>1</v>
      </c>
      <c r="N460" s="238"/>
      <c r="O460" s="520"/>
      <c r="P460" s="520"/>
      <c r="Q460" s="296" t="s">
        <v>932</v>
      </c>
      <c r="R460" s="133">
        <v>39828</v>
      </c>
      <c r="S460" s="111">
        <v>40004</v>
      </c>
      <c r="T460" s="351"/>
      <c r="U460" s="351"/>
      <c r="V460" s="351"/>
      <c r="W460" s="351"/>
      <c r="X460" s="352" t="s">
        <v>577</v>
      </c>
      <c r="Y460" s="515"/>
      <c r="Z460" s="57"/>
    </row>
    <row r="461" spans="1:26" s="353" customFormat="1" ht="64.5" customHeight="1">
      <c r="A461" s="555"/>
      <c r="B461" s="499"/>
      <c r="C461" s="558"/>
      <c r="D461" s="599"/>
      <c r="E461" s="599"/>
      <c r="F461" s="516"/>
      <c r="G461" s="61">
        <v>40004</v>
      </c>
      <c r="H461" s="61">
        <v>40177</v>
      </c>
      <c r="I461" s="74"/>
      <c r="J461" s="74"/>
      <c r="K461" s="301" t="s">
        <v>933</v>
      </c>
      <c r="L461" s="20" t="s">
        <v>934</v>
      </c>
      <c r="M461" s="303"/>
      <c r="N461" s="237">
        <v>1</v>
      </c>
      <c r="O461" s="255"/>
      <c r="P461" s="255"/>
      <c r="Q461" s="302" t="s">
        <v>935</v>
      </c>
      <c r="R461" s="215">
        <v>40004</v>
      </c>
      <c r="S461" s="216">
        <v>40177</v>
      </c>
      <c r="T461" s="157"/>
      <c r="U461" s="157"/>
      <c r="V461" s="157"/>
      <c r="W461" s="157"/>
      <c r="X461" s="159" t="s">
        <v>577</v>
      </c>
      <c r="Y461" s="516"/>
      <c r="Z461" s="57"/>
    </row>
    <row r="462" spans="1:26" s="353" customFormat="1" ht="64.5" customHeight="1" thickBot="1">
      <c r="A462" s="556"/>
      <c r="B462" s="597"/>
      <c r="C462" s="559"/>
      <c r="D462" s="600"/>
      <c r="E462" s="600"/>
      <c r="F462" s="561"/>
      <c r="G462" s="61">
        <v>40004</v>
      </c>
      <c r="H462" s="61">
        <v>40177</v>
      </c>
      <c r="I462" s="74"/>
      <c r="J462" s="74"/>
      <c r="K462" s="363" t="s">
        <v>936</v>
      </c>
      <c r="L462" s="307" t="s">
        <v>937</v>
      </c>
      <c r="M462" s="364"/>
      <c r="N462" s="247">
        <v>1</v>
      </c>
      <c r="O462" s="264"/>
      <c r="P462" s="264"/>
      <c r="Q462" s="307" t="s">
        <v>938</v>
      </c>
      <c r="R462" s="224">
        <v>40004</v>
      </c>
      <c r="S462" s="225">
        <v>40177</v>
      </c>
      <c r="T462" s="325"/>
      <c r="U462" s="325"/>
      <c r="V462" s="325"/>
      <c r="W462" s="325"/>
      <c r="X462" s="354" t="s">
        <v>577</v>
      </c>
      <c r="Y462" s="517"/>
      <c r="Z462" s="57"/>
    </row>
    <row r="463" spans="1:26" s="393" customFormat="1" ht="68.25" customHeight="1">
      <c r="A463" s="554" t="s">
        <v>119</v>
      </c>
      <c r="B463" s="557" t="s">
        <v>270</v>
      </c>
      <c r="C463" s="741" t="s">
        <v>939</v>
      </c>
      <c r="D463" s="598" t="s">
        <v>1103</v>
      </c>
      <c r="E463" s="598">
        <v>621</v>
      </c>
      <c r="F463" s="560" t="s">
        <v>1012</v>
      </c>
      <c r="G463" s="61">
        <v>39846</v>
      </c>
      <c r="H463" s="61">
        <v>39887</v>
      </c>
      <c r="I463" s="545"/>
      <c r="J463" s="545"/>
      <c r="K463" s="388" t="s">
        <v>940</v>
      </c>
      <c r="L463" s="295" t="s">
        <v>941</v>
      </c>
      <c r="M463" s="389">
        <v>1</v>
      </c>
      <c r="N463" s="357" t="s">
        <v>1103</v>
      </c>
      <c r="O463" s="530"/>
      <c r="P463" s="530"/>
      <c r="Q463" s="295" t="s">
        <v>942</v>
      </c>
      <c r="R463" s="390">
        <v>39846</v>
      </c>
      <c r="S463" s="391">
        <v>39887</v>
      </c>
      <c r="T463" s="351"/>
      <c r="U463" s="351"/>
      <c r="V463" s="351"/>
      <c r="W463" s="351"/>
      <c r="X463" s="352" t="s">
        <v>577</v>
      </c>
      <c r="Y463" s="515"/>
      <c r="Z463" s="392"/>
    </row>
    <row r="464" spans="1:26" s="235" customFormat="1" ht="60.75" customHeight="1">
      <c r="A464" s="555"/>
      <c r="B464" s="558"/>
      <c r="C464" s="742"/>
      <c r="D464" s="599"/>
      <c r="E464" s="599"/>
      <c r="F464" s="516"/>
      <c r="G464" s="61">
        <v>39846</v>
      </c>
      <c r="H464" s="61">
        <v>39892</v>
      </c>
      <c r="I464" s="36"/>
      <c r="J464" s="36"/>
      <c r="K464" s="394" t="s">
        <v>943</v>
      </c>
      <c r="L464" s="297" t="s">
        <v>944</v>
      </c>
      <c r="M464" s="241"/>
      <c r="N464" s="298">
        <v>1</v>
      </c>
      <c r="O464" s="524"/>
      <c r="P464" s="524"/>
      <c r="Q464" s="297" t="s">
        <v>945</v>
      </c>
      <c r="R464" s="109">
        <v>39846</v>
      </c>
      <c r="S464" s="112">
        <v>39892</v>
      </c>
      <c r="T464" s="194"/>
      <c r="U464" s="194"/>
      <c r="V464" s="194"/>
      <c r="W464" s="194"/>
      <c r="X464" s="195" t="s">
        <v>577</v>
      </c>
      <c r="Y464" s="516"/>
      <c r="Z464" s="234"/>
    </row>
    <row r="465" spans="1:26" s="235" customFormat="1" ht="111.75" customHeight="1">
      <c r="A465" s="555"/>
      <c r="B465" s="558"/>
      <c r="C465" s="742"/>
      <c r="D465" s="599"/>
      <c r="E465" s="599"/>
      <c r="F465" s="516"/>
      <c r="G465" s="61">
        <v>39896</v>
      </c>
      <c r="H465" s="61">
        <v>40110</v>
      </c>
      <c r="I465" s="36"/>
      <c r="J465" s="36"/>
      <c r="K465" s="394" t="s">
        <v>946</v>
      </c>
      <c r="L465" s="297" t="s">
        <v>947</v>
      </c>
      <c r="M465" s="241" t="s">
        <v>1103</v>
      </c>
      <c r="N465" s="298">
        <v>1</v>
      </c>
      <c r="O465" s="524"/>
      <c r="P465" s="524"/>
      <c r="Q465" s="297" t="s">
        <v>948</v>
      </c>
      <c r="R465" s="288">
        <v>39896</v>
      </c>
      <c r="S465" s="299">
        <v>40110</v>
      </c>
      <c r="T465" s="194"/>
      <c r="U465" s="194"/>
      <c r="V465" s="194"/>
      <c r="W465" s="194"/>
      <c r="X465" s="195" t="s">
        <v>577</v>
      </c>
      <c r="Y465" s="516"/>
      <c r="Z465" s="234"/>
    </row>
    <row r="466" spans="1:26" s="235" customFormat="1" ht="51" customHeight="1" thickBot="1">
      <c r="A466" s="556"/>
      <c r="B466" s="559"/>
      <c r="C466" s="743"/>
      <c r="D466" s="600"/>
      <c r="E466" s="600"/>
      <c r="F466" s="561"/>
      <c r="G466" s="61">
        <v>40087</v>
      </c>
      <c r="H466" s="61">
        <v>40178</v>
      </c>
      <c r="I466" s="36"/>
      <c r="J466" s="36"/>
      <c r="K466" s="395" t="s">
        <v>949</v>
      </c>
      <c r="L466" s="305" t="s">
        <v>950</v>
      </c>
      <c r="M466" s="306"/>
      <c r="N466" s="211">
        <v>1</v>
      </c>
      <c r="O466" s="521"/>
      <c r="P466" s="521"/>
      <c r="Q466" s="396" t="s">
        <v>951</v>
      </c>
      <c r="R466" s="224">
        <v>40087</v>
      </c>
      <c r="S466" s="225">
        <v>40178</v>
      </c>
      <c r="T466" s="248"/>
      <c r="U466" s="248"/>
      <c r="V466" s="248"/>
      <c r="W466" s="248"/>
      <c r="X466" s="249" t="s">
        <v>577</v>
      </c>
      <c r="Y466" s="517"/>
      <c r="Z466" s="234"/>
    </row>
    <row r="467" spans="1:26" s="235" customFormat="1" ht="51" customHeight="1">
      <c r="A467" s="554" t="s">
        <v>119</v>
      </c>
      <c r="B467" s="596" t="s">
        <v>270</v>
      </c>
      <c r="C467" s="745" t="s">
        <v>1289</v>
      </c>
      <c r="D467" s="748"/>
      <c r="E467" s="748">
        <v>144</v>
      </c>
      <c r="F467" s="751" t="s">
        <v>1031</v>
      </c>
      <c r="G467" s="61">
        <v>39828</v>
      </c>
      <c r="H467" s="61">
        <v>39973</v>
      </c>
      <c r="I467" s="74"/>
      <c r="J467" s="74"/>
      <c r="K467" s="301" t="s">
        <v>1290</v>
      </c>
      <c r="L467" s="20" t="s">
        <v>1291</v>
      </c>
      <c r="M467" s="303">
        <v>1</v>
      </c>
      <c r="N467" s="237"/>
      <c r="O467" s="255"/>
      <c r="P467" s="255"/>
      <c r="Q467" s="302" t="s">
        <v>1292</v>
      </c>
      <c r="R467" s="365">
        <v>39828</v>
      </c>
      <c r="S467" s="216">
        <v>39973</v>
      </c>
      <c r="T467" s="326"/>
      <c r="U467" s="326"/>
      <c r="V467" s="326"/>
      <c r="W467" s="326"/>
      <c r="X467" s="324" t="s">
        <v>577</v>
      </c>
      <c r="Y467" s="515"/>
      <c r="Z467" s="234"/>
    </row>
    <row r="468" spans="1:26" s="235" customFormat="1" ht="59.25" customHeight="1">
      <c r="A468" s="555"/>
      <c r="B468" s="499"/>
      <c r="C468" s="746"/>
      <c r="D468" s="749"/>
      <c r="E468" s="749"/>
      <c r="F468" s="502"/>
      <c r="G468" s="61">
        <v>39973</v>
      </c>
      <c r="H468" s="61">
        <v>40130</v>
      </c>
      <c r="I468" s="74"/>
      <c r="J468" s="74"/>
      <c r="K468" s="301" t="s">
        <v>1293</v>
      </c>
      <c r="L468" s="20" t="s">
        <v>1294</v>
      </c>
      <c r="M468" s="303"/>
      <c r="N468" s="237">
        <v>1</v>
      </c>
      <c r="O468" s="540"/>
      <c r="P468" s="540"/>
      <c r="Q468" s="365" t="s">
        <v>1295</v>
      </c>
      <c r="R468" s="365">
        <v>39973</v>
      </c>
      <c r="S468" s="216">
        <v>40130</v>
      </c>
      <c r="T468" s="194"/>
      <c r="U468" s="194"/>
      <c r="V468" s="194"/>
      <c r="W468" s="194"/>
      <c r="X468" s="195" t="s">
        <v>577</v>
      </c>
      <c r="Y468" s="516"/>
      <c r="Z468" s="234"/>
    </row>
    <row r="469" spans="1:26" s="235" customFormat="1" ht="51" customHeight="1" thickBot="1">
      <c r="A469" s="556"/>
      <c r="B469" s="597"/>
      <c r="C469" s="747"/>
      <c r="D469" s="750"/>
      <c r="E469" s="750"/>
      <c r="F469" s="752"/>
      <c r="G469" s="61">
        <v>40127</v>
      </c>
      <c r="H469" s="61">
        <v>40177</v>
      </c>
      <c r="I469" s="74"/>
      <c r="J469" s="74"/>
      <c r="K469" s="301" t="s">
        <v>1296</v>
      </c>
      <c r="L469" s="20" t="s">
        <v>1297</v>
      </c>
      <c r="M469" s="303"/>
      <c r="N469" s="237">
        <v>1</v>
      </c>
      <c r="O469" s="255"/>
      <c r="P469" s="255"/>
      <c r="Q469" s="302" t="s">
        <v>1298</v>
      </c>
      <c r="R469" s="365">
        <v>40127</v>
      </c>
      <c r="S469" s="216">
        <v>40177</v>
      </c>
      <c r="T469" s="248"/>
      <c r="U469" s="248"/>
      <c r="V469" s="248"/>
      <c r="W469" s="248"/>
      <c r="X469" s="249" t="s">
        <v>577</v>
      </c>
      <c r="Y469" s="517"/>
      <c r="Z469" s="234"/>
    </row>
    <row r="470" spans="1:26" s="107" customFormat="1" ht="51" customHeight="1" thickBot="1">
      <c r="A470" s="507" t="s">
        <v>1036</v>
      </c>
      <c r="B470" s="440" t="s">
        <v>567</v>
      </c>
      <c r="C470" s="493" t="s">
        <v>568</v>
      </c>
      <c r="D470" s="710" t="s">
        <v>576</v>
      </c>
      <c r="E470" s="753"/>
      <c r="F470" s="493" t="s">
        <v>1037</v>
      </c>
      <c r="G470" s="61">
        <v>39815</v>
      </c>
      <c r="H470" s="61">
        <v>39864</v>
      </c>
      <c r="I470" s="104"/>
      <c r="J470" s="104"/>
      <c r="K470" s="34" t="s">
        <v>1038</v>
      </c>
      <c r="L470" s="35" t="s">
        <v>1039</v>
      </c>
      <c r="M470" s="25"/>
      <c r="N470" s="25">
        <v>1</v>
      </c>
      <c r="O470" s="25"/>
      <c r="P470" s="25"/>
      <c r="Q470" s="35" t="s">
        <v>1040</v>
      </c>
      <c r="R470" s="105">
        <v>39815</v>
      </c>
      <c r="S470" s="106">
        <v>40229</v>
      </c>
      <c r="U470" s="172"/>
      <c r="V470" s="172"/>
      <c r="W470" s="172"/>
      <c r="X470" s="249" t="s">
        <v>577</v>
      </c>
      <c r="Y470" s="397"/>
      <c r="Z470" s="397"/>
    </row>
    <row r="471" spans="1:26" s="38" customFormat="1" ht="48" customHeight="1" thickBot="1">
      <c r="A471" s="507"/>
      <c r="B471" s="440"/>
      <c r="C471" s="493"/>
      <c r="D471" s="710"/>
      <c r="E471" s="753"/>
      <c r="F471" s="493"/>
      <c r="G471" s="61">
        <v>39948</v>
      </c>
      <c r="H471" s="61">
        <v>40024</v>
      </c>
      <c r="I471" s="104"/>
      <c r="J471" s="104"/>
      <c r="K471" s="34" t="s">
        <v>1038</v>
      </c>
      <c r="L471" s="35" t="s">
        <v>815</v>
      </c>
      <c r="M471" s="25">
        <v>1</v>
      </c>
      <c r="N471" s="25"/>
      <c r="O471" s="25"/>
      <c r="P471" s="25"/>
      <c r="Q471" s="35" t="s">
        <v>1040</v>
      </c>
      <c r="R471" s="105">
        <v>39948</v>
      </c>
      <c r="S471" s="106">
        <v>40024</v>
      </c>
      <c r="U471" s="174"/>
      <c r="V471" s="174"/>
      <c r="W471" s="174"/>
      <c r="X471" s="249" t="s">
        <v>577</v>
      </c>
      <c r="Y471" s="57"/>
      <c r="Z471" s="57"/>
    </row>
    <row r="472" spans="1:26" s="38" customFormat="1" ht="51" customHeight="1" thickBot="1">
      <c r="A472" s="507"/>
      <c r="B472" s="440"/>
      <c r="C472" s="493"/>
      <c r="D472" s="710"/>
      <c r="E472" s="753"/>
      <c r="F472" s="493"/>
      <c r="G472" s="61">
        <v>39979</v>
      </c>
      <c r="H472" s="61">
        <v>40055</v>
      </c>
      <c r="I472" s="104"/>
      <c r="J472" s="104"/>
      <c r="K472" s="34" t="s">
        <v>816</v>
      </c>
      <c r="L472" s="35" t="s">
        <v>817</v>
      </c>
      <c r="M472" s="44"/>
      <c r="N472" s="25">
        <v>1</v>
      </c>
      <c r="O472" s="25"/>
      <c r="P472" s="25"/>
      <c r="Q472" s="35" t="s">
        <v>818</v>
      </c>
      <c r="R472" s="36">
        <v>39979</v>
      </c>
      <c r="S472" s="37">
        <v>40055</v>
      </c>
      <c r="U472" s="174"/>
      <c r="V472" s="174"/>
      <c r="W472" s="174"/>
      <c r="X472" s="249" t="s">
        <v>577</v>
      </c>
      <c r="Y472" s="57"/>
      <c r="Z472" s="57"/>
    </row>
    <row r="473" spans="1:26" s="38" customFormat="1" ht="52.5" customHeight="1" thickBot="1">
      <c r="A473" s="507"/>
      <c r="B473" s="440"/>
      <c r="C473" s="493"/>
      <c r="D473" s="710"/>
      <c r="E473" s="753"/>
      <c r="F473" s="493"/>
      <c r="G473" s="61">
        <v>39979</v>
      </c>
      <c r="H473" s="61">
        <v>40009</v>
      </c>
      <c r="I473" s="104"/>
      <c r="J473" s="104"/>
      <c r="K473" s="34" t="s">
        <v>819</v>
      </c>
      <c r="L473" s="35" t="s">
        <v>817</v>
      </c>
      <c r="M473" s="25">
        <v>1</v>
      </c>
      <c r="N473" s="25"/>
      <c r="O473" s="25"/>
      <c r="P473" s="25"/>
      <c r="Q473" s="35" t="s">
        <v>818</v>
      </c>
      <c r="R473" s="36">
        <v>39965</v>
      </c>
      <c r="S473" s="37">
        <v>40009</v>
      </c>
      <c r="U473" s="174"/>
      <c r="V473" s="174"/>
      <c r="W473" s="174"/>
      <c r="X473" s="249" t="s">
        <v>577</v>
      </c>
      <c r="Y473" s="57"/>
      <c r="Z473" s="57"/>
    </row>
    <row r="474" spans="1:26" s="38" customFormat="1" ht="58.5" customHeight="1" thickBot="1">
      <c r="A474" s="507"/>
      <c r="B474" s="440"/>
      <c r="C474" s="493"/>
      <c r="D474" s="710"/>
      <c r="E474" s="753"/>
      <c r="F474" s="493"/>
      <c r="G474" s="61">
        <v>39873</v>
      </c>
      <c r="H474" s="61">
        <v>39902</v>
      </c>
      <c r="I474" s="33"/>
      <c r="J474" s="33"/>
      <c r="K474" s="34" t="s">
        <v>820</v>
      </c>
      <c r="L474" s="35" t="s">
        <v>821</v>
      </c>
      <c r="M474" s="25">
        <v>1</v>
      </c>
      <c r="N474" s="25"/>
      <c r="O474" s="25"/>
      <c r="P474" s="25"/>
      <c r="Q474" s="35" t="s">
        <v>822</v>
      </c>
      <c r="R474" s="36">
        <v>39873</v>
      </c>
      <c r="S474" s="37">
        <v>39902</v>
      </c>
      <c r="U474" s="174"/>
      <c r="V474" s="174"/>
      <c r="W474" s="174"/>
      <c r="X474" s="249" t="s">
        <v>577</v>
      </c>
      <c r="Y474" s="57"/>
      <c r="Z474" s="57"/>
    </row>
    <row r="475" spans="1:26" s="38" customFormat="1" ht="99" customHeight="1" thickBot="1">
      <c r="A475" s="507"/>
      <c r="B475" s="440"/>
      <c r="C475" s="493"/>
      <c r="D475" s="710"/>
      <c r="E475" s="753"/>
      <c r="F475" s="493"/>
      <c r="G475" s="61">
        <v>39887</v>
      </c>
      <c r="H475" s="61">
        <v>39933</v>
      </c>
      <c r="I475" s="33"/>
      <c r="J475" s="33"/>
      <c r="K475" s="34" t="s">
        <v>823</v>
      </c>
      <c r="L475" s="35" t="s">
        <v>821</v>
      </c>
      <c r="M475" s="25">
        <v>1</v>
      </c>
      <c r="N475" s="25"/>
      <c r="O475" s="25"/>
      <c r="P475" s="25"/>
      <c r="Q475" s="35" t="s">
        <v>824</v>
      </c>
      <c r="R475" s="36">
        <v>39873</v>
      </c>
      <c r="S475" s="37">
        <v>39933</v>
      </c>
      <c r="U475" s="174"/>
      <c r="V475" s="174"/>
      <c r="W475" s="174"/>
      <c r="X475" s="249" t="s">
        <v>577</v>
      </c>
      <c r="Y475" s="57"/>
      <c r="Z475" s="57"/>
    </row>
    <row r="476" spans="1:26" s="38" customFormat="1" ht="99" customHeight="1" thickBot="1">
      <c r="A476" s="45" t="s">
        <v>825</v>
      </c>
      <c r="B476" s="46" t="s">
        <v>569</v>
      </c>
      <c r="C476" s="43" t="s">
        <v>570</v>
      </c>
      <c r="D476" s="32" t="s">
        <v>576</v>
      </c>
      <c r="E476" s="129"/>
      <c r="F476" s="43" t="s">
        <v>1037</v>
      </c>
      <c r="G476" s="61">
        <v>39815</v>
      </c>
      <c r="H476" s="61">
        <v>39903</v>
      </c>
      <c r="I476" s="33"/>
      <c r="J476" s="33"/>
      <c r="K476" s="34" t="s">
        <v>826</v>
      </c>
      <c r="L476" s="35" t="s">
        <v>827</v>
      </c>
      <c r="M476" s="25">
        <v>1</v>
      </c>
      <c r="N476" s="25"/>
      <c r="O476" s="25"/>
      <c r="P476" s="25"/>
      <c r="Q476" s="35" t="s">
        <v>828</v>
      </c>
      <c r="R476" s="36">
        <v>39815</v>
      </c>
      <c r="S476" s="37">
        <v>39903</v>
      </c>
      <c r="U476" s="174"/>
      <c r="V476" s="174"/>
      <c r="W476" s="174"/>
      <c r="X476" s="249" t="s">
        <v>577</v>
      </c>
      <c r="Y476" s="57"/>
      <c r="Z476" s="57"/>
    </row>
    <row r="477" spans="1:26" s="38" customFormat="1" ht="48" customHeight="1" thickBot="1">
      <c r="A477" s="507" t="s">
        <v>571</v>
      </c>
      <c r="B477" s="493" t="s">
        <v>569</v>
      </c>
      <c r="C477" s="493" t="s">
        <v>572</v>
      </c>
      <c r="D477" s="493" t="s">
        <v>576</v>
      </c>
      <c r="E477" s="430"/>
      <c r="F477" s="493" t="s">
        <v>1037</v>
      </c>
      <c r="G477" s="61">
        <v>39814</v>
      </c>
      <c r="H477" s="61">
        <v>39903</v>
      </c>
      <c r="I477" s="33"/>
      <c r="J477" s="33"/>
      <c r="K477" s="34" t="s">
        <v>829</v>
      </c>
      <c r="L477" s="35" t="s">
        <v>830</v>
      </c>
      <c r="M477" s="25">
        <v>1</v>
      </c>
      <c r="N477" s="25"/>
      <c r="O477" s="25"/>
      <c r="P477" s="25"/>
      <c r="Q477" s="35" t="s">
        <v>818</v>
      </c>
      <c r="R477" s="36">
        <v>39815</v>
      </c>
      <c r="S477" s="37">
        <v>39903</v>
      </c>
      <c r="U477" s="174"/>
      <c r="V477" s="174"/>
      <c r="W477" s="174"/>
      <c r="X477" s="249" t="s">
        <v>577</v>
      </c>
      <c r="Y477" s="57"/>
      <c r="Z477" s="57"/>
    </row>
    <row r="478" spans="1:26" s="38" customFormat="1" ht="52.5" customHeight="1" thickBot="1">
      <c r="A478" s="507"/>
      <c r="B478" s="493"/>
      <c r="C478" s="493"/>
      <c r="D478" s="493"/>
      <c r="E478" s="430"/>
      <c r="F478" s="493"/>
      <c r="G478" s="61">
        <v>39845</v>
      </c>
      <c r="H478" s="61">
        <v>39903</v>
      </c>
      <c r="I478" s="33"/>
      <c r="J478" s="33"/>
      <c r="K478" s="34" t="s">
        <v>831</v>
      </c>
      <c r="L478" s="35" t="s">
        <v>832</v>
      </c>
      <c r="M478" s="25">
        <v>1</v>
      </c>
      <c r="N478" s="25"/>
      <c r="O478" s="25"/>
      <c r="P478" s="25"/>
      <c r="Q478" s="35" t="s">
        <v>818</v>
      </c>
      <c r="R478" s="36">
        <v>39815</v>
      </c>
      <c r="S478" s="37">
        <v>39903</v>
      </c>
      <c r="U478" s="174"/>
      <c r="V478" s="174"/>
      <c r="W478" s="174"/>
      <c r="X478" s="249" t="s">
        <v>577</v>
      </c>
      <c r="Y478" s="57"/>
      <c r="Z478" s="57"/>
    </row>
    <row r="479" spans="1:26" s="38" customFormat="1" ht="63" customHeight="1" thickBot="1">
      <c r="A479" s="507" t="s">
        <v>573</v>
      </c>
      <c r="B479" s="440" t="s">
        <v>569</v>
      </c>
      <c r="C479" s="493" t="s">
        <v>833</v>
      </c>
      <c r="D479" s="442" t="s">
        <v>576</v>
      </c>
      <c r="E479" s="428"/>
      <c r="F479" s="493" t="s">
        <v>1037</v>
      </c>
      <c r="G479" s="61">
        <v>39815</v>
      </c>
      <c r="H479" s="61">
        <v>40178</v>
      </c>
      <c r="I479" s="33"/>
      <c r="J479" s="33"/>
      <c r="K479" s="34" t="s">
        <v>834</v>
      </c>
      <c r="L479" s="35" t="s">
        <v>835</v>
      </c>
      <c r="M479" s="44">
        <v>1</v>
      </c>
      <c r="N479" s="44">
        <v>1</v>
      </c>
      <c r="O479" s="44"/>
      <c r="P479" s="44"/>
      <c r="Q479" s="35" t="s">
        <v>836</v>
      </c>
      <c r="R479" s="36">
        <v>39815</v>
      </c>
      <c r="S479" s="37">
        <v>40178</v>
      </c>
      <c r="U479" s="174"/>
      <c r="V479" s="174"/>
      <c r="W479" s="174"/>
      <c r="X479" s="249" t="s">
        <v>577</v>
      </c>
      <c r="Y479" s="57"/>
      <c r="Z479" s="57"/>
    </row>
    <row r="480" spans="1:26" s="38" customFormat="1" ht="71.25" customHeight="1" thickBot="1">
      <c r="A480" s="507"/>
      <c r="B480" s="440"/>
      <c r="C480" s="493"/>
      <c r="D480" s="442"/>
      <c r="E480" s="428"/>
      <c r="F480" s="493"/>
      <c r="G480" s="61">
        <v>39815</v>
      </c>
      <c r="H480" s="61">
        <v>40178</v>
      </c>
      <c r="I480" s="19"/>
      <c r="J480" s="19"/>
      <c r="K480" s="53" t="s">
        <v>837</v>
      </c>
      <c r="L480" s="53" t="s">
        <v>838</v>
      </c>
      <c r="M480" s="44">
        <v>1</v>
      </c>
      <c r="N480" s="44">
        <v>1</v>
      </c>
      <c r="O480" s="44"/>
      <c r="P480" s="44"/>
      <c r="Q480" s="35" t="s">
        <v>337</v>
      </c>
      <c r="R480" s="23">
        <v>39449</v>
      </c>
      <c r="S480" s="21">
        <v>39813</v>
      </c>
      <c r="U480" s="174"/>
      <c r="V480" s="174"/>
      <c r="W480" s="174"/>
      <c r="X480" s="249" t="s">
        <v>577</v>
      </c>
      <c r="Y480" s="57"/>
      <c r="Z480" s="57"/>
    </row>
    <row r="481" spans="1:26" s="38" customFormat="1" ht="71.25" customHeight="1" thickBot="1">
      <c r="A481" s="507"/>
      <c r="B481" s="440"/>
      <c r="C481" s="493"/>
      <c r="D481" s="442"/>
      <c r="E481" s="428"/>
      <c r="F481" s="493"/>
      <c r="G481" s="61">
        <v>39845</v>
      </c>
      <c r="H481" s="61">
        <v>40178</v>
      </c>
      <c r="I481" s="19"/>
      <c r="J481" s="19"/>
      <c r="K481" s="53" t="s">
        <v>338</v>
      </c>
      <c r="L481" s="108" t="s">
        <v>339</v>
      </c>
      <c r="M481" s="64">
        <v>1</v>
      </c>
      <c r="N481" s="64">
        <v>1</v>
      </c>
      <c r="O481" s="64"/>
      <c r="P481" s="64"/>
      <c r="Q481" s="90" t="s">
        <v>340</v>
      </c>
      <c r="R481" s="23">
        <v>39923</v>
      </c>
      <c r="S481" s="21">
        <v>40198</v>
      </c>
      <c r="U481" s="174"/>
      <c r="V481" s="174"/>
      <c r="W481" s="174"/>
      <c r="X481" s="249" t="s">
        <v>577</v>
      </c>
      <c r="Y481" s="57"/>
      <c r="Z481" s="57"/>
    </row>
    <row r="482" spans="1:26" s="28" customFormat="1" ht="34.5" thickBot="1">
      <c r="A482" s="754" t="s">
        <v>825</v>
      </c>
      <c r="B482" s="755" t="s">
        <v>574</v>
      </c>
      <c r="C482" s="493" t="s">
        <v>341</v>
      </c>
      <c r="D482" s="493" t="s">
        <v>576</v>
      </c>
      <c r="E482" s="468"/>
      <c r="F482" s="493" t="s">
        <v>1037</v>
      </c>
      <c r="G482" s="61">
        <v>39815</v>
      </c>
      <c r="H482" s="61">
        <v>40178</v>
      </c>
      <c r="I482" s="19"/>
      <c r="J482" s="19"/>
      <c r="K482" s="444" t="s">
        <v>342</v>
      </c>
      <c r="L482" s="444" t="s">
        <v>343</v>
      </c>
      <c r="M482" s="449">
        <v>1</v>
      </c>
      <c r="N482" s="449">
        <v>1</v>
      </c>
      <c r="O482" s="44"/>
      <c r="P482" s="44"/>
      <c r="Q482" s="35" t="s">
        <v>344</v>
      </c>
      <c r="R482" s="23">
        <v>39417</v>
      </c>
      <c r="S482" s="196">
        <v>40193</v>
      </c>
      <c r="T482" s="398"/>
      <c r="U482" s="165"/>
      <c r="V482" s="165"/>
      <c r="W482" s="165"/>
      <c r="X482" s="249" t="s">
        <v>577</v>
      </c>
      <c r="Y482" s="164"/>
      <c r="Z482" s="164"/>
    </row>
    <row r="483" spans="1:26" s="28" customFormat="1" ht="34.5" thickBot="1">
      <c r="A483" s="754"/>
      <c r="B483" s="755"/>
      <c r="C483" s="493"/>
      <c r="D483" s="493"/>
      <c r="E483" s="468"/>
      <c r="F483" s="493"/>
      <c r="G483" s="61">
        <v>39815</v>
      </c>
      <c r="H483" s="61">
        <v>40178</v>
      </c>
      <c r="I483" s="19"/>
      <c r="J483" s="19"/>
      <c r="K483" s="444"/>
      <c r="L483" s="444"/>
      <c r="M483" s="449"/>
      <c r="N483" s="449"/>
      <c r="O483" s="44"/>
      <c r="P483" s="44"/>
      <c r="Q483" s="35" t="s">
        <v>345</v>
      </c>
      <c r="R483" s="23" t="s">
        <v>346</v>
      </c>
      <c r="S483" s="196" t="s">
        <v>347</v>
      </c>
      <c r="T483" s="398"/>
      <c r="U483" s="165"/>
      <c r="V483" s="165"/>
      <c r="W483" s="165"/>
      <c r="X483" s="249" t="s">
        <v>577</v>
      </c>
      <c r="Y483" s="164"/>
      <c r="Z483" s="164"/>
    </row>
    <row r="484" spans="1:26" s="28" customFormat="1" ht="45.75" thickBot="1">
      <c r="A484" s="754"/>
      <c r="B484" s="755"/>
      <c r="C484" s="493"/>
      <c r="D484" s="493"/>
      <c r="E484" s="468"/>
      <c r="F484" s="493"/>
      <c r="G484" s="61">
        <v>39815</v>
      </c>
      <c r="H484" s="61">
        <v>40178</v>
      </c>
      <c r="I484" s="19"/>
      <c r="J484" s="19"/>
      <c r="K484" s="444"/>
      <c r="L484" s="444"/>
      <c r="M484" s="449"/>
      <c r="N484" s="449"/>
      <c r="O484" s="44"/>
      <c r="P484" s="44"/>
      <c r="Q484" s="35" t="s">
        <v>348</v>
      </c>
      <c r="R484" s="23" t="s">
        <v>349</v>
      </c>
      <c r="S484" s="399">
        <v>40198</v>
      </c>
      <c r="T484" s="398"/>
      <c r="U484" s="165"/>
      <c r="V484" s="165"/>
      <c r="W484" s="165"/>
      <c r="X484" s="249" t="s">
        <v>577</v>
      </c>
      <c r="Y484" s="164"/>
      <c r="Z484" s="164"/>
    </row>
    <row r="485" spans="1:26" s="28" customFormat="1" ht="23.25" thickBot="1">
      <c r="A485" s="756" t="s">
        <v>825</v>
      </c>
      <c r="B485" s="757" t="s">
        <v>569</v>
      </c>
      <c r="C485" s="430" t="s">
        <v>575</v>
      </c>
      <c r="D485" s="430" t="s">
        <v>576</v>
      </c>
      <c r="E485" s="468"/>
      <c r="F485" s="430" t="s">
        <v>1037</v>
      </c>
      <c r="G485" s="61">
        <v>39918</v>
      </c>
      <c r="H485" s="61">
        <v>40209</v>
      </c>
      <c r="I485" s="114"/>
      <c r="J485" s="114"/>
      <c r="K485" s="79" t="s">
        <v>350</v>
      </c>
      <c r="L485" s="79" t="s">
        <v>351</v>
      </c>
      <c r="M485" s="115">
        <v>1</v>
      </c>
      <c r="N485" s="115">
        <v>1</v>
      </c>
      <c r="O485" s="115"/>
      <c r="P485" s="115"/>
      <c r="Q485" s="90" t="s">
        <v>352</v>
      </c>
      <c r="R485" s="116">
        <v>39918</v>
      </c>
      <c r="S485" s="400">
        <v>40209</v>
      </c>
      <c r="T485" s="398"/>
      <c r="U485" s="165"/>
      <c r="V485" s="165"/>
      <c r="W485" s="165"/>
      <c r="X485" s="249" t="s">
        <v>577</v>
      </c>
      <c r="Y485" s="164"/>
      <c r="Z485" s="164"/>
    </row>
    <row r="486" spans="1:26" s="28" customFormat="1" ht="57" thickBot="1">
      <c r="A486" s="756"/>
      <c r="B486" s="757"/>
      <c r="C486" s="430"/>
      <c r="D486" s="430"/>
      <c r="E486" s="468"/>
      <c r="F486" s="430"/>
      <c r="G486" s="61">
        <v>39918</v>
      </c>
      <c r="H486" s="61">
        <v>40209</v>
      </c>
      <c r="I486" s="114"/>
      <c r="J486" s="114"/>
      <c r="K486" s="79" t="s">
        <v>353</v>
      </c>
      <c r="L486" s="79" t="s">
        <v>354</v>
      </c>
      <c r="M486" s="64">
        <v>1</v>
      </c>
      <c r="N486" s="64">
        <v>1</v>
      </c>
      <c r="O486" s="64"/>
      <c r="P486" s="64"/>
      <c r="Q486" s="71" t="s">
        <v>355</v>
      </c>
      <c r="R486" s="116">
        <v>39904</v>
      </c>
      <c r="S486" s="400">
        <v>40147</v>
      </c>
      <c r="T486" s="398"/>
      <c r="U486" s="165"/>
      <c r="V486" s="165"/>
      <c r="W486" s="165"/>
      <c r="X486" s="249" t="s">
        <v>577</v>
      </c>
      <c r="Y486" s="164"/>
      <c r="Z486" s="164"/>
    </row>
    <row r="487" spans="1:26" s="28" customFormat="1" ht="45.75" thickBot="1">
      <c r="A487" s="756"/>
      <c r="B487" s="757"/>
      <c r="C487" s="430"/>
      <c r="D487" s="430"/>
      <c r="E487" s="468"/>
      <c r="F487" s="430"/>
      <c r="G487" s="61">
        <v>39918</v>
      </c>
      <c r="H487" s="61">
        <v>40209</v>
      </c>
      <c r="I487" s="114"/>
      <c r="J487" s="114"/>
      <c r="K487" s="79" t="s">
        <v>356</v>
      </c>
      <c r="L487" s="79" t="s">
        <v>357</v>
      </c>
      <c r="M487" s="64">
        <v>1</v>
      </c>
      <c r="N487" s="64">
        <v>1</v>
      </c>
      <c r="O487" s="64"/>
      <c r="P487" s="64"/>
      <c r="Q487" s="90" t="s">
        <v>358</v>
      </c>
      <c r="R487" s="116">
        <v>39917</v>
      </c>
      <c r="S487" s="400">
        <v>40147</v>
      </c>
      <c r="T487" s="398"/>
      <c r="U487" s="165"/>
      <c r="V487" s="165"/>
      <c r="W487" s="165"/>
      <c r="X487" s="249" t="s">
        <v>577</v>
      </c>
      <c r="Y487" s="164"/>
      <c r="Z487" s="164"/>
    </row>
    <row r="488" spans="1:26" s="38" customFormat="1" ht="45.75" thickBot="1">
      <c r="A488" s="113" t="s">
        <v>825</v>
      </c>
      <c r="B488" s="51" t="s">
        <v>569</v>
      </c>
      <c r="C488" s="117" t="s">
        <v>1033</v>
      </c>
      <c r="D488" s="24" t="s">
        <v>576</v>
      </c>
      <c r="E488" s="401"/>
      <c r="F488" s="24" t="s">
        <v>1037</v>
      </c>
      <c r="G488" s="61">
        <v>39918</v>
      </c>
      <c r="H488" s="61">
        <v>40209</v>
      </c>
      <c r="I488" s="114"/>
      <c r="J488" s="114"/>
      <c r="K488" s="24" t="s">
        <v>1034</v>
      </c>
      <c r="L488" s="79" t="s">
        <v>351</v>
      </c>
      <c r="M488" s="115">
        <v>12</v>
      </c>
      <c r="N488" s="115">
        <v>32</v>
      </c>
      <c r="O488" s="115"/>
      <c r="P488" s="115"/>
      <c r="Q488" s="90" t="s">
        <v>1035</v>
      </c>
      <c r="R488" s="116">
        <v>39918</v>
      </c>
      <c r="S488" s="400">
        <v>40209</v>
      </c>
      <c r="T488" s="402"/>
      <c r="U488" s="187"/>
      <c r="V488" s="187"/>
      <c r="W488" s="187"/>
      <c r="X488" s="249" t="s">
        <v>577</v>
      </c>
      <c r="Y488" s="57"/>
      <c r="Z488" s="57"/>
    </row>
    <row r="489" spans="1:26" s="81" customFormat="1" ht="79.5" thickBot="1">
      <c r="A489" s="429" t="s">
        <v>359</v>
      </c>
      <c r="B489" s="440" t="s">
        <v>861</v>
      </c>
      <c r="C489" s="440" t="s">
        <v>360</v>
      </c>
      <c r="D489" s="636" t="s">
        <v>576</v>
      </c>
      <c r="E489" s="759"/>
      <c r="F489" s="760" t="s">
        <v>596</v>
      </c>
      <c r="G489" s="61">
        <v>39815</v>
      </c>
      <c r="H489" s="61">
        <v>40178</v>
      </c>
      <c r="I489" s="114"/>
      <c r="J489" s="114"/>
      <c r="K489" s="443" t="s">
        <v>361</v>
      </c>
      <c r="L489" s="443" t="s">
        <v>362</v>
      </c>
      <c r="M489" s="758">
        <v>0.6</v>
      </c>
      <c r="N489" s="758">
        <v>1</v>
      </c>
      <c r="O489" s="64"/>
      <c r="P489" s="64"/>
      <c r="Q489" s="26" t="s">
        <v>363</v>
      </c>
      <c r="R489" s="108">
        <v>39815</v>
      </c>
      <c r="S489" s="435">
        <v>40178</v>
      </c>
      <c r="T489" s="436"/>
      <c r="U489" s="454"/>
      <c r="V489" s="454"/>
      <c r="W489" s="454"/>
      <c r="X489" s="249" t="s">
        <v>577</v>
      </c>
      <c r="Y489" s="455"/>
      <c r="Z489" s="455"/>
    </row>
    <row r="490" spans="1:26" s="81" customFormat="1" ht="57" thickBot="1">
      <c r="A490" s="429"/>
      <c r="B490" s="440"/>
      <c r="C490" s="440"/>
      <c r="D490" s="636"/>
      <c r="E490" s="759"/>
      <c r="F490" s="760"/>
      <c r="G490" s="61">
        <v>39815</v>
      </c>
      <c r="H490" s="61">
        <v>40178</v>
      </c>
      <c r="I490" s="114"/>
      <c r="J490" s="114"/>
      <c r="K490" s="443"/>
      <c r="L490" s="443"/>
      <c r="M490" s="758"/>
      <c r="N490" s="758"/>
      <c r="O490" s="64"/>
      <c r="P490" s="64"/>
      <c r="Q490" s="26" t="s">
        <v>364</v>
      </c>
      <c r="R490" s="108">
        <v>39815</v>
      </c>
      <c r="S490" s="435">
        <v>40178</v>
      </c>
      <c r="T490" s="436"/>
      <c r="U490" s="454"/>
      <c r="V490" s="454"/>
      <c r="W490" s="454"/>
      <c r="X490" s="249" t="s">
        <v>577</v>
      </c>
      <c r="Y490" s="455"/>
      <c r="Z490" s="455"/>
    </row>
    <row r="491" spans="1:26" s="81" customFormat="1" ht="68.25" thickBot="1">
      <c r="A491" s="429"/>
      <c r="B491" s="440"/>
      <c r="C491" s="440"/>
      <c r="D491" s="636"/>
      <c r="E491" s="759"/>
      <c r="F491" s="760" t="s">
        <v>596</v>
      </c>
      <c r="G491" s="61">
        <v>39815</v>
      </c>
      <c r="H491" s="61">
        <v>40178</v>
      </c>
      <c r="I491" s="114"/>
      <c r="J491" s="114"/>
      <c r="K491" s="443"/>
      <c r="L491" s="443" t="s">
        <v>365</v>
      </c>
      <c r="M491" s="64">
        <v>0.7</v>
      </c>
      <c r="N491" s="64">
        <v>1</v>
      </c>
      <c r="O491" s="64"/>
      <c r="P491" s="64"/>
      <c r="Q491" s="26" t="s">
        <v>366</v>
      </c>
      <c r="R491" s="108">
        <v>39815</v>
      </c>
      <c r="S491" s="435">
        <v>40178</v>
      </c>
      <c r="T491" s="436"/>
      <c r="U491" s="454"/>
      <c r="V491" s="454"/>
      <c r="W491" s="454"/>
      <c r="X491" s="249" t="s">
        <v>577</v>
      </c>
      <c r="Y491" s="455"/>
      <c r="Z491" s="455"/>
    </row>
    <row r="492" spans="1:26" s="81" customFormat="1" ht="57" thickBot="1">
      <c r="A492" s="429"/>
      <c r="B492" s="440"/>
      <c r="C492" s="440"/>
      <c r="D492" s="636"/>
      <c r="E492" s="759"/>
      <c r="F492" s="760"/>
      <c r="G492" s="61">
        <v>39815</v>
      </c>
      <c r="H492" s="61">
        <v>40178</v>
      </c>
      <c r="I492" s="114"/>
      <c r="J492" s="114"/>
      <c r="K492" s="443"/>
      <c r="L492" s="443"/>
      <c r="M492" s="64"/>
      <c r="N492" s="26"/>
      <c r="O492" s="26"/>
      <c r="P492" s="26"/>
      <c r="Q492" s="26" t="s">
        <v>367</v>
      </c>
      <c r="R492" s="108">
        <v>39815</v>
      </c>
      <c r="S492" s="435">
        <v>40178</v>
      </c>
      <c r="T492" s="436"/>
      <c r="U492" s="454"/>
      <c r="V492" s="454"/>
      <c r="W492" s="454"/>
      <c r="X492" s="249" t="s">
        <v>577</v>
      </c>
      <c r="Y492" s="455"/>
      <c r="Z492" s="455"/>
    </row>
    <row r="493" spans="1:26" s="81" customFormat="1" ht="57" thickBot="1">
      <c r="A493" s="429"/>
      <c r="B493" s="440"/>
      <c r="C493" s="440"/>
      <c r="D493" s="636"/>
      <c r="E493" s="759"/>
      <c r="F493" s="46" t="s">
        <v>596</v>
      </c>
      <c r="G493" s="61">
        <v>39815</v>
      </c>
      <c r="H493" s="61">
        <v>40178</v>
      </c>
      <c r="I493" s="118"/>
      <c r="J493" s="118"/>
      <c r="K493" s="26" t="s">
        <v>368</v>
      </c>
      <c r="L493" s="26" t="s">
        <v>174</v>
      </c>
      <c r="M493" s="64">
        <v>1</v>
      </c>
      <c r="N493" s="119">
        <v>1</v>
      </c>
      <c r="O493" s="119"/>
      <c r="P493" s="119"/>
      <c r="Q493" s="26" t="s">
        <v>369</v>
      </c>
      <c r="R493" s="108">
        <v>39815</v>
      </c>
      <c r="S493" s="435">
        <v>40178</v>
      </c>
      <c r="T493" s="436"/>
      <c r="U493" s="454"/>
      <c r="V493" s="454"/>
      <c r="W493" s="454"/>
      <c r="X493" s="249" t="s">
        <v>577</v>
      </c>
      <c r="Y493" s="455"/>
      <c r="Z493" s="455"/>
    </row>
    <row r="494" spans="1:26" s="81" customFormat="1" ht="68.25" thickBot="1">
      <c r="A494" s="429"/>
      <c r="B494" s="440"/>
      <c r="C494" s="440"/>
      <c r="D494" s="636"/>
      <c r="E494" s="759"/>
      <c r="F494" s="46" t="s">
        <v>1041</v>
      </c>
      <c r="G494" s="61">
        <v>39815</v>
      </c>
      <c r="H494" s="61">
        <v>40178</v>
      </c>
      <c r="I494" s="118"/>
      <c r="J494" s="118"/>
      <c r="K494" s="26" t="s">
        <v>371</v>
      </c>
      <c r="L494" s="120" t="s">
        <v>372</v>
      </c>
      <c r="M494" s="64">
        <v>0.1</v>
      </c>
      <c r="N494" s="64">
        <v>0.1</v>
      </c>
      <c r="O494" s="64"/>
      <c r="P494" s="64"/>
      <c r="Q494" s="46" t="s">
        <v>373</v>
      </c>
      <c r="R494" s="108">
        <v>39815</v>
      </c>
      <c r="S494" s="435">
        <v>40178</v>
      </c>
      <c r="T494" s="436"/>
      <c r="U494" s="454"/>
      <c r="V494" s="454"/>
      <c r="W494" s="454"/>
      <c r="X494" s="249" t="s">
        <v>577</v>
      </c>
      <c r="Y494" s="455"/>
      <c r="Z494" s="455"/>
    </row>
    <row r="495" spans="1:26" s="81" customFormat="1" ht="68.25" thickBot="1">
      <c r="A495" s="121" t="s">
        <v>370</v>
      </c>
      <c r="B495" s="46" t="s">
        <v>569</v>
      </c>
      <c r="C495" s="46" t="s">
        <v>374</v>
      </c>
      <c r="D495" s="69" t="s">
        <v>576</v>
      </c>
      <c r="E495" s="401"/>
      <c r="F495" s="46" t="s">
        <v>1042</v>
      </c>
      <c r="G495" s="61">
        <v>39815</v>
      </c>
      <c r="H495" s="61">
        <v>40178</v>
      </c>
      <c r="I495" s="118"/>
      <c r="J495" s="118"/>
      <c r="K495" s="26" t="s">
        <v>375</v>
      </c>
      <c r="L495" s="120" t="s">
        <v>376</v>
      </c>
      <c r="M495" s="64">
        <v>0.5</v>
      </c>
      <c r="N495" s="64">
        <v>0.5</v>
      </c>
      <c r="O495" s="64"/>
      <c r="P495" s="64"/>
      <c r="Q495" s="46" t="s">
        <v>377</v>
      </c>
      <c r="R495" s="108">
        <v>39815</v>
      </c>
      <c r="S495" s="435">
        <v>40178</v>
      </c>
      <c r="T495" s="436"/>
      <c r="U495" s="454"/>
      <c r="V495" s="454"/>
      <c r="W495" s="454"/>
      <c r="X495" s="249" t="s">
        <v>577</v>
      </c>
      <c r="Y495" s="455"/>
      <c r="Z495" s="455"/>
    </row>
    <row r="496" spans="1:26" s="81" customFormat="1" ht="102" thickBot="1">
      <c r="A496" s="617" t="s">
        <v>378</v>
      </c>
      <c r="B496" s="636" t="s">
        <v>861</v>
      </c>
      <c r="C496" s="426" t="s">
        <v>379</v>
      </c>
      <c r="D496" s="636" t="s">
        <v>90</v>
      </c>
      <c r="E496" s="759"/>
      <c r="F496" s="79" t="s">
        <v>1043</v>
      </c>
      <c r="G496" s="61">
        <v>39815</v>
      </c>
      <c r="H496" s="61">
        <v>40178</v>
      </c>
      <c r="I496" s="114"/>
      <c r="J496" s="114"/>
      <c r="K496" s="26" t="s">
        <v>380</v>
      </c>
      <c r="L496" s="26" t="s">
        <v>175</v>
      </c>
      <c r="M496" s="64">
        <v>0.25</v>
      </c>
      <c r="N496" s="64">
        <v>0.75</v>
      </c>
      <c r="O496" s="64"/>
      <c r="P496" s="64"/>
      <c r="Q496" s="26" t="s">
        <v>381</v>
      </c>
      <c r="R496" s="108">
        <v>39815</v>
      </c>
      <c r="S496" s="435">
        <v>40178</v>
      </c>
      <c r="T496" s="436"/>
      <c r="U496" s="454"/>
      <c r="V496" s="454"/>
      <c r="W496" s="454"/>
      <c r="X496" s="249" t="s">
        <v>577</v>
      </c>
      <c r="Y496" s="455"/>
      <c r="Z496" s="455"/>
    </row>
    <row r="497" spans="1:26" s="81" customFormat="1" ht="90.75" thickBot="1">
      <c r="A497" s="617"/>
      <c r="B497" s="636"/>
      <c r="C497" s="426"/>
      <c r="D497" s="636"/>
      <c r="E497" s="759"/>
      <c r="F497" s="79" t="s">
        <v>1043</v>
      </c>
      <c r="G497" s="61">
        <v>39815</v>
      </c>
      <c r="H497" s="61">
        <v>40178</v>
      </c>
      <c r="I497" s="114"/>
      <c r="J497" s="114"/>
      <c r="K497" s="26" t="s">
        <v>368</v>
      </c>
      <c r="L497" s="26" t="s">
        <v>591</v>
      </c>
      <c r="M497" s="64">
        <v>0.25</v>
      </c>
      <c r="N497" s="64">
        <v>0.75</v>
      </c>
      <c r="O497" s="64"/>
      <c r="P497" s="64"/>
      <c r="Q497" s="26" t="s">
        <v>163</v>
      </c>
      <c r="R497" s="108">
        <v>39815</v>
      </c>
      <c r="S497" s="435">
        <v>40178</v>
      </c>
      <c r="T497" s="436"/>
      <c r="U497" s="454"/>
      <c r="V497" s="454"/>
      <c r="W497" s="454"/>
      <c r="X497" s="249" t="s">
        <v>577</v>
      </c>
      <c r="Y497" s="455"/>
      <c r="Z497" s="455"/>
    </row>
    <row r="498" spans="1:26" s="81" customFormat="1" ht="90.75" thickBot="1">
      <c r="A498" s="617"/>
      <c r="B498" s="636"/>
      <c r="C498" s="426"/>
      <c r="D498" s="636"/>
      <c r="E498" s="759"/>
      <c r="F498" s="79" t="s">
        <v>1043</v>
      </c>
      <c r="G498" s="61">
        <v>39815</v>
      </c>
      <c r="H498" s="61">
        <v>40178</v>
      </c>
      <c r="I498" s="114"/>
      <c r="J498" s="114"/>
      <c r="K498" s="26" t="s">
        <v>91</v>
      </c>
      <c r="L498" s="26" t="s">
        <v>92</v>
      </c>
      <c r="M498" s="64">
        <v>0.25</v>
      </c>
      <c r="N498" s="64">
        <v>0.75</v>
      </c>
      <c r="O498" s="64"/>
      <c r="P498" s="64"/>
      <c r="Q498" s="26" t="s">
        <v>590</v>
      </c>
      <c r="R498" s="108">
        <v>39815</v>
      </c>
      <c r="S498" s="435">
        <v>40178</v>
      </c>
      <c r="T498" s="436"/>
      <c r="U498" s="454"/>
      <c r="V498" s="454"/>
      <c r="W498" s="454"/>
      <c r="X498" s="249" t="s">
        <v>577</v>
      </c>
      <c r="Y498" s="455"/>
      <c r="Z498" s="455"/>
    </row>
    <row r="499" spans="1:26" s="81" customFormat="1" ht="57" thickBot="1">
      <c r="A499" s="617"/>
      <c r="B499" s="636"/>
      <c r="C499" s="426"/>
      <c r="D499" s="636"/>
      <c r="E499" s="759"/>
      <c r="F499" s="79" t="s">
        <v>1043</v>
      </c>
      <c r="G499" s="61">
        <v>39815</v>
      </c>
      <c r="H499" s="61">
        <v>40178</v>
      </c>
      <c r="I499" s="114"/>
      <c r="J499" s="114"/>
      <c r="K499" s="26" t="s">
        <v>93</v>
      </c>
      <c r="L499" s="26" t="s">
        <v>94</v>
      </c>
      <c r="M499" s="64">
        <v>0.25</v>
      </c>
      <c r="N499" s="26">
        <v>75</v>
      </c>
      <c r="O499" s="26"/>
      <c r="P499" s="26"/>
      <c r="Q499" s="26" t="s">
        <v>164</v>
      </c>
      <c r="R499" s="108">
        <v>39815</v>
      </c>
      <c r="S499" s="435">
        <v>40178</v>
      </c>
      <c r="T499" s="436"/>
      <c r="U499" s="454"/>
      <c r="V499" s="454"/>
      <c r="W499" s="454"/>
      <c r="X499" s="249" t="s">
        <v>577</v>
      </c>
      <c r="Y499" s="455"/>
      <c r="Z499" s="455"/>
    </row>
    <row r="500" spans="1:26" s="81" customFormat="1" ht="135.75" thickBot="1">
      <c r="A500" s="617" t="s">
        <v>165</v>
      </c>
      <c r="B500" s="440" t="s">
        <v>569</v>
      </c>
      <c r="C500" s="443" t="s">
        <v>862</v>
      </c>
      <c r="D500" s="636" t="s">
        <v>577</v>
      </c>
      <c r="E500" s="759"/>
      <c r="F500" s="79" t="s">
        <v>1044</v>
      </c>
      <c r="G500" s="61">
        <v>39815</v>
      </c>
      <c r="H500" s="61">
        <v>40178</v>
      </c>
      <c r="I500" s="118"/>
      <c r="J500" s="118"/>
      <c r="K500" s="26" t="s">
        <v>166</v>
      </c>
      <c r="L500" s="120" t="s">
        <v>167</v>
      </c>
      <c r="M500" s="122">
        <v>0.45</v>
      </c>
      <c r="N500" s="122">
        <v>1</v>
      </c>
      <c r="O500" s="122"/>
      <c r="P500" s="122"/>
      <c r="Q500" s="26" t="s">
        <v>894</v>
      </c>
      <c r="R500" s="108">
        <v>39815</v>
      </c>
      <c r="S500" s="435">
        <v>40178</v>
      </c>
      <c r="T500" s="436"/>
      <c r="U500" s="454"/>
      <c r="V500" s="454"/>
      <c r="W500" s="454"/>
      <c r="X500" s="249" t="s">
        <v>577</v>
      </c>
      <c r="Y500" s="455"/>
      <c r="Z500" s="455"/>
    </row>
    <row r="501" spans="1:26" s="81" customFormat="1" ht="135.75" thickBot="1">
      <c r="A501" s="617"/>
      <c r="B501" s="440"/>
      <c r="C501" s="443"/>
      <c r="D501" s="636"/>
      <c r="E501" s="759"/>
      <c r="F501" s="79" t="s">
        <v>1044</v>
      </c>
      <c r="G501" s="61">
        <v>39815</v>
      </c>
      <c r="H501" s="61">
        <v>40178</v>
      </c>
      <c r="I501" s="118"/>
      <c r="J501" s="118"/>
      <c r="K501" s="26" t="s">
        <v>166</v>
      </c>
      <c r="L501" s="120" t="s">
        <v>895</v>
      </c>
      <c r="M501" s="122">
        <v>0.45</v>
      </c>
      <c r="N501" s="122">
        <v>1</v>
      </c>
      <c r="O501" s="122"/>
      <c r="P501" s="122"/>
      <c r="Q501" s="26" t="s">
        <v>896</v>
      </c>
      <c r="R501" s="108">
        <v>39815</v>
      </c>
      <c r="S501" s="435">
        <v>40178</v>
      </c>
      <c r="T501" s="436"/>
      <c r="U501" s="454"/>
      <c r="V501" s="454"/>
      <c r="W501" s="454"/>
      <c r="X501" s="249" t="s">
        <v>577</v>
      </c>
      <c r="Y501" s="455"/>
      <c r="Z501" s="455"/>
    </row>
    <row r="502" spans="1:26" s="81" customFormat="1" ht="135.75" thickBot="1">
      <c r="A502" s="617"/>
      <c r="B502" s="440"/>
      <c r="C502" s="443"/>
      <c r="D502" s="636"/>
      <c r="E502" s="759"/>
      <c r="F502" s="79" t="s">
        <v>1044</v>
      </c>
      <c r="G502" s="61">
        <v>39815</v>
      </c>
      <c r="H502" s="61">
        <v>40178</v>
      </c>
      <c r="I502" s="118"/>
      <c r="J502" s="118"/>
      <c r="K502" s="26" t="s">
        <v>166</v>
      </c>
      <c r="L502" s="26" t="s">
        <v>897</v>
      </c>
      <c r="M502" s="122">
        <v>0.45</v>
      </c>
      <c r="N502" s="122">
        <v>1</v>
      </c>
      <c r="O502" s="122"/>
      <c r="P502" s="122"/>
      <c r="Q502" s="26" t="s">
        <v>898</v>
      </c>
      <c r="R502" s="108">
        <v>39815</v>
      </c>
      <c r="S502" s="435">
        <v>40178</v>
      </c>
      <c r="T502" s="436"/>
      <c r="U502" s="454"/>
      <c r="V502" s="454"/>
      <c r="W502" s="454"/>
      <c r="X502" s="249" t="s">
        <v>577</v>
      </c>
      <c r="Y502" s="455"/>
      <c r="Z502" s="455"/>
    </row>
    <row r="503" spans="1:26" s="81" customFormat="1" ht="135.75" thickBot="1">
      <c r="A503" s="617"/>
      <c r="B503" s="440"/>
      <c r="C503" s="443"/>
      <c r="D503" s="636"/>
      <c r="E503" s="759"/>
      <c r="F503" s="79" t="s">
        <v>1044</v>
      </c>
      <c r="G503" s="61">
        <v>39815</v>
      </c>
      <c r="H503" s="61">
        <v>40178</v>
      </c>
      <c r="I503" s="118"/>
      <c r="J503" s="118"/>
      <c r="K503" s="26" t="s">
        <v>166</v>
      </c>
      <c r="L503" s="123" t="s">
        <v>899</v>
      </c>
      <c r="M503" s="64">
        <v>0.5</v>
      </c>
      <c r="N503" s="64">
        <v>1</v>
      </c>
      <c r="O503" s="64"/>
      <c r="P503" s="64"/>
      <c r="Q503" s="26" t="s">
        <v>900</v>
      </c>
      <c r="R503" s="108">
        <v>39815</v>
      </c>
      <c r="S503" s="435">
        <v>40178</v>
      </c>
      <c r="T503" s="436"/>
      <c r="U503" s="454"/>
      <c r="V503" s="454"/>
      <c r="W503" s="454"/>
      <c r="X503" s="249" t="s">
        <v>577</v>
      </c>
      <c r="Y503" s="455"/>
      <c r="Z503" s="455"/>
    </row>
    <row r="504" spans="1:26" s="81" customFormat="1" ht="180.75" thickBot="1">
      <c r="A504" s="617" t="s">
        <v>901</v>
      </c>
      <c r="B504" s="440" t="s">
        <v>861</v>
      </c>
      <c r="C504" s="443" t="s">
        <v>902</v>
      </c>
      <c r="D504" s="636" t="s">
        <v>576</v>
      </c>
      <c r="E504" s="759"/>
      <c r="F504" s="761" t="s">
        <v>903</v>
      </c>
      <c r="G504" s="61">
        <v>39815</v>
      </c>
      <c r="H504" s="61">
        <v>40178</v>
      </c>
      <c r="I504" s="118"/>
      <c r="J504" s="118"/>
      <c r="K504" s="26" t="s">
        <v>904</v>
      </c>
      <c r="L504" s="120" t="s">
        <v>905</v>
      </c>
      <c r="M504" s="64">
        <v>0.9</v>
      </c>
      <c r="N504" s="64">
        <v>0.95</v>
      </c>
      <c r="O504" s="64"/>
      <c r="P504" s="64"/>
      <c r="Q504" s="46" t="s">
        <v>906</v>
      </c>
      <c r="R504" s="108">
        <v>39815</v>
      </c>
      <c r="S504" s="435">
        <v>40178</v>
      </c>
      <c r="T504" s="436"/>
      <c r="U504" s="454"/>
      <c r="V504" s="454"/>
      <c r="W504" s="454"/>
      <c r="X504" s="249" t="s">
        <v>577</v>
      </c>
      <c r="Y504" s="455"/>
      <c r="Z504" s="455"/>
    </row>
    <row r="505" spans="1:26" s="81" customFormat="1" ht="34.5" thickBot="1">
      <c r="A505" s="617"/>
      <c r="B505" s="440"/>
      <c r="C505" s="443"/>
      <c r="D505" s="636"/>
      <c r="E505" s="759"/>
      <c r="F505" s="761"/>
      <c r="G505" s="61">
        <v>39815</v>
      </c>
      <c r="H505" s="61">
        <v>40178</v>
      </c>
      <c r="I505" s="118"/>
      <c r="J505" s="118"/>
      <c r="K505" s="26" t="s">
        <v>907</v>
      </c>
      <c r="L505" s="120" t="s">
        <v>1183</v>
      </c>
      <c r="M505" s="64">
        <v>0.1</v>
      </c>
      <c r="N505" s="64">
        <v>0.1</v>
      </c>
      <c r="O505" s="64"/>
      <c r="P505" s="64"/>
      <c r="Q505" s="46" t="s">
        <v>1184</v>
      </c>
      <c r="R505" s="108">
        <v>39815</v>
      </c>
      <c r="S505" s="435">
        <v>40178</v>
      </c>
      <c r="T505" s="436"/>
      <c r="U505" s="454"/>
      <c r="V505" s="454"/>
      <c r="W505" s="454"/>
      <c r="X505" s="249" t="s">
        <v>577</v>
      </c>
      <c r="Y505" s="455"/>
      <c r="Z505" s="455"/>
    </row>
    <row r="506" spans="1:26" s="81" customFormat="1" ht="45.75" thickBot="1">
      <c r="A506" s="617"/>
      <c r="B506" s="440"/>
      <c r="C506" s="443"/>
      <c r="D506" s="636"/>
      <c r="E506" s="759"/>
      <c r="F506" s="761"/>
      <c r="G506" s="61">
        <v>39815</v>
      </c>
      <c r="H506" s="61">
        <v>40178</v>
      </c>
      <c r="I506" s="118"/>
      <c r="J506" s="118"/>
      <c r="K506" s="26" t="s">
        <v>368</v>
      </c>
      <c r="L506" s="26" t="s">
        <v>1185</v>
      </c>
      <c r="M506" s="64">
        <v>0.5</v>
      </c>
      <c r="N506" s="64">
        <v>0.5</v>
      </c>
      <c r="O506" s="64"/>
      <c r="P506" s="64"/>
      <c r="Q506" s="46" t="s">
        <v>855</v>
      </c>
      <c r="R506" s="108">
        <v>39815</v>
      </c>
      <c r="S506" s="435">
        <v>40178</v>
      </c>
      <c r="T506" s="436"/>
      <c r="U506" s="454"/>
      <c r="V506" s="454"/>
      <c r="W506" s="454"/>
      <c r="X506" s="249" t="s">
        <v>577</v>
      </c>
      <c r="Y506" s="455"/>
      <c r="Z506" s="455"/>
    </row>
    <row r="507" spans="1:26" s="81" customFormat="1" ht="90.75" thickBot="1">
      <c r="A507" s="617" t="s">
        <v>856</v>
      </c>
      <c r="B507" s="440"/>
      <c r="C507" s="443" t="s">
        <v>902</v>
      </c>
      <c r="D507" s="636" t="s">
        <v>576</v>
      </c>
      <c r="E507" s="759"/>
      <c r="F507" s="761" t="s">
        <v>1236</v>
      </c>
      <c r="G507" s="61">
        <v>39815</v>
      </c>
      <c r="H507" s="61">
        <v>40178</v>
      </c>
      <c r="I507" s="124"/>
      <c r="J507" s="124"/>
      <c r="K507" s="26" t="s">
        <v>857</v>
      </c>
      <c r="L507" s="26" t="s">
        <v>858</v>
      </c>
      <c r="M507" s="64">
        <v>1</v>
      </c>
      <c r="N507" s="64">
        <v>1</v>
      </c>
      <c r="O507" s="64"/>
      <c r="P507" s="64"/>
      <c r="Q507" s="46" t="s">
        <v>859</v>
      </c>
      <c r="R507" s="125">
        <v>39815</v>
      </c>
      <c r="S507" s="456">
        <v>40178</v>
      </c>
      <c r="T507" s="436"/>
      <c r="U507" s="454"/>
      <c r="V507" s="454"/>
      <c r="W507" s="454"/>
      <c r="X507" s="249" t="s">
        <v>577</v>
      </c>
      <c r="Y507" s="455"/>
      <c r="Z507" s="455"/>
    </row>
    <row r="508" spans="1:26" s="81" customFormat="1" ht="45.75" thickBot="1">
      <c r="A508" s="617"/>
      <c r="B508" s="440"/>
      <c r="C508" s="443"/>
      <c r="D508" s="636"/>
      <c r="E508" s="759"/>
      <c r="F508" s="761"/>
      <c r="G508" s="61">
        <v>39815</v>
      </c>
      <c r="H508" s="61">
        <v>40178</v>
      </c>
      <c r="I508" s="118"/>
      <c r="J508" s="118"/>
      <c r="K508" s="26" t="s">
        <v>95</v>
      </c>
      <c r="L508" s="120" t="s">
        <v>860</v>
      </c>
      <c r="M508" s="64">
        <v>0.75</v>
      </c>
      <c r="N508" s="64">
        <v>1</v>
      </c>
      <c r="O508" s="64"/>
      <c r="P508" s="64"/>
      <c r="Q508" s="46" t="s">
        <v>96</v>
      </c>
      <c r="R508" s="108">
        <v>39815</v>
      </c>
      <c r="S508" s="435">
        <v>40178</v>
      </c>
      <c r="T508" s="436"/>
      <c r="U508" s="454"/>
      <c r="V508" s="454"/>
      <c r="W508" s="454"/>
      <c r="X508" s="249" t="s">
        <v>577</v>
      </c>
      <c r="Y508" s="455"/>
      <c r="Z508" s="455"/>
    </row>
    <row r="509" spans="1:26" s="28" customFormat="1" ht="169.5" thickBot="1">
      <c r="A509" s="138" t="s">
        <v>487</v>
      </c>
      <c r="B509" s="42" t="s">
        <v>488</v>
      </c>
      <c r="C509" s="42" t="s">
        <v>499</v>
      </c>
      <c r="D509" s="69" t="s">
        <v>577</v>
      </c>
      <c r="E509" s="457">
        <v>0</v>
      </c>
      <c r="F509" s="43" t="s">
        <v>1237</v>
      </c>
      <c r="G509" s="61">
        <v>39904</v>
      </c>
      <c r="H509" s="61">
        <v>40147</v>
      </c>
      <c r="I509" s="36"/>
      <c r="J509" s="36"/>
      <c r="K509" s="34" t="s">
        <v>489</v>
      </c>
      <c r="L509" s="35" t="s">
        <v>490</v>
      </c>
      <c r="M509" s="44">
        <v>1</v>
      </c>
      <c r="N509" s="44">
        <v>0</v>
      </c>
      <c r="O509" s="44"/>
      <c r="P509" s="44"/>
      <c r="Q509" s="42" t="s">
        <v>491</v>
      </c>
      <c r="R509" s="36" t="s">
        <v>492</v>
      </c>
      <c r="S509" s="156" t="s">
        <v>493</v>
      </c>
      <c r="T509" s="398"/>
      <c r="U509" s="165"/>
      <c r="V509" s="165"/>
      <c r="W509" s="165"/>
      <c r="X509" s="249" t="s">
        <v>577</v>
      </c>
      <c r="Y509" s="164"/>
      <c r="Z509" s="164"/>
    </row>
    <row r="510" spans="1:24" s="28" customFormat="1" ht="192" thickBot="1">
      <c r="A510" s="139" t="s">
        <v>487</v>
      </c>
      <c r="B510" s="140" t="s">
        <v>488</v>
      </c>
      <c r="C510" s="141" t="s">
        <v>500</v>
      </c>
      <c r="D510" s="142" t="s">
        <v>577</v>
      </c>
      <c r="E510" s="458">
        <v>0</v>
      </c>
      <c r="F510" s="409" t="s">
        <v>1237</v>
      </c>
      <c r="G510" s="510">
        <v>39904</v>
      </c>
      <c r="H510" s="510">
        <v>40147</v>
      </c>
      <c r="I510" s="434"/>
      <c r="J510" s="143"/>
      <c r="K510" s="144" t="s">
        <v>494</v>
      </c>
      <c r="L510" s="141" t="s">
        <v>495</v>
      </c>
      <c r="M510" s="145">
        <v>0.5</v>
      </c>
      <c r="N510" s="145">
        <v>0.5</v>
      </c>
      <c r="O510" s="145"/>
      <c r="P510" s="145"/>
      <c r="Q510" s="140" t="s">
        <v>496</v>
      </c>
      <c r="R510" s="143" t="s">
        <v>497</v>
      </c>
      <c r="S510" s="459" t="s">
        <v>498</v>
      </c>
      <c r="T510" s="460"/>
      <c r="U510" s="461"/>
      <c r="V510" s="461"/>
      <c r="W510" s="461"/>
      <c r="X510" s="248" t="s">
        <v>577</v>
      </c>
    </row>
    <row r="511" spans="5:9" s="197" customFormat="1" ht="11.25">
      <c r="E511" s="462"/>
      <c r="F511" s="134"/>
      <c r="G511" s="511"/>
      <c r="H511" s="511"/>
      <c r="I511" s="134"/>
    </row>
    <row r="512" spans="5:9" s="197" customFormat="1" ht="11.25">
      <c r="E512" s="462"/>
      <c r="F512" s="134"/>
      <c r="G512" s="511"/>
      <c r="H512" s="511"/>
      <c r="I512" s="134"/>
    </row>
    <row r="513" spans="5:9" s="197" customFormat="1" ht="11.25">
      <c r="E513" s="462"/>
      <c r="F513" s="134"/>
      <c r="G513" s="511"/>
      <c r="H513" s="511"/>
      <c r="I513" s="134"/>
    </row>
    <row r="514" spans="5:9" s="197" customFormat="1" ht="11.25">
      <c r="E514" s="462"/>
      <c r="F514" s="134"/>
      <c r="G514" s="511"/>
      <c r="H514" s="511"/>
      <c r="I514" s="134"/>
    </row>
    <row r="515" spans="5:9" s="197" customFormat="1" ht="11.25">
      <c r="E515" s="462"/>
      <c r="F515" s="134"/>
      <c r="G515" s="511"/>
      <c r="H515" s="511"/>
      <c r="I515" s="134"/>
    </row>
    <row r="516" spans="5:9" s="197" customFormat="1" ht="11.25">
      <c r="E516" s="462"/>
      <c r="F516" s="134"/>
      <c r="G516" s="511"/>
      <c r="H516" s="511"/>
      <c r="I516" s="134"/>
    </row>
    <row r="517" spans="5:9" s="197" customFormat="1" ht="11.25">
      <c r="E517" s="462"/>
      <c r="F517" s="134"/>
      <c r="G517" s="511"/>
      <c r="H517" s="511"/>
      <c r="I517" s="134"/>
    </row>
    <row r="518" spans="5:9" s="197" customFormat="1" ht="11.25">
      <c r="E518" s="462"/>
      <c r="F518" s="134"/>
      <c r="G518" s="511"/>
      <c r="H518" s="511"/>
      <c r="I518" s="134"/>
    </row>
    <row r="519" spans="5:9" s="197" customFormat="1" ht="11.25">
      <c r="E519" s="462"/>
      <c r="F519" s="134"/>
      <c r="G519" s="511"/>
      <c r="H519" s="511"/>
      <c r="I519" s="134"/>
    </row>
    <row r="520" spans="5:9" s="197" customFormat="1" ht="11.25">
      <c r="E520" s="462"/>
      <c r="F520" s="134"/>
      <c r="G520" s="511"/>
      <c r="H520" s="511"/>
      <c r="I520" s="134"/>
    </row>
    <row r="521" spans="5:9" s="197" customFormat="1" ht="11.25">
      <c r="E521" s="462"/>
      <c r="F521" s="134"/>
      <c r="G521" s="511"/>
      <c r="H521" s="511"/>
      <c r="I521" s="134"/>
    </row>
    <row r="522" spans="5:9" s="197" customFormat="1" ht="11.25">
      <c r="E522" s="462"/>
      <c r="F522" s="134"/>
      <c r="G522" s="511"/>
      <c r="H522" s="511"/>
      <c r="I522" s="134"/>
    </row>
    <row r="523" spans="5:9" s="197" customFormat="1" ht="11.25">
      <c r="E523" s="462"/>
      <c r="F523" s="134"/>
      <c r="G523" s="511"/>
      <c r="H523" s="511"/>
      <c r="I523" s="134"/>
    </row>
    <row r="524" spans="5:9" s="197" customFormat="1" ht="11.25">
      <c r="E524" s="462"/>
      <c r="F524" s="134"/>
      <c r="G524" s="511"/>
      <c r="H524" s="511"/>
      <c r="I524" s="134"/>
    </row>
    <row r="525" spans="5:9" s="197" customFormat="1" ht="11.25">
      <c r="E525" s="462"/>
      <c r="F525" s="134"/>
      <c r="G525" s="511"/>
      <c r="H525" s="511"/>
      <c r="I525" s="134"/>
    </row>
    <row r="526" spans="5:9" s="197" customFormat="1" ht="11.25">
      <c r="E526" s="462"/>
      <c r="F526" s="134"/>
      <c r="G526" s="511"/>
      <c r="H526" s="511"/>
      <c r="I526" s="134"/>
    </row>
    <row r="527" spans="5:9" s="197" customFormat="1" ht="11.25">
      <c r="E527" s="462"/>
      <c r="F527" s="134"/>
      <c r="G527" s="511"/>
      <c r="H527" s="511"/>
      <c r="I527" s="134"/>
    </row>
    <row r="528" spans="5:9" s="197" customFormat="1" ht="11.25">
      <c r="E528" s="462"/>
      <c r="F528" s="134"/>
      <c r="G528" s="511"/>
      <c r="H528" s="511"/>
      <c r="I528" s="134"/>
    </row>
    <row r="529" spans="5:9" s="197" customFormat="1" ht="11.25">
      <c r="E529" s="462"/>
      <c r="F529" s="134"/>
      <c r="G529" s="511"/>
      <c r="H529" s="511"/>
      <c r="I529" s="134"/>
    </row>
    <row r="530" spans="5:9" s="197" customFormat="1" ht="11.25">
      <c r="E530" s="462"/>
      <c r="F530" s="134"/>
      <c r="G530" s="511"/>
      <c r="H530" s="511"/>
      <c r="I530" s="134"/>
    </row>
    <row r="531" spans="5:9" s="197" customFormat="1" ht="11.25">
      <c r="E531" s="462"/>
      <c r="F531" s="134"/>
      <c r="G531" s="511"/>
      <c r="H531" s="511"/>
      <c r="I531" s="134"/>
    </row>
    <row r="532" spans="5:9" s="197" customFormat="1" ht="11.25">
      <c r="E532" s="462"/>
      <c r="F532" s="134"/>
      <c r="G532" s="511"/>
      <c r="H532" s="511"/>
      <c r="I532" s="134"/>
    </row>
    <row r="533" spans="5:9" s="197" customFormat="1" ht="11.25">
      <c r="E533" s="462"/>
      <c r="F533" s="134"/>
      <c r="G533" s="511"/>
      <c r="H533" s="511"/>
      <c r="I533" s="134"/>
    </row>
    <row r="534" spans="5:9" s="197" customFormat="1" ht="11.25">
      <c r="E534" s="462"/>
      <c r="F534" s="134"/>
      <c r="G534" s="511"/>
      <c r="H534" s="511"/>
      <c r="I534" s="134"/>
    </row>
    <row r="535" spans="5:9" s="197" customFormat="1" ht="11.25">
      <c r="E535" s="462"/>
      <c r="F535" s="134"/>
      <c r="G535" s="511"/>
      <c r="H535" s="511"/>
      <c r="I535" s="134"/>
    </row>
    <row r="536" spans="5:9" s="197" customFormat="1" ht="11.25">
      <c r="E536" s="462"/>
      <c r="F536" s="134"/>
      <c r="G536" s="511"/>
      <c r="H536" s="511"/>
      <c r="I536" s="134"/>
    </row>
    <row r="537" spans="5:9" s="197" customFormat="1" ht="11.25">
      <c r="E537" s="462"/>
      <c r="F537" s="134"/>
      <c r="G537" s="511"/>
      <c r="H537" s="511"/>
      <c r="I537" s="134"/>
    </row>
    <row r="538" spans="5:9" s="197" customFormat="1" ht="11.25">
      <c r="E538" s="462"/>
      <c r="F538" s="134"/>
      <c r="G538" s="511"/>
      <c r="H538" s="511"/>
      <c r="I538" s="134"/>
    </row>
    <row r="539" spans="5:9" s="197" customFormat="1" ht="11.25">
      <c r="E539" s="462"/>
      <c r="F539" s="134"/>
      <c r="G539" s="511"/>
      <c r="H539" s="511"/>
      <c r="I539" s="134"/>
    </row>
    <row r="540" spans="5:9" s="197" customFormat="1" ht="11.25">
      <c r="E540" s="462"/>
      <c r="F540" s="134"/>
      <c r="G540" s="511"/>
      <c r="H540" s="511"/>
      <c r="I540" s="134"/>
    </row>
    <row r="541" spans="5:9" s="197" customFormat="1" ht="11.25">
      <c r="E541" s="462"/>
      <c r="F541" s="134"/>
      <c r="G541" s="511"/>
      <c r="H541" s="511"/>
      <c r="I541" s="134"/>
    </row>
    <row r="542" spans="5:9" s="197" customFormat="1" ht="11.25">
      <c r="E542" s="462"/>
      <c r="F542" s="134"/>
      <c r="G542" s="511"/>
      <c r="H542" s="511"/>
      <c r="I542" s="134"/>
    </row>
    <row r="543" spans="5:9" s="197" customFormat="1" ht="11.25">
      <c r="E543" s="462"/>
      <c r="F543" s="134"/>
      <c r="G543" s="511"/>
      <c r="H543" s="511"/>
      <c r="I543" s="134"/>
    </row>
    <row r="544" spans="5:9" s="197" customFormat="1" ht="11.25">
      <c r="E544" s="462"/>
      <c r="F544" s="134"/>
      <c r="G544" s="511"/>
      <c r="H544" s="511"/>
      <c r="I544" s="134"/>
    </row>
    <row r="545" spans="5:9" s="197" customFormat="1" ht="11.25">
      <c r="E545" s="462"/>
      <c r="F545" s="134"/>
      <c r="G545" s="511"/>
      <c r="H545" s="511"/>
      <c r="I545" s="134"/>
    </row>
    <row r="546" spans="5:9" s="197" customFormat="1" ht="11.25">
      <c r="E546" s="462"/>
      <c r="F546" s="134"/>
      <c r="G546" s="511"/>
      <c r="H546" s="511"/>
      <c r="I546" s="134"/>
    </row>
    <row r="547" spans="5:9" s="197" customFormat="1" ht="11.25">
      <c r="E547" s="462"/>
      <c r="F547" s="134"/>
      <c r="G547" s="511"/>
      <c r="H547" s="511"/>
      <c r="I547" s="134"/>
    </row>
    <row r="548" spans="5:9" s="197" customFormat="1" ht="11.25">
      <c r="E548" s="462"/>
      <c r="F548" s="134"/>
      <c r="G548" s="511"/>
      <c r="H548" s="511"/>
      <c r="I548" s="134"/>
    </row>
    <row r="549" spans="5:9" s="197" customFormat="1" ht="11.25">
      <c r="E549" s="462"/>
      <c r="F549" s="134"/>
      <c r="G549" s="511"/>
      <c r="H549" s="511"/>
      <c r="I549" s="134"/>
    </row>
    <row r="550" spans="5:9" s="197" customFormat="1" ht="11.25">
      <c r="E550" s="462"/>
      <c r="F550" s="134"/>
      <c r="G550" s="511"/>
      <c r="H550" s="511"/>
      <c r="I550" s="134"/>
    </row>
    <row r="551" spans="5:9" s="197" customFormat="1" ht="11.25">
      <c r="E551" s="462"/>
      <c r="F551" s="134"/>
      <c r="G551" s="511"/>
      <c r="H551" s="511"/>
      <c r="I551" s="134"/>
    </row>
    <row r="552" spans="5:9" s="197" customFormat="1" ht="11.25">
      <c r="E552" s="462"/>
      <c r="F552" s="134"/>
      <c r="G552" s="511"/>
      <c r="H552" s="511"/>
      <c r="I552" s="134"/>
    </row>
    <row r="553" spans="5:9" s="197" customFormat="1" ht="11.25">
      <c r="E553" s="462"/>
      <c r="F553" s="134"/>
      <c r="G553" s="511"/>
      <c r="H553" s="511"/>
      <c r="I553" s="134"/>
    </row>
    <row r="554" spans="5:9" s="197" customFormat="1" ht="11.25">
      <c r="E554" s="462"/>
      <c r="F554" s="134"/>
      <c r="G554" s="511"/>
      <c r="H554" s="511"/>
      <c r="I554" s="134"/>
    </row>
    <row r="555" spans="5:9" s="197" customFormat="1" ht="11.25">
      <c r="E555" s="462"/>
      <c r="F555" s="134"/>
      <c r="G555" s="511"/>
      <c r="H555" s="511"/>
      <c r="I555" s="134"/>
    </row>
    <row r="556" spans="5:9" s="197" customFormat="1" ht="11.25">
      <c r="E556" s="462"/>
      <c r="F556" s="134"/>
      <c r="G556" s="511"/>
      <c r="H556" s="511"/>
      <c r="I556" s="134"/>
    </row>
    <row r="557" spans="5:9" s="197" customFormat="1" ht="11.25">
      <c r="E557" s="462"/>
      <c r="F557" s="134"/>
      <c r="G557" s="511"/>
      <c r="H557" s="511"/>
      <c r="I557" s="134"/>
    </row>
    <row r="558" spans="5:9" s="197" customFormat="1" ht="11.25">
      <c r="E558" s="462"/>
      <c r="F558" s="134"/>
      <c r="G558" s="511"/>
      <c r="H558" s="511"/>
      <c r="I558" s="134"/>
    </row>
    <row r="559" spans="5:9" s="197" customFormat="1" ht="11.25">
      <c r="E559" s="462"/>
      <c r="F559" s="134"/>
      <c r="G559" s="511"/>
      <c r="H559" s="511"/>
      <c r="I559" s="134"/>
    </row>
    <row r="560" spans="5:9" s="197" customFormat="1" ht="11.25">
      <c r="E560" s="462"/>
      <c r="F560" s="134"/>
      <c r="G560" s="511"/>
      <c r="H560" s="511"/>
      <c r="I560" s="134"/>
    </row>
    <row r="561" spans="5:9" s="197" customFormat="1" ht="11.25">
      <c r="E561" s="462"/>
      <c r="F561" s="134"/>
      <c r="G561" s="511"/>
      <c r="H561" s="511"/>
      <c r="I561" s="134"/>
    </row>
    <row r="562" spans="5:9" s="197" customFormat="1" ht="11.25">
      <c r="E562" s="462"/>
      <c r="F562" s="134"/>
      <c r="G562" s="511"/>
      <c r="H562" s="511"/>
      <c r="I562" s="134"/>
    </row>
    <row r="563" spans="5:9" s="197" customFormat="1" ht="11.25">
      <c r="E563" s="462"/>
      <c r="F563" s="134"/>
      <c r="G563" s="511"/>
      <c r="H563" s="511"/>
      <c r="I563" s="134"/>
    </row>
    <row r="564" spans="5:9" s="197" customFormat="1" ht="11.25">
      <c r="E564" s="462"/>
      <c r="F564" s="134"/>
      <c r="G564" s="511"/>
      <c r="H564" s="511"/>
      <c r="I564" s="134"/>
    </row>
    <row r="565" spans="5:9" s="197" customFormat="1" ht="11.25">
      <c r="E565" s="462"/>
      <c r="F565" s="134"/>
      <c r="G565" s="511"/>
      <c r="H565" s="511"/>
      <c r="I565" s="134"/>
    </row>
    <row r="566" spans="5:9" s="197" customFormat="1" ht="11.25">
      <c r="E566" s="462"/>
      <c r="F566" s="134"/>
      <c r="G566" s="511"/>
      <c r="H566" s="511"/>
      <c r="I566" s="134"/>
    </row>
    <row r="567" spans="5:9" s="197" customFormat="1" ht="11.25">
      <c r="E567" s="462"/>
      <c r="F567" s="134"/>
      <c r="G567" s="511"/>
      <c r="H567" s="511"/>
      <c r="I567" s="134"/>
    </row>
    <row r="568" spans="5:9" s="197" customFormat="1" ht="11.25">
      <c r="E568" s="462"/>
      <c r="F568" s="134"/>
      <c r="G568" s="511"/>
      <c r="H568" s="511"/>
      <c r="I568" s="134"/>
    </row>
    <row r="569" spans="5:9" s="197" customFormat="1" ht="11.25">
      <c r="E569" s="462"/>
      <c r="F569" s="134"/>
      <c r="G569" s="511"/>
      <c r="H569" s="511"/>
      <c r="I569" s="134"/>
    </row>
    <row r="570" spans="5:9" s="197" customFormat="1" ht="11.25">
      <c r="E570" s="462"/>
      <c r="F570" s="134"/>
      <c r="G570" s="134"/>
      <c r="H570" s="134"/>
      <c r="I570" s="134"/>
    </row>
    <row r="571" spans="5:9" s="197" customFormat="1" ht="11.25">
      <c r="E571" s="462"/>
      <c r="F571" s="134"/>
      <c r="G571" s="134"/>
      <c r="H571" s="134"/>
      <c r="I571" s="134"/>
    </row>
    <row r="572" spans="6:9" ht="12.75">
      <c r="F572" s="512"/>
      <c r="G572" s="512"/>
      <c r="H572" s="512"/>
      <c r="I572" s="512"/>
    </row>
    <row r="573" spans="6:9" ht="12.75">
      <c r="F573" s="512"/>
      <c r="G573" s="512"/>
      <c r="H573" s="512"/>
      <c r="I573" s="512"/>
    </row>
    <row r="574" spans="6:9" ht="12.75">
      <c r="F574" s="512"/>
      <c r="G574" s="512"/>
      <c r="H574" s="512"/>
      <c r="I574" s="512"/>
    </row>
    <row r="575" spans="6:9" ht="12.75">
      <c r="F575" s="512"/>
      <c r="G575" s="512"/>
      <c r="H575" s="512"/>
      <c r="I575" s="512"/>
    </row>
    <row r="576" spans="6:9" ht="12.75">
      <c r="F576" s="512"/>
      <c r="G576" s="512"/>
      <c r="H576" s="512"/>
      <c r="I576" s="512"/>
    </row>
    <row r="577" spans="6:9" ht="12.75">
      <c r="F577" s="512"/>
      <c r="G577" s="512"/>
      <c r="H577" s="512"/>
      <c r="I577" s="512"/>
    </row>
    <row r="578" spans="6:9" ht="12.75">
      <c r="F578" s="512"/>
      <c r="G578" s="512"/>
      <c r="H578" s="512"/>
      <c r="I578" s="512"/>
    </row>
    <row r="579" spans="6:9" ht="12.75">
      <c r="F579" s="512"/>
      <c r="G579" s="512"/>
      <c r="H579" s="512"/>
      <c r="I579" s="512"/>
    </row>
    <row r="580" spans="6:9" ht="12.75">
      <c r="F580" s="512"/>
      <c r="G580" s="512"/>
      <c r="H580" s="512"/>
      <c r="I580" s="512"/>
    </row>
    <row r="581" spans="6:9" ht="12.75">
      <c r="F581" s="512"/>
      <c r="G581" s="512"/>
      <c r="H581" s="512"/>
      <c r="I581" s="512"/>
    </row>
    <row r="582" spans="6:9" ht="12.75">
      <c r="F582" s="512"/>
      <c r="G582" s="512"/>
      <c r="H582" s="512"/>
      <c r="I582" s="512"/>
    </row>
    <row r="583" spans="6:9" ht="12.75">
      <c r="F583" s="512"/>
      <c r="G583" s="512"/>
      <c r="H583" s="512"/>
      <c r="I583" s="512"/>
    </row>
    <row r="584" spans="6:9" ht="12.75">
      <c r="F584" s="512"/>
      <c r="G584" s="512"/>
      <c r="H584" s="512"/>
      <c r="I584" s="512"/>
    </row>
    <row r="585" spans="6:9" ht="12.75">
      <c r="F585" s="512"/>
      <c r="G585" s="512"/>
      <c r="H585" s="512"/>
      <c r="I585" s="512"/>
    </row>
    <row r="586" spans="6:9" ht="12.75">
      <c r="F586" s="512"/>
      <c r="G586" s="512"/>
      <c r="H586" s="512"/>
      <c r="I586" s="512"/>
    </row>
    <row r="587" spans="6:9" ht="12.75">
      <c r="F587" s="512"/>
      <c r="G587" s="512"/>
      <c r="H587" s="512"/>
      <c r="I587" s="512"/>
    </row>
    <row r="588" spans="6:9" ht="12.75">
      <c r="F588" s="512"/>
      <c r="G588" s="512"/>
      <c r="H588" s="512"/>
      <c r="I588" s="512"/>
    </row>
    <row r="589" spans="6:9" ht="12.75">
      <c r="F589" s="512"/>
      <c r="G589" s="512"/>
      <c r="H589" s="512"/>
      <c r="I589" s="512"/>
    </row>
    <row r="590" spans="6:9" ht="12.75">
      <c r="F590" s="512"/>
      <c r="G590" s="512"/>
      <c r="H590" s="512"/>
      <c r="I590" s="512"/>
    </row>
    <row r="591" spans="6:9" ht="12.75">
      <c r="F591" s="512"/>
      <c r="G591" s="512"/>
      <c r="H591" s="512"/>
      <c r="I591" s="512"/>
    </row>
    <row r="592" spans="6:9" ht="12.75">
      <c r="F592" s="512"/>
      <c r="G592" s="512"/>
      <c r="H592" s="512"/>
      <c r="I592" s="512"/>
    </row>
    <row r="593" spans="6:9" ht="12.75">
      <c r="F593" s="512"/>
      <c r="G593" s="512"/>
      <c r="H593" s="512"/>
      <c r="I593" s="512"/>
    </row>
    <row r="594" spans="6:9" ht="12.75">
      <c r="F594" s="512"/>
      <c r="G594" s="512"/>
      <c r="H594" s="512"/>
      <c r="I594" s="512"/>
    </row>
    <row r="595" spans="6:9" ht="12.75">
      <c r="F595" s="512"/>
      <c r="G595" s="512"/>
      <c r="H595" s="512"/>
      <c r="I595" s="512"/>
    </row>
  </sheetData>
  <sheetProtection/>
  <mergeCells count="1209">
    <mergeCell ref="E504:E506"/>
    <mergeCell ref="F504:F506"/>
    <mergeCell ref="A507:A508"/>
    <mergeCell ref="C507:C508"/>
    <mergeCell ref="D507:D508"/>
    <mergeCell ref="E507:E508"/>
    <mergeCell ref="F507:F508"/>
    <mergeCell ref="A504:A506"/>
    <mergeCell ref="B504:B508"/>
    <mergeCell ref="C504:C506"/>
    <mergeCell ref="D504:D506"/>
    <mergeCell ref="E496:E499"/>
    <mergeCell ref="A500:A503"/>
    <mergeCell ref="B500:B503"/>
    <mergeCell ref="C500:C503"/>
    <mergeCell ref="D500:D503"/>
    <mergeCell ref="E500:E503"/>
    <mergeCell ref="A496:A499"/>
    <mergeCell ref="B496:B499"/>
    <mergeCell ref="C496:C499"/>
    <mergeCell ref="D496:D499"/>
    <mergeCell ref="K489:K492"/>
    <mergeCell ref="L489:L490"/>
    <mergeCell ref="M489:M490"/>
    <mergeCell ref="N489:N490"/>
    <mergeCell ref="L491:L492"/>
    <mergeCell ref="E489:E494"/>
    <mergeCell ref="F489:F490"/>
    <mergeCell ref="F491:F492"/>
    <mergeCell ref="A489:A494"/>
    <mergeCell ref="B489:B494"/>
    <mergeCell ref="C489:C494"/>
    <mergeCell ref="D489:D494"/>
    <mergeCell ref="M482:M484"/>
    <mergeCell ref="N482:N484"/>
    <mergeCell ref="A485:A487"/>
    <mergeCell ref="B485:B487"/>
    <mergeCell ref="C485:C487"/>
    <mergeCell ref="D485:D487"/>
    <mergeCell ref="E485:E487"/>
    <mergeCell ref="F485:F487"/>
    <mergeCell ref="K482:K484"/>
    <mergeCell ref="L482:L484"/>
    <mergeCell ref="E479:E481"/>
    <mergeCell ref="F479:F481"/>
    <mergeCell ref="E482:E484"/>
    <mergeCell ref="F482:F484"/>
    <mergeCell ref="C477:C478"/>
    <mergeCell ref="D477:D478"/>
    <mergeCell ref="A482:A484"/>
    <mergeCell ref="B482:B484"/>
    <mergeCell ref="C482:C484"/>
    <mergeCell ref="D482:D484"/>
    <mergeCell ref="A479:A481"/>
    <mergeCell ref="B479:B481"/>
    <mergeCell ref="C479:C481"/>
    <mergeCell ref="D479:D481"/>
    <mergeCell ref="E477:E478"/>
    <mergeCell ref="F477:F478"/>
    <mergeCell ref="A470:A475"/>
    <mergeCell ref="B470:B475"/>
    <mergeCell ref="C470:C475"/>
    <mergeCell ref="D470:D475"/>
    <mergeCell ref="E470:E475"/>
    <mergeCell ref="F470:F475"/>
    <mergeCell ref="A477:A478"/>
    <mergeCell ref="B477:B478"/>
    <mergeCell ref="E463:E466"/>
    <mergeCell ref="F463:F466"/>
    <mergeCell ref="Y463:Y466"/>
    <mergeCell ref="A467:A469"/>
    <mergeCell ref="B467:B469"/>
    <mergeCell ref="C467:C469"/>
    <mergeCell ref="D467:D469"/>
    <mergeCell ref="E467:E469"/>
    <mergeCell ref="F467:F469"/>
    <mergeCell ref="Y467:Y469"/>
    <mergeCell ref="E456:E459"/>
    <mergeCell ref="F456:F459"/>
    <mergeCell ref="C456:C459"/>
    <mergeCell ref="D456:D459"/>
    <mergeCell ref="A463:A466"/>
    <mergeCell ref="B463:B466"/>
    <mergeCell ref="C463:C466"/>
    <mergeCell ref="D463:D466"/>
    <mergeCell ref="Y456:Y459"/>
    <mergeCell ref="A460:A462"/>
    <mergeCell ref="B460:B462"/>
    <mergeCell ref="C460:C462"/>
    <mergeCell ref="D460:D462"/>
    <mergeCell ref="E460:E462"/>
    <mergeCell ref="F460:F462"/>
    <mergeCell ref="Y460:Y462"/>
    <mergeCell ref="A456:A459"/>
    <mergeCell ref="B456:B459"/>
    <mergeCell ref="E447:E452"/>
    <mergeCell ref="Y447:Y449"/>
    <mergeCell ref="Y450:Y452"/>
    <mergeCell ref="A454:A455"/>
    <mergeCell ref="B454:B455"/>
    <mergeCell ref="C454:C455"/>
    <mergeCell ref="D454:D455"/>
    <mergeCell ref="E454:E455"/>
    <mergeCell ref="F454:F455"/>
    <mergeCell ref="Y454:Y455"/>
    <mergeCell ref="E443:E444"/>
    <mergeCell ref="F443:F444"/>
    <mergeCell ref="C443:C444"/>
    <mergeCell ref="D443:D444"/>
    <mergeCell ref="A447:A452"/>
    <mergeCell ref="B447:B452"/>
    <mergeCell ref="C447:C452"/>
    <mergeCell ref="D447:D452"/>
    <mergeCell ref="Y443:Y444"/>
    <mergeCell ref="A445:A446"/>
    <mergeCell ref="B445:B446"/>
    <mergeCell ref="C445:C446"/>
    <mergeCell ref="D445:D446"/>
    <mergeCell ref="E445:E446"/>
    <mergeCell ref="F445:F446"/>
    <mergeCell ref="Y445:Y446"/>
    <mergeCell ref="A443:A444"/>
    <mergeCell ref="B443:B444"/>
    <mergeCell ref="E441:E442"/>
    <mergeCell ref="F441:F442"/>
    <mergeCell ref="Y441:Y442"/>
    <mergeCell ref="B439:B440"/>
    <mergeCell ref="C439:C440"/>
    <mergeCell ref="D439:D440"/>
    <mergeCell ref="A441:A442"/>
    <mergeCell ref="B441:B442"/>
    <mergeCell ref="C441:C442"/>
    <mergeCell ref="D441:D442"/>
    <mergeCell ref="E435:E436"/>
    <mergeCell ref="F435:F436"/>
    <mergeCell ref="Y435:Y436"/>
    <mergeCell ref="F439:F440"/>
    <mergeCell ref="Y439:Y440"/>
    <mergeCell ref="E437:E438"/>
    <mergeCell ref="F437:F438"/>
    <mergeCell ref="E439:E440"/>
    <mergeCell ref="A437:A438"/>
    <mergeCell ref="B437:B438"/>
    <mergeCell ref="C437:C438"/>
    <mergeCell ref="D437:D438"/>
    <mergeCell ref="R130:R132"/>
    <mergeCell ref="S130:S132"/>
    <mergeCell ref="R133:R134"/>
    <mergeCell ref="S133:S134"/>
    <mergeCell ref="A435:A436"/>
    <mergeCell ref="B435:B436"/>
    <mergeCell ref="C435:C436"/>
    <mergeCell ref="D435:D436"/>
    <mergeCell ref="R135:R138"/>
    <mergeCell ref="S135:S138"/>
    <mergeCell ref="R139:R141"/>
    <mergeCell ref="S139:S141"/>
    <mergeCell ref="X428:X430"/>
    <mergeCell ref="A431:A432"/>
    <mergeCell ref="B431:B432"/>
    <mergeCell ref="D431:D432"/>
    <mergeCell ref="E431:E432"/>
    <mergeCell ref="T428:T430"/>
    <mergeCell ref="U428:U430"/>
    <mergeCell ref="V428:V430"/>
    <mergeCell ref="W428:W430"/>
    <mergeCell ref="K428:K430"/>
    <mergeCell ref="N428:N430"/>
    <mergeCell ref="I428:I430"/>
    <mergeCell ref="J428:J430"/>
    <mergeCell ref="L428:L430"/>
    <mergeCell ref="M428:M430"/>
    <mergeCell ref="V424:V426"/>
    <mergeCell ref="W424:W426"/>
    <mergeCell ref="X424:X426"/>
    <mergeCell ref="J424:J426"/>
    <mergeCell ref="K424:K426"/>
    <mergeCell ref="L424:L426"/>
    <mergeCell ref="T424:T426"/>
    <mergeCell ref="U424:U426"/>
    <mergeCell ref="E424:E430"/>
    <mergeCell ref="F424:F430"/>
    <mergeCell ref="O421:O423"/>
    <mergeCell ref="P421:P423"/>
    <mergeCell ref="O424:O426"/>
    <mergeCell ref="P424:P426"/>
    <mergeCell ref="N424:N426"/>
    <mergeCell ref="M424:M426"/>
    <mergeCell ref="G424:G426"/>
    <mergeCell ref="H424:H426"/>
    <mergeCell ref="A424:A430"/>
    <mergeCell ref="B424:B430"/>
    <mergeCell ref="C424:C430"/>
    <mergeCell ref="D424:D430"/>
    <mergeCell ref="V421:V423"/>
    <mergeCell ref="W421:W423"/>
    <mergeCell ref="W417:W419"/>
    <mergeCell ref="X417:X419"/>
    <mergeCell ref="X421:X423"/>
    <mergeCell ref="U417:U419"/>
    <mergeCell ref="V417:V419"/>
    <mergeCell ref="I421:I423"/>
    <mergeCell ref="J421:J423"/>
    <mergeCell ref="K421:K423"/>
    <mergeCell ref="L421:L423"/>
    <mergeCell ref="T421:T423"/>
    <mergeCell ref="U421:U423"/>
    <mergeCell ref="O417:O419"/>
    <mergeCell ref="P417:P419"/>
    <mergeCell ref="X414:X416"/>
    <mergeCell ref="A417:A423"/>
    <mergeCell ref="B417:B423"/>
    <mergeCell ref="C417:C423"/>
    <mergeCell ref="D417:D423"/>
    <mergeCell ref="E417:E423"/>
    <mergeCell ref="M421:M423"/>
    <mergeCell ref="N421:N423"/>
    <mergeCell ref="N417:N419"/>
    <mergeCell ref="T417:T419"/>
    <mergeCell ref="F417:F423"/>
    <mergeCell ref="I417:I419"/>
    <mergeCell ref="G417:G419"/>
    <mergeCell ref="H417:H419"/>
    <mergeCell ref="G421:G423"/>
    <mergeCell ref="H421:H423"/>
    <mergeCell ref="X410:X412"/>
    <mergeCell ref="I414:I416"/>
    <mergeCell ref="J414:J416"/>
    <mergeCell ref="K414:K416"/>
    <mergeCell ref="T414:T416"/>
    <mergeCell ref="U414:U416"/>
    <mergeCell ref="L414:L416"/>
    <mergeCell ref="N414:N416"/>
    <mergeCell ref="M414:M416"/>
    <mergeCell ref="O414:O416"/>
    <mergeCell ref="V414:V416"/>
    <mergeCell ref="W414:W416"/>
    <mergeCell ref="V410:V412"/>
    <mergeCell ref="W410:W412"/>
    <mergeCell ref="I410:I412"/>
    <mergeCell ref="J410:J412"/>
    <mergeCell ref="K410:K412"/>
    <mergeCell ref="L410:L412"/>
    <mergeCell ref="M410:M412"/>
    <mergeCell ref="N410:N412"/>
    <mergeCell ref="T410:T412"/>
    <mergeCell ref="U410:U412"/>
    <mergeCell ref="P410:P412"/>
    <mergeCell ref="O410:O412"/>
    <mergeCell ref="A410:A416"/>
    <mergeCell ref="B410:B416"/>
    <mergeCell ref="C410:C416"/>
    <mergeCell ref="D410:D416"/>
    <mergeCell ref="E410:E416"/>
    <mergeCell ref="F410:F416"/>
    <mergeCell ref="H410:H412"/>
    <mergeCell ref="G410:G412"/>
    <mergeCell ref="G414:G416"/>
    <mergeCell ref="H414:H416"/>
    <mergeCell ref="W407:W409"/>
    <mergeCell ref="X407:X409"/>
    <mergeCell ref="W403:W405"/>
    <mergeCell ref="X403:X405"/>
    <mergeCell ref="P407:P409"/>
    <mergeCell ref="U403:U405"/>
    <mergeCell ref="V403:V405"/>
    <mergeCell ref="I407:I409"/>
    <mergeCell ref="J407:J409"/>
    <mergeCell ref="K407:K409"/>
    <mergeCell ref="L407:L409"/>
    <mergeCell ref="U407:U409"/>
    <mergeCell ref="V407:V409"/>
    <mergeCell ref="V400:V402"/>
    <mergeCell ref="N400:N402"/>
    <mergeCell ref="T400:T402"/>
    <mergeCell ref="K403:K405"/>
    <mergeCell ref="L403:L405"/>
    <mergeCell ref="M403:M405"/>
    <mergeCell ref="T403:T405"/>
    <mergeCell ref="N403:N405"/>
    <mergeCell ref="O403:O405"/>
    <mergeCell ref="P403:P405"/>
    <mergeCell ref="A396:A402"/>
    <mergeCell ref="I403:I405"/>
    <mergeCell ref="J403:J405"/>
    <mergeCell ref="U400:U402"/>
    <mergeCell ref="E403:E409"/>
    <mergeCell ref="F403:F409"/>
    <mergeCell ref="N407:N409"/>
    <mergeCell ref="T407:T409"/>
    <mergeCell ref="M407:M409"/>
    <mergeCell ref="O407:O409"/>
    <mergeCell ref="A403:A409"/>
    <mergeCell ref="B403:B409"/>
    <mergeCell ref="C403:C409"/>
    <mergeCell ref="D403:D409"/>
    <mergeCell ref="A389:A391"/>
    <mergeCell ref="B389:B391"/>
    <mergeCell ref="W400:W402"/>
    <mergeCell ref="X400:X402"/>
    <mergeCell ref="V396:V398"/>
    <mergeCell ref="W396:W398"/>
    <mergeCell ref="X396:X398"/>
    <mergeCell ref="K400:K402"/>
    <mergeCell ref="L400:L402"/>
    <mergeCell ref="M400:M402"/>
    <mergeCell ref="A392:A394"/>
    <mergeCell ref="B392:B394"/>
    <mergeCell ref="C392:C394"/>
    <mergeCell ref="D392:D394"/>
    <mergeCell ref="C389:C391"/>
    <mergeCell ref="D389:D391"/>
    <mergeCell ref="A36:A38"/>
    <mergeCell ref="B36:B38"/>
    <mergeCell ref="C36:C38"/>
    <mergeCell ref="D36:D45"/>
    <mergeCell ref="A41:A42"/>
    <mergeCell ref="B41:B42"/>
    <mergeCell ref="C41:C42"/>
    <mergeCell ref="A46:A49"/>
    <mergeCell ref="T4:X4"/>
    <mergeCell ref="Y4:Y6"/>
    <mergeCell ref="Z4:Z6"/>
    <mergeCell ref="T5:T6"/>
    <mergeCell ref="U5:U6"/>
    <mergeCell ref="V5:V6"/>
    <mergeCell ref="W5:W6"/>
    <mergeCell ref="X5:X6"/>
    <mergeCell ref="F4:F6"/>
    <mergeCell ref="G4:H5"/>
    <mergeCell ref="I4:J5"/>
    <mergeCell ref="K4:K6"/>
    <mergeCell ref="L4:N4"/>
    <mergeCell ref="Q4:S5"/>
    <mergeCell ref="L5:L6"/>
    <mergeCell ref="M5:N5"/>
    <mergeCell ref="O5:P5"/>
    <mergeCell ref="A4:A6"/>
    <mergeCell ref="E7:E8"/>
    <mergeCell ref="B4:B6"/>
    <mergeCell ref="C4:C6"/>
    <mergeCell ref="D4:E5"/>
    <mergeCell ref="A7:A8"/>
    <mergeCell ref="B7:B8"/>
    <mergeCell ref="C7:C8"/>
    <mergeCell ref="D7:D8"/>
    <mergeCell ref="A1:S1"/>
    <mergeCell ref="A2:S2"/>
    <mergeCell ref="D3:E3"/>
    <mergeCell ref="G3:H3"/>
    <mergeCell ref="L3:N3"/>
    <mergeCell ref="Q3:S3"/>
    <mergeCell ref="D9:D26"/>
    <mergeCell ref="E9:E26"/>
    <mergeCell ref="C16:C17"/>
    <mergeCell ref="F41:F42"/>
    <mergeCell ref="I36:I38"/>
    <mergeCell ref="J36:J38"/>
    <mergeCell ref="K36:K38"/>
    <mergeCell ref="L36:L38"/>
    <mergeCell ref="A43:A44"/>
    <mergeCell ref="B43:B44"/>
    <mergeCell ref="C43:C44"/>
    <mergeCell ref="F43:F44"/>
    <mergeCell ref="E36:E45"/>
    <mergeCell ref="F36:F38"/>
    <mergeCell ref="O43:O44"/>
    <mergeCell ref="P43:P44"/>
    <mergeCell ref="K41:K42"/>
    <mergeCell ref="M41:M42"/>
    <mergeCell ref="N41:N42"/>
    <mergeCell ref="O36:O38"/>
    <mergeCell ref="P36:P38"/>
    <mergeCell ref="M36:M38"/>
    <mergeCell ref="N36:N38"/>
    <mergeCell ref="K43:K44"/>
    <mergeCell ref="L43:L44"/>
    <mergeCell ref="M43:M44"/>
    <mergeCell ref="N43:N44"/>
    <mergeCell ref="G407:G409"/>
    <mergeCell ref="H407:H409"/>
    <mergeCell ref="I43:I44"/>
    <mergeCell ref="J43:J44"/>
    <mergeCell ref="J400:J402"/>
    <mergeCell ref="P400:P402"/>
    <mergeCell ref="O400:O402"/>
    <mergeCell ref="G403:G405"/>
    <mergeCell ref="H403:H405"/>
    <mergeCell ref="G396:G398"/>
    <mergeCell ref="H396:H398"/>
    <mergeCell ref="G400:G402"/>
    <mergeCell ref="H400:H402"/>
    <mergeCell ref="P364:P367"/>
    <mergeCell ref="O368:O370"/>
    <mergeCell ref="P368:P370"/>
    <mergeCell ref="A55:A57"/>
    <mergeCell ref="B55:B57"/>
    <mergeCell ref="C55:C57"/>
    <mergeCell ref="D55:D57"/>
    <mergeCell ref="E55:E57"/>
    <mergeCell ref="N330:N333"/>
    <mergeCell ref="M330:M333"/>
    <mergeCell ref="H364:H367"/>
    <mergeCell ref="O364:O367"/>
    <mergeCell ref="G326:G329"/>
    <mergeCell ref="H326:H329"/>
    <mergeCell ref="I326:I329"/>
    <mergeCell ref="K46:K49"/>
    <mergeCell ref="Y50:Z50"/>
    <mergeCell ref="Y51:Z51"/>
    <mergeCell ref="B46:B49"/>
    <mergeCell ref="C46:C49"/>
    <mergeCell ref="D46:D49"/>
    <mergeCell ref="E50:E54"/>
    <mergeCell ref="F50:F54"/>
    <mergeCell ref="E46:E49"/>
    <mergeCell ref="F46:F49"/>
    <mergeCell ref="A50:A54"/>
    <mergeCell ref="B50:B54"/>
    <mergeCell ref="C50:C54"/>
    <mergeCell ref="D50:D54"/>
    <mergeCell ref="K50:K54"/>
    <mergeCell ref="P240:P241"/>
    <mergeCell ref="O242:O243"/>
    <mergeCell ref="P242:P243"/>
    <mergeCell ref="E62:E66"/>
    <mergeCell ref="F62:F66"/>
    <mergeCell ref="D58:D60"/>
    <mergeCell ref="E58:E60"/>
    <mergeCell ref="A62:A66"/>
    <mergeCell ref="B62:B66"/>
    <mergeCell ref="C62:C66"/>
    <mergeCell ref="D62:D66"/>
    <mergeCell ref="F67:F71"/>
    <mergeCell ref="A69:A72"/>
    <mergeCell ref="B69:B72"/>
    <mergeCell ref="C69:C72"/>
    <mergeCell ref="D69:D72"/>
    <mergeCell ref="E69:E72"/>
    <mergeCell ref="A67:A68"/>
    <mergeCell ref="B67:B68"/>
    <mergeCell ref="C67:C68"/>
    <mergeCell ref="D67:D68"/>
    <mergeCell ref="E73:E77"/>
    <mergeCell ref="A78:A79"/>
    <mergeCell ref="B78:B79"/>
    <mergeCell ref="C78:C79"/>
    <mergeCell ref="D78:D79"/>
    <mergeCell ref="E78:E79"/>
    <mergeCell ref="A73:A77"/>
    <mergeCell ref="B73:B77"/>
    <mergeCell ref="C73:C77"/>
    <mergeCell ref="D73:D77"/>
    <mergeCell ref="E80:E83"/>
    <mergeCell ref="A84:A86"/>
    <mergeCell ref="B84:B86"/>
    <mergeCell ref="C84:C86"/>
    <mergeCell ref="D84:D86"/>
    <mergeCell ref="E84:E86"/>
    <mergeCell ref="A80:A83"/>
    <mergeCell ref="B80:B83"/>
    <mergeCell ref="C80:C83"/>
    <mergeCell ref="D80:D83"/>
    <mergeCell ref="C90:C91"/>
    <mergeCell ref="D90:D91"/>
    <mergeCell ref="F84:F86"/>
    <mergeCell ref="A87:A89"/>
    <mergeCell ref="B87:B89"/>
    <mergeCell ref="C87:C89"/>
    <mergeCell ref="D87:D89"/>
    <mergeCell ref="E87:E89"/>
    <mergeCell ref="E90:E91"/>
    <mergeCell ref="F90:F91"/>
    <mergeCell ref="C93:C106"/>
    <mergeCell ref="D93:D106"/>
    <mergeCell ref="E93:E106"/>
    <mergeCell ref="F93:F106"/>
    <mergeCell ref="A90:A91"/>
    <mergeCell ref="B90:B91"/>
    <mergeCell ref="A107:A109"/>
    <mergeCell ref="B107:B109"/>
    <mergeCell ref="A93:A106"/>
    <mergeCell ref="B93:B106"/>
    <mergeCell ref="Q108:Q109"/>
    <mergeCell ref="A110:A124"/>
    <mergeCell ref="B110:B124"/>
    <mergeCell ref="C110:C124"/>
    <mergeCell ref="D110:D124"/>
    <mergeCell ref="E110:E124"/>
    <mergeCell ref="F110:F114"/>
    <mergeCell ref="C107:C109"/>
    <mergeCell ref="D107:D109"/>
    <mergeCell ref="M123:M124"/>
    <mergeCell ref="F107:F109"/>
    <mergeCell ref="L108:L109"/>
    <mergeCell ref="F115:F121"/>
    <mergeCell ref="K115:K116"/>
    <mergeCell ref="L115:L116"/>
    <mergeCell ref="K117:K118"/>
    <mergeCell ref="L117:L118"/>
    <mergeCell ref="A167:A175"/>
    <mergeCell ref="B167:B175"/>
    <mergeCell ref="C167:C175"/>
    <mergeCell ref="D167:D175"/>
    <mergeCell ref="A176:A183"/>
    <mergeCell ref="B176:B183"/>
    <mergeCell ref="C176:C183"/>
    <mergeCell ref="D176:D183"/>
    <mergeCell ref="D184:D196"/>
    <mergeCell ref="A194:A196"/>
    <mergeCell ref="B194:B196"/>
    <mergeCell ref="C194:C196"/>
    <mergeCell ref="T185:T188"/>
    <mergeCell ref="O296:O299"/>
    <mergeCell ref="P296:P299"/>
    <mergeCell ref="G322:G325"/>
    <mergeCell ref="H322:H325"/>
    <mergeCell ref="I322:I325"/>
    <mergeCell ref="O244:O245"/>
    <mergeCell ref="P244:P245"/>
    <mergeCell ref="O258:O262"/>
    <mergeCell ref="P258:P262"/>
    <mergeCell ref="K189:K190"/>
    <mergeCell ref="P236:P237"/>
    <mergeCell ref="H293:H295"/>
    <mergeCell ref="I293:I295"/>
    <mergeCell ref="I289:I292"/>
    <mergeCell ref="A189:A193"/>
    <mergeCell ref="B189:B193"/>
    <mergeCell ref="C189:C193"/>
    <mergeCell ref="F189:F193"/>
    <mergeCell ref="E184:E196"/>
    <mergeCell ref="F184:F188"/>
    <mergeCell ref="F194:F196"/>
    <mergeCell ref="A184:A188"/>
    <mergeCell ref="B184:B188"/>
    <mergeCell ref="C184:C188"/>
    <mergeCell ref="U185:U188"/>
    <mergeCell ref="V185:V188"/>
    <mergeCell ref="W185:W188"/>
    <mergeCell ref="X185:X188"/>
    <mergeCell ref="A197:A211"/>
    <mergeCell ref="B197:B211"/>
    <mergeCell ref="C197:C211"/>
    <mergeCell ref="D197:D211"/>
    <mergeCell ref="F203:F208"/>
    <mergeCell ref="K203:K204"/>
    <mergeCell ref="W189:W190"/>
    <mergeCell ref="X189:X190"/>
    <mergeCell ref="L189:L190"/>
    <mergeCell ref="M189:M190"/>
    <mergeCell ref="N189:N190"/>
    <mergeCell ref="T189:T190"/>
    <mergeCell ref="U189:U190"/>
    <mergeCell ref="V189:V190"/>
    <mergeCell ref="L203:L204"/>
    <mergeCell ref="K205:K206"/>
    <mergeCell ref="L205:L206"/>
    <mergeCell ref="E224:E237"/>
    <mergeCell ref="F224:F227"/>
    <mergeCell ref="E212:E223"/>
    <mergeCell ref="F213:F220"/>
    <mergeCell ref="K216:K217"/>
    <mergeCell ref="E197:E211"/>
    <mergeCell ref="F198:F202"/>
    <mergeCell ref="A212:A223"/>
    <mergeCell ref="B212:B223"/>
    <mergeCell ref="C212:C223"/>
    <mergeCell ref="D212:D223"/>
    <mergeCell ref="F322:F325"/>
    <mergeCell ref="I400:I402"/>
    <mergeCell ref="E252:E253"/>
    <mergeCell ref="E389:E391"/>
    <mergeCell ref="F389:F391"/>
    <mergeCell ref="E392:E394"/>
    <mergeCell ref="F392:F394"/>
    <mergeCell ref="E396:E402"/>
    <mergeCell ref="F396:F402"/>
    <mergeCell ref="H289:H292"/>
    <mergeCell ref="K228:K229"/>
    <mergeCell ref="J396:J398"/>
    <mergeCell ref="K396:K398"/>
    <mergeCell ref="K244:K245"/>
    <mergeCell ref="J289:J292"/>
    <mergeCell ref="J293:J295"/>
    <mergeCell ref="J322:J325"/>
    <mergeCell ref="J326:J329"/>
    <mergeCell ref="A224:A237"/>
    <mergeCell ref="B224:B237"/>
    <mergeCell ref="C224:C237"/>
    <mergeCell ref="D224:D237"/>
    <mergeCell ref="L216:L217"/>
    <mergeCell ref="S224:S225"/>
    <mergeCell ref="K226:K227"/>
    <mergeCell ref="L226:L227"/>
    <mergeCell ref="M226:M227"/>
    <mergeCell ref="N226:N227"/>
    <mergeCell ref="R226:R227"/>
    <mergeCell ref="S226:S227"/>
    <mergeCell ref="M224:M225"/>
    <mergeCell ref="K224:K225"/>
    <mergeCell ref="R228:R229"/>
    <mergeCell ref="K322:K325"/>
    <mergeCell ref="R224:R225"/>
    <mergeCell ref="N224:N225"/>
    <mergeCell ref="L224:L225"/>
    <mergeCell ref="L322:L325"/>
    <mergeCell ref="M228:M229"/>
    <mergeCell ref="R234:R235"/>
    <mergeCell ref="N246:N247"/>
    <mergeCell ref="M232:M233"/>
    <mergeCell ref="L396:L398"/>
    <mergeCell ref="S228:S229"/>
    <mergeCell ref="K230:K231"/>
    <mergeCell ref="L230:L231"/>
    <mergeCell ref="M230:M231"/>
    <mergeCell ref="N230:N231"/>
    <mergeCell ref="R230:R231"/>
    <mergeCell ref="S230:S231"/>
    <mergeCell ref="L228:L229"/>
    <mergeCell ref="P238:P239"/>
    <mergeCell ref="D321:D337"/>
    <mergeCell ref="E321:E337"/>
    <mergeCell ref="N232:N233"/>
    <mergeCell ref="R232:R233"/>
    <mergeCell ref="K232:K233"/>
    <mergeCell ref="K234:K235"/>
    <mergeCell ref="L234:L235"/>
    <mergeCell ref="M234:M235"/>
    <mergeCell ref="O236:O237"/>
    <mergeCell ref="O238:O239"/>
    <mergeCell ref="S234:S235"/>
    <mergeCell ref="L232:L233"/>
    <mergeCell ref="K236:K237"/>
    <mergeCell ref="S232:S233"/>
    <mergeCell ref="N234:N235"/>
    <mergeCell ref="L236:L237"/>
    <mergeCell ref="M236:M237"/>
    <mergeCell ref="N236:N237"/>
    <mergeCell ref="O234:O235"/>
    <mergeCell ref="P234:P235"/>
    <mergeCell ref="E238:E247"/>
    <mergeCell ref="F238:F241"/>
    <mergeCell ref="N240:N241"/>
    <mergeCell ref="N242:N243"/>
    <mergeCell ref="L238:L239"/>
    <mergeCell ref="K240:K241"/>
    <mergeCell ref="L240:L241"/>
    <mergeCell ref="M240:M241"/>
    <mergeCell ref="K238:K239"/>
    <mergeCell ref="A238:A247"/>
    <mergeCell ref="B238:B247"/>
    <mergeCell ref="C238:C247"/>
    <mergeCell ref="D238:D247"/>
    <mergeCell ref="E317:E320"/>
    <mergeCell ref="F317:F320"/>
    <mergeCell ref="R238:R239"/>
    <mergeCell ref="S236:S237"/>
    <mergeCell ref="R236:R237"/>
    <mergeCell ref="R240:R241"/>
    <mergeCell ref="S240:S241"/>
    <mergeCell ref="S238:S239"/>
    <mergeCell ref="M238:M239"/>
    <mergeCell ref="N238:N239"/>
    <mergeCell ref="A317:A320"/>
    <mergeCell ref="B317:B320"/>
    <mergeCell ref="C317:C320"/>
    <mergeCell ref="D317:D320"/>
    <mergeCell ref="X240:X241"/>
    <mergeCell ref="F242:F245"/>
    <mergeCell ref="K242:K243"/>
    <mergeCell ref="L242:L243"/>
    <mergeCell ref="M242:M243"/>
    <mergeCell ref="W242:W243"/>
    <mergeCell ref="T240:T241"/>
    <mergeCell ref="U240:U241"/>
    <mergeCell ref="V240:V241"/>
    <mergeCell ref="O240:O241"/>
    <mergeCell ref="W240:W241"/>
    <mergeCell ref="S242:S243"/>
    <mergeCell ref="T242:T243"/>
    <mergeCell ref="U242:U243"/>
    <mergeCell ref="V242:V243"/>
    <mergeCell ref="X242:X243"/>
    <mergeCell ref="N244:N245"/>
    <mergeCell ref="R244:R245"/>
    <mergeCell ref="S244:S245"/>
    <mergeCell ref="T244:T245"/>
    <mergeCell ref="U244:U245"/>
    <mergeCell ref="R242:R243"/>
    <mergeCell ref="V244:V245"/>
    <mergeCell ref="W244:W245"/>
    <mergeCell ref="X244:X245"/>
    <mergeCell ref="U246:U247"/>
    <mergeCell ref="V246:V247"/>
    <mergeCell ref="X246:X247"/>
    <mergeCell ref="W246:W247"/>
    <mergeCell ref="A248:A249"/>
    <mergeCell ref="B248:B249"/>
    <mergeCell ref="C248:C249"/>
    <mergeCell ref="D248:D249"/>
    <mergeCell ref="D252:D253"/>
    <mergeCell ref="E248:E249"/>
    <mergeCell ref="F248:F249"/>
    <mergeCell ref="S246:S247"/>
    <mergeCell ref="L246:L247"/>
    <mergeCell ref="F246:F247"/>
    <mergeCell ref="K246:K247"/>
    <mergeCell ref="O246:O247"/>
    <mergeCell ref="P246:P247"/>
    <mergeCell ref="R246:R247"/>
    <mergeCell ref="O62:O64"/>
    <mergeCell ref="P62:P64"/>
    <mergeCell ref="F252:F253"/>
    <mergeCell ref="A250:A251"/>
    <mergeCell ref="B250:B251"/>
    <mergeCell ref="C250:C251"/>
    <mergeCell ref="D250:D251"/>
    <mergeCell ref="A252:A253"/>
    <mergeCell ref="B252:B253"/>
    <mergeCell ref="C252:C253"/>
    <mergeCell ref="Y62:Y64"/>
    <mergeCell ref="Z62:Z64"/>
    <mergeCell ref="I65:I66"/>
    <mergeCell ref="J65:J66"/>
    <mergeCell ref="O65:O66"/>
    <mergeCell ref="P65:P66"/>
    <mergeCell ref="Y65:Y66"/>
    <mergeCell ref="Z65:Z66"/>
    <mergeCell ref="I62:I64"/>
    <mergeCell ref="J62:J64"/>
    <mergeCell ref="A125:A129"/>
    <mergeCell ref="B125:B129"/>
    <mergeCell ref="C125:C129"/>
    <mergeCell ref="D125:D129"/>
    <mergeCell ref="I125:I127"/>
    <mergeCell ref="J125:J127"/>
    <mergeCell ref="P230:P231"/>
    <mergeCell ref="O232:O233"/>
    <mergeCell ref="P232:P233"/>
    <mergeCell ref="K125:K127"/>
    <mergeCell ref="L125:L127"/>
    <mergeCell ref="J130:J132"/>
    <mergeCell ref="K130:K132"/>
    <mergeCell ref="L130:L132"/>
    <mergeCell ref="A130:A134"/>
    <mergeCell ref="B130:B134"/>
    <mergeCell ref="C130:C134"/>
    <mergeCell ref="D130:D134"/>
    <mergeCell ref="N133:N134"/>
    <mergeCell ref="O133:O134"/>
    <mergeCell ref="P133:P134"/>
    <mergeCell ref="M125:M127"/>
    <mergeCell ref="N125:N127"/>
    <mergeCell ref="M130:M132"/>
    <mergeCell ref="N130:N132"/>
    <mergeCell ref="O130:O132"/>
    <mergeCell ref="P130:P132"/>
    <mergeCell ref="L133:L134"/>
    <mergeCell ref="M133:M134"/>
    <mergeCell ref="I135:I138"/>
    <mergeCell ref="J135:J138"/>
    <mergeCell ref="K135:K136"/>
    <mergeCell ref="I133:I134"/>
    <mergeCell ref="J133:J134"/>
    <mergeCell ref="B396:B402"/>
    <mergeCell ref="C396:C402"/>
    <mergeCell ref="D396:D402"/>
    <mergeCell ref="K133:K134"/>
    <mergeCell ref="E130:E134"/>
    <mergeCell ref="F130:F134"/>
    <mergeCell ref="I130:I132"/>
    <mergeCell ref="E250:E251"/>
    <mergeCell ref="F250:F251"/>
    <mergeCell ref="H239:H241"/>
    <mergeCell ref="A135:A138"/>
    <mergeCell ref="B135:B138"/>
    <mergeCell ref="C135:C138"/>
    <mergeCell ref="D135:D138"/>
    <mergeCell ref="N135:N136"/>
    <mergeCell ref="O135:O136"/>
    <mergeCell ref="P135:P136"/>
    <mergeCell ref="M137:M138"/>
    <mergeCell ref="N137:N138"/>
    <mergeCell ref="O137:O138"/>
    <mergeCell ref="P137:P138"/>
    <mergeCell ref="L137:L138"/>
    <mergeCell ref="M135:M136"/>
    <mergeCell ref="E135:E138"/>
    <mergeCell ref="F135:F138"/>
    <mergeCell ref="L135:L136"/>
    <mergeCell ref="K137:K138"/>
    <mergeCell ref="C139:C143"/>
    <mergeCell ref="D139:D143"/>
    <mergeCell ref="E139:E143"/>
    <mergeCell ref="F139:F143"/>
    <mergeCell ref="M396:M398"/>
    <mergeCell ref="I139:I141"/>
    <mergeCell ref="J139:J141"/>
    <mergeCell ref="K139:K141"/>
    <mergeCell ref="L139:L141"/>
    <mergeCell ref="M139:M141"/>
    <mergeCell ref="J224:J225"/>
    <mergeCell ref="I239:I241"/>
    <mergeCell ref="J239:J241"/>
    <mergeCell ref="I258:I262"/>
    <mergeCell ref="O139:O141"/>
    <mergeCell ref="P139:P141"/>
    <mergeCell ref="A144:A148"/>
    <mergeCell ref="B144:B148"/>
    <mergeCell ref="C144:C148"/>
    <mergeCell ref="D144:D148"/>
    <mergeCell ref="E144:E148"/>
    <mergeCell ref="F144:F148"/>
    <mergeCell ref="A139:A143"/>
    <mergeCell ref="B139:B143"/>
    <mergeCell ref="N144:N146"/>
    <mergeCell ref="N258:N262"/>
    <mergeCell ref="N263:N266"/>
    <mergeCell ref="N139:N141"/>
    <mergeCell ref="N228:N229"/>
    <mergeCell ref="J144:J146"/>
    <mergeCell ref="K144:K146"/>
    <mergeCell ref="L144:L146"/>
    <mergeCell ref="M144:M146"/>
    <mergeCell ref="U144:U146"/>
    <mergeCell ref="V144:V146"/>
    <mergeCell ref="Y144:Y146"/>
    <mergeCell ref="W144:W146"/>
    <mergeCell ref="X144:X146"/>
    <mergeCell ref="F258:F262"/>
    <mergeCell ref="A254:A257"/>
    <mergeCell ref="G239:G241"/>
    <mergeCell ref="T144:T146"/>
    <mergeCell ref="B254:B257"/>
    <mergeCell ref="C254:C257"/>
    <mergeCell ref="D254:D257"/>
    <mergeCell ref="E254:E257"/>
    <mergeCell ref="F254:F255"/>
    <mergeCell ref="I144:I146"/>
    <mergeCell ref="B258:B270"/>
    <mergeCell ref="C258:C270"/>
    <mergeCell ref="D258:D270"/>
    <mergeCell ref="E258:E270"/>
    <mergeCell ref="X258:X262"/>
    <mergeCell ref="F263:F266"/>
    <mergeCell ref="K263:K266"/>
    <mergeCell ref="L263:L266"/>
    <mergeCell ref="M263:M266"/>
    <mergeCell ref="T258:T262"/>
    <mergeCell ref="U258:U262"/>
    <mergeCell ref="V258:V262"/>
    <mergeCell ref="W258:W262"/>
    <mergeCell ref="H258:H262"/>
    <mergeCell ref="X263:X266"/>
    <mergeCell ref="F267:F270"/>
    <mergeCell ref="K267:K270"/>
    <mergeCell ref="L267:L270"/>
    <mergeCell ref="M267:M270"/>
    <mergeCell ref="N267:N270"/>
    <mergeCell ref="W267:W270"/>
    <mergeCell ref="T263:T266"/>
    <mergeCell ref="U263:U266"/>
    <mergeCell ref="J267:J270"/>
    <mergeCell ref="V263:V266"/>
    <mergeCell ref="W263:W266"/>
    <mergeCell ref="E283:E288"/>
    <mergeCell ref="X267:X270"/>
    <mergeCell ref="E271:E276"/>
    <mergeCell ref="T267:T270"/>
    <mergeCell ref="U267:U270"/>
    <mergeCell ref="V267:V270"/>
    <mergeCell ref="P267:P270"/>
    <mergeCell ref="I267:I270"/>
    <mergeCell ref="A271:A276"/>
    <mergeCell ref="B271:B276"/>
    <mergeCell ref="C271:C276"/>
    <mergeCell ref="D271:D276"/>
    <mergeCell ref="E289:E299"/>
    <mergeCell ref="F289:F292"/>
    <mergeCell ref="A277:A288"/>
    <mergeCell ref="B277:B282"/>
    <mergeCell ref="C277:C282"/>
    <mergeCell ref="D277:D282"/>
    <mergeCell ref="E277:E282"/>
    <mergeCell ref="B283:B288"/>
    <mergeCell ref="C283:C288"/>
    <mergeCell ref="D283:D288"/>
    <mergeCell ref="A289:A299"/>
    <mergeCell ref="B289:B299"/>
    <mergeCell ref="C289:C299"/>
    <mergeCell ref="D289:D299"/>
    <mergeCell ref="Q345:Q349"/>
    <mergeCell ref="T364:T367"/>
    <mergeCell ref="T326:T329"/>
    <mergeCell ref="T330:T333"/>
    <mergeCell ref="T334:T337"/>
    <mergeCell ref="X289:X292"/>
    <mergeCell ref="F293:F295"/>
    <mergeCell ref="K293:K295"/>
    <mergeCell ref="L293:L295"/>
    <mergeCell ref="M293:M295"/>
    <mergeCell ref="N293:N295"/>
    <mergeCell ref="K289:K292"/>
    <mergeCell ref="G289:G292"/>
    <mergeCell ref="L289:L292"/>
    <mergeCell ref="M289:M292"/>
    <mergeCell ref="N296:N299"/>
    <mergeCell ref="G293:G295"/>
    <mergeCell ref="V289:V292"/>
    <mergeCell ref="W289:W292"/>
    <mergeCell ref="N289:N292"/>
    <mergeCell ref="T289:T292"/>
    <mergeCell ref="T293:T295"/>
    <mergeCell ref="F296:F299"/>
    <mergeCell ref="K296:K299"/>
    <mergeCell ref="L296:L299"/>
    <mergeCell ref="M296:M299"/>
    <mergeCell ref="A313:A316"/>
    <mergeCell ref="B313:B316"/>
    <mergeCell ref="C313:C316"/>
    <mergeCell ref="D313:D316"/>
    <mergeCell ref="E313:E316"/>
    <mergeCell ref="F313:F316"/>
    <mergeCell ref="I242:I243"/>
    <mergeCell ref="E300:E301"/>
    <mergeCell ref="E309:E312"/>
    <mergeCell ref="F309:F312"/>
    <mergeCell ref="G246:G247"/>
    <mergeCell ref="H246:H247"/>
    <mergeCell ref="I246:I247"/>
    <mergeCell ref="G258:G262"/>
    <mergeCell ref="Y263:Y266"/>
    <mergeCell ref="Z263:Z266"/>
    <mergeCell ref="O263:O266"/>
    <mergeCell ref="E302:E305"/>
    <mergeCell ref="V293:V295"/>
    <mergeCell ref="W293:W295"/>
    <mergeCell ref="X293:X295"/>
    <mergeCell ref="U289:U292"/>
    <mergeCell ref="O267:O270"/>
    <mergeCell ref="U293:U295"/>
    <mergeCell ref="B302:B305"/>
    <mergeCell ref="C302:C305"/>
    <mergeCell ref="D302:D305"/>
    <mergeCell ref="A300:A301"/>
    <mergeCell ref="A302:A305"/>
    <mergeCell ref="B300:B301"/>
    <mergeCell ref="C300:C301"/>
    <mergeCell ref="D300:D301"/>
    <mergeCell ref="A309:A312"/>
    <mergeCell ref="B309:B312"/>
    <mergeCell ref="C309:C312"/>
    <mergeCell ref="D309:D312"/>
    <mergeCell ref="J246:J247"/>
    <mergeCell ref="J258:J262"/>
    <mergeCell ref="A158:A166"/>
    <mergeCell ref="B158:B166"/>
    <mergeCell ref="C158:C166"/>
    <mergeCell ref="D158:D166"/>
    <mergeCell ref="E158:E166"/>
    <mergeCell ref="I224:I225"/>
    <mergeCell ref="F256:F257"/>
    <mergeCell ref="A258:A270"/>
    <mergeCell ref="M258:M262"/>
    <mergeCell ref="M246:M247"/>
    <mergeCell ref="L244:L245"/>
    <mergeCell ref="M244:M245"/>
    <mergeCell ref="A306:A308"/>
    <mergeCell ref="B306:B308"/>
    <mergeCell ref="C306:C308"/>
    <mergeCell ref="D306:D308"/>
    <mergeCell ref="U326:U329"/>
    <mergeCell ref="E149:E157"/>
    <mergeCell ref="F230:F233"/>
    <mergeCell ref="F234:F237"/>
    <mergeCell ref="E306:E308"/>
    <mergeCell ref="F306:F308"/>
    <mergeCell ref="P263:P266"/>
    <mergeCell ref="I244:I245"/>
    <mergeCell ref="J242:J243"/>
    <mergeCell ref="F326:F329"/>
    <mergeCell ref="U322:U325"/>
    <mergeCell ref="O184:O188"/>
    <mergeCell ref="P184:P188"/>
    <mergeCell ref="R184:R188"/>
    <mergeCell ref="S184:S188"/>
    <mergeCell ref="O189:O190"/>
    <mergeCell ref="P189:P190"/>
    <mergeCell ref="O230:O231"/>
    <mergeCell ref="T322:T325"/>
    <mergeCell ref="T246:T247"/>
    <mergeCell ref="V322:V325"/>
    <mergeCell ref="W322:W325"/>
    <mergeCell ref="X322:X325"/>
    <mergeCell ref="V326:V329"/>
    <mergeCell ref="W326:W329"/>
    <mergeCell ref="X326:X329"/>
    <mergeCell ref="F330:F333"/>
    <mergeCell ref="K330:K333"/>
    <mergeCell ref="L330:L333"/>
    <mergeCell ref="N184:N188"/>
    <mergeCell ref="G242:G243"/>
    <mergeCell ref="H242:H243"/>
    <mergeCell ref="G244:G245"/>
    <mergeCell ref="H244:H245"/>
    <mergeCell ref="G267:G270"/>
    <mergeCell ref="H267:H270"/>
    <mergeCell ref="U330:U333"/>
    <mergeCell ref="V330:V333"/>
    <mergeCell ref="W330:W333"/>
    <mergeCell ref="X330:X333"/>
    <mergeCell ref="G236:G237"/>
    <mergeCell ref="H236:H237"/>
    <mergeCell ref="I236:I237"/>
    <mergeCell ref="J236:J237"/>
    <mergeCell ref="K334:K337"/>
    <mergeCell ref="L334:L337"/>
    <mergeCell ref="M184:M188"/>
    <mergeCell ref="I234:I235"/>
    <mergeCell ref="J234:J235"/>
    <mergeCell ref="K326:K329"/>
    <mergeCell ref="L326:L329"/>
    <mergeCell ref="J244:J245"/>
    <mergeCell ref="K258:K262"/>
    <mergeCell ref="L258:L262"/>
    <mergeCell ref="U334:U337"/>
    <mergeCell ref="V334:V337"/>
    <mergeCell ref="W334:W337"/>
    <mergeCell ref="X334:X337"/>
    <mergeCell ref="E338:E340"/>
    <mergeCell ref="F338:F340"/>
    <mergeCell ref="A321:A337"/>
    <mergeCell ref="B321:B337"/>
    <mergeCell ref="C321:C337"/>
    <mergeCell ref="A338:A340"/>
    <mergeCell ref="B338:B340"/>
    <mergeCell ref="C338:C340"/>
    <mergeCell ref="D338:D340"/>
    <mergeCell ref="F334:F337"/>
    <mergeCell ref="E341:E343"/>
    <mergeCell ref="A344:A351"/>
    <mergeCell ref="B344:B351"/>
    <mergeCell ref="C344:C351"/>
    <mergeCell ref="D344:D351"/>
    <mergeCell ref="E344:E351"/>
    <mergeCell ref="A341:A343"/>
    <mergeCell ref="B341:B343"/>
    <mergeCell ref="C341:C343"/>
    <mergeCell ref="D341:D343"/>
    <mergeCell ref="A352:A357"/>
    <mergeCell ref="B352:B357"/>
    <mergeCell ref="C352:C357"/>
    <mergeCell ref="D352:D357"/>
    <mergeCell ref="F344:F351"/>
    <mergeCell ref="L345:L349"/>
    <mergeCell ref="E358:E361"/>
    <mergeCell ref="F358:F361"/>
    <mergeCell ref="E352:E357"/>
    <mergeCell ref="F352:F357"/>
    <mergeCell ref="E362:E363"/>
    <mergeCell ref="F362:F363"/>
    <mergeCell ref="C358:C361"/>
    <mergeCell ref="D358:D361"/>
    <mergeCell ref="C364:C367"/>
    <mergeCell ref="D364:D367"/>
    <mergeCell ref="A362:A363"/>
    <mergeCell ref="B362:B363"/>
    <mergeCell ref="C362:C363"/>
    <mergeCell ref="D362:D363"/>
    <mergeCell ref="A358:A361"/>
    <mergeCell ref="B358:B361"/>
    <mergeCell ref="A364:A367"/>
    <mergeCell ref="B364:B367"/>
    <mergeCell ref="E364:E367"/>
    <mergeCell ref="F364:F367"/>
    <mergeCell ref="P396:P398"/>
    <mergeCell ref="I364:I367"/>
    <mergeCell ref="J364:J367"/>
    <mergeCell ref="K364:K367"/>
    <mergeCell ref="L364:L367"/>
    <mergeCell ref="M364:M367"/>
    <mergeCell ref="N364:N367"/>
    <mergeCell ref="G364:G367"/>
    <mergeCell ref="A368:A370"/>
    <mergeCell ref="B368:B370"/>
    <mergeCell ref="C368:C370"/>
    <mergeCell ref="D368:D370"/>
    <mergeCell ref="U364:U367"/>
    <mergeCell ref="V364:V367"/>
    <mergeCell ref="W364:W367"/>
    <mergeCell ref="X364:X367"/>
    <mergeCell ref="K368:K370"/>
    <mergeCell ref="T396:T398"/>
    <mergeCell ref="L368:L370"/>
    <mergeCell ref="M368:M370"/>
    <mergeCell ref="N368:N370"/>
    <mergeCell ref="T368:T370"/>
    <mergeCell ref="M378:M379"/>
    <mergeCell ref="N378:N379"/>
    <mergeCell ref="O396:O398"/>
    <mergeCell ref="N396:N398"/>
    <mergeCell ref="E371:E373"/>
    <mergeCell ref="F371:F373"/>
    <mergeCell ref="I368:I370"/>
    <mergeCell ref="J368:J370"/>
    <mergeCell ref="E368:E370"/>
    <mergeCell ref="F368:F370"/>
    <mergeCell ref="A371:A373"/>
    <mergeCell ref="B371:B373"/>
    <mergeCell ref="C371:C373"/>
    <mergeCell ref="D371:D373"/>
    <mergeCell ref="U368:U370"/>
    <mergeCell ref="V368:V370"/>
    <mergeCell ref="W368:W370"/>
    <mergeCell ref="X368:X370"/>
    <mergeCell ref="U396:U398"/>
    <mergeCell ref="I371:I373"/>
    <mergeCell ref="J371:J373"/>
    <mergeCell ref="K371:K373"/>
    <mergeCell ref="L371:L373"/>
    <mergeCell ref="M371:M373"/>
    <mergeCell ref="N371:N373"/>
    <mergeCell ref="T371:T373"/>
    <mergeCell ref="U371:U373"/>
    <mergeCell ref="I396:I398"/>
    <mergeCell ref="W371:W373"/>
    <mergeCell ref="X371:X373"/>
    <mergeCell ref="A374:A380"/>
    <mergeCell ref="B374:B380"/>
    <mergeCell ref="C374:C380"/>
    <mergeCell ref="D374:D380"/>
    <mergeCell ref="E374:E380"/>
    <mergeCell ref="F374:F380"/>
    <mergeCell ref="G371:G373"/>
    <mergeCell ref="H371:H373"/>
    <mergeCell ref="V371:V373"/>
    <mergeCell ref="K378:K379"/>
    <mergeCell ref="L378:L379"/>
    <mergeCell ref="O371:O373"/>
    <mergeCell ref="P371:P373"/>
    <mergeCell ref="W378:W379"/>
    <mergeCell ref="X378:X379"/>
    <mergeCell ref="I378:I380"/>
    <mergeCell ref="J378:J380"/>
    <mergeCell ref="S378:S379"/>
    <mergeCell ref="T378:T379"/>
    <mergeCell ref="U378:U379"/>
    <mergeCell ref="V378:V379"/>
    <mergeCell ref="A381:A383"/>
    <mergeCell ref="B381:B383"/>
    <mergeCell ref="C381:C383"/>
    <mergeCell ref="D381:D383"/>
    <mergeCell ref="E381:E383"/>
    <mergeCell ref="F381:F383"/>
    <mergeCell ref="Q378:Q379"/>
    <mergeCell ref="R378:R379"/>
    <mergeCell ref="G378:G380"/>
    <mergeCell ref="H378:H380"/>
    <mergeCell ref="O378:O379"/>
    <mergeCell ref="P378:P379"/>
    <mergeCell ref="K386:K387"/>
    <mergeCell ref="E384:E388"/>
    <mergeCell ref="F384:F388"/>
    <mergeCell ref="L184:L188"/>
    <mergeCell ref="G189:G193"/>
    <mergeCell ref="H189:H193"/>
    <mergeCell ref="I189:I190"/>
    <mergeCell ref="J189:J190"/>
    <mergeCell ref="G234:G235"/>
    <mergeCell ref="H234:H235"/>
    <mergeCell ref="A384:A388"/>
    <mergeCell ref="B384:B388"/>
    <mergeCell ref="C384:C388"/>
    <mergeCell ref="D384:D388"/>
    <mergeCell ref="B27:B35"/>
    <mergeCell ref="A27:A35"/>
    <mergeCell ref="K27:K34"/>
    <mergeCell ref="I184:I188"/>
    <mergeCell ref="J184:J188"/>
    <mergeCell ref="K184:K188"/>
    <mergeCell ref="A149:A157"/>
    <mergeCell ref="B149:B157"/>
    <mergeCell ref="C149:C157"/>
    <mergeCell ref="D149:D157"/>
    <mergeCell ref="E27:E35"/>
    <mergeCell ref="F27:F35"/>
    <mergeCell ref="D27:D35"/>
    <mergeCell ref="C27:C35"/>
    <mergeCell ref="E67:E68"/>
    <mergeCell ref="H144:H146"/>
    <mergeCell ref="G144:G146"/>
    <mergeCell ref="G184:G188"/>
    <mergeCell ref="H184:H188"/>
    <mergeCell ref="E125:E129"/>
    <mergeCell ref="F125:F129"/>
    <mergeCell ref="E167:E175"/>
    <mergeCell ref="E176:E183"/>
    <mergeCell ref="E107:E109"/>
    <mergeCell ref="P414:P416"/>
    <mergeCell ref="G428:G430"/>
    <mergeCell ref="H428:H430"/>
    <mergeCell ref="O428:O430"/>
    <mergeCell ref="P428:P430"/>
    <mergeCell ref="J417:J419"/>
    <mergeCell ref="K417:K419"/>
    <mergeCell ref="L417:L419"/>
    <mergeCell ref="M417:M419"/>
    <mergeCell ref="I424:I426"/>
  </mergeCells>
  <dataValidations count="3">
    <dataValidation type="date" allowBlank="1" showErrorMessage="1" errorTitle="ERROR" error="FECHA NO VALIDA.  DIGITE DIA / MES / AÑO&#10;&#10;EJEMPLO 13/05/08&#10;&#10;Rango entre:  01/01/08 y 31/01/09" sqref="R389:S391">
      <formula1>39814</formula1>
      <formula2>40209</formula2>
    </dataValidation>
    <dataValidation type="date" allowBlank="1" showInputMessage="1" showErrorMessage="1" errorTitle="ERROR" error="FECHA NO VALIDA.  DIGITE DIA / MES / AÑO&#10;&#10;EJEMPLO 13/05/08&#10;&#10;Rango entre:  01/01/08 y 31/01/09" sqref="G219:J220 G248:J251 I234 J234:J236 R101:S101 S107 R108:S109 R115:S115 S118 G101:J102 G115:J115 H118:J118 G108:J109 H107:J107 G93:J93 S352:S353 S355:S357 H353:J353 H355:J357 G353:G354 R352:R356 G313:J313 R313:S313 I239:J239 I236 R93:S93 I229:J229 I227:J227 R248:S251 S217 R219:S220 S214:S215 R214 H217:J217 G214 H214:J215">
      <formula1>39814</formula1>
      <formula2>40209</formula2>
    </dataValidation>
    <dataValidation type="custom" allowBlank="1" showInputMessage="1" showErrorMessage="1" promptTitle="ERROR" prompt="SOLO DILIGENCIE FECHAS A NIVEL DE TAREA BÁSICA" errorTitle="ERROR" error="SOLO DILIGENCIE FECHAS A NIVEL DE TAREA BÁSICA" sqref="G215 R252:S252 R215 G252:J252">
      <formula1>"c16"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2009</dc:title>
  <dc:subject>Planes Institucionales DANE_FONDANE</dc:subject>
  <dc:creator>Hernán Méndez  - Oficina de Planeación</dc:creator>
  <cp:keywords/>
  <dc:description/>
  <cp:lastModifiedBy>DANE</cp:lastModifiedBy>
  <cp:lastPrinted>2009-05-27T20:22:59Z</cp:lastPrinted>
  <dcterms:created xsi:type="dcterms:W3CDTF">2008-05-19T20:21:23Z</dcterms:created>
  <dcterms:modified xsi:type="dcterms:W3CDTF">2010-01-18T16:15:25Z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