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PAGAR'!$A$1:$P$55</definedName>
    <definedName name="_xlnm.Print_Area" localSheetId="1">'Gastos Dane '!$A$1:$AP$89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<sst xmlns="http://schemas.openxmlformats.org/spreadsheetml/2006/main" count="464" uniqueCount="219">
  <si>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</si>
  <si>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</si>
  <si>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</si>
  <si>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</si>
  <si>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</si>
  <si>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</si>
  <si>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</si>
  <si>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</si>
  <si>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</si>
  <si>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</si>
  <si>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</si>
  <si>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</si>
  <si>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</si>
  <si>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</si>
  <si>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</si>
  <si>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</si>
  <si>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</si>
  <si>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</si>
  <si>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</si>
  <si>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</si>
  <si>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</si>
  <si>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</si>
  <si>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</si>
  <si>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</si>
  <si>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</si>
  <si>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</si>
  <si>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</si>
  <si>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</si>
  <si>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</si>
  <si>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</si>
  <si>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</si>
  <si>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</si>
  <si>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</si>
  <si>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</si>
  <si>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</si>
  <si>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</si>
  <si>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</si>
  <si>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</si>
  <si>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</si>
  <si>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</si>
  <si>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</si>
  <si>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</si>
  <si>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</si>
  <si>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</si>
  <si>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</si>
  <si>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</si>
  <si>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</si>
  <si>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</si>
  <si>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</si>
  <si>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</si>
  <si>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</si>
  <si>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</si>
  <si>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</si>
  <si>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</si>
  <si>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</si>
  <si>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</si>
  <si>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</si>
  <si>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</si>
  <si>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</si>
  <si>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</si>
  <si>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</si>
  <si>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</si>
  <si>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</si>
  <si>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</si>
  <si>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</si>
  <si>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</si>
  <si>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</si>
  <si>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</si>
  <si>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</si>
  <si>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</si>
  <si>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</si>
  <si>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</si>
  <si>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</si>
  <si>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</si>
  <si>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</si>
  <si>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</si>
  <si>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</si>
  <si>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</si>
  <si>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</si>
  <si>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</si>
  <si>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</si>
  <si>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</si>
  <si>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</si>
  <si>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</si>
  <si>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</si>
  <si>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</si>
  <si>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</si>
  <si>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</si>
  <si>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</si>
  <si>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</si>
  <si>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</si>
  <si>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</si>
  <si>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</si>
  <si>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</si>
  <si>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</si>
  <si>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</si>
  <si>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</si>
  <si>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</si>
  <si>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</si>
  <si>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</si>
  <si>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</si>
  <si>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</si>
  <si>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</si>
  <si>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</si>
  <si>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</si>
  <si>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</si>
  <si>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</si>
  <si>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</si>
  <si>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</si>
  <si>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</si>
  <si>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</si>
  <si>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</si>
  <si>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</si>
  <si>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</si>
  <si>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</si>
  <si>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</si>
  <si>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</si>
  <si>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</si>
  <si>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</si>
  <si>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</si>
  <si>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</si>
  <si>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</si>
  <si>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</si>
  <si>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</si>
  <si>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</si>
  <si>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</si>
  <si>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</si>
  <si>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</si>
  <si>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</si>
  <si>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</si>
  <si>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</si>
  <si>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</si>
  <si>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</si>
  <si>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</si>
  <si>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</si>
  <si>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</si>
  <si>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</si>
  <si>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</si>
  <si>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</si>
  <si>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</si>
  <si>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</si>
  <si>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</si>
  <si>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</si>
  <si>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</si>
  <si>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</si>
  <si>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</si>
  <si>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</si>
  <si>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</si>
  <si>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</si>
  <si>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</si>
  <si>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</si>
  <si>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</si>
  <si>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</si>
  <si>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</si>
  <si>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</si>
  <si>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</si>
  <si>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</si>
  <si>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 xml:space="preserve">A ENERO </t>
  </si>
  <si>
    <t>A ENERO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</si>
  <si>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</si>
  <si>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</si>
  <si>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</si>
  <si>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</si>
  <si>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</si>
  <si>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</si>
  <si>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</si>
  <si>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</si>
  <si>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</si>
  <si>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</si>
  <si>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</si>
  <si>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</si>
  <si>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</si>
  <si>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</si>
  <si>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</si>
  <si>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</si>
  <si>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</si>
  <si>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</si>
  <si>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</si>
  <si>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</si>
  <si>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</si>
  <si>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</si>
  <si>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</si>
  <si>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</si>
  <si>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</si>
  <si>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</si>
  <si>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</si>
  <si>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</si>
  <si>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</si>
  <si>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</si>
  <si>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</si>
  <si>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</si>
  <si>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</si>
  <si>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</si>
  <si>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</si>
  <si>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</si>
  <si>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</si>
  <si>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</si>
  <si>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</si>
  <si>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</si>
  <si>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</si>
  <si>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</si>
  <si>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</si>
  <si>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</si>
  <si>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</si>
  <si>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</si>
  <si>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</si>
  <si>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</si>
  <si>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</si>
  <si>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</si>
  <si>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</si>
  <si>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</si>
  <si>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</si>
  <si>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</si>
  <si>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</si>
  <si>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 xml:space="preserve">NOTA:  POR OFICIO DE FECHA ENERO 4 DE 2013, LA OFICINA DE PLANEACION SOLICITO HACER  LA SIGUIENTE REDISTRIBUCCION  DE HONORARIOS  A REMUNERACION SERVICIOS TECNICOS POR VALOR DE $187.541.171 </t>
  </si>
  <si>
    <t>A|1|0|1|5|10</t>
  </si>
  <si>
    <t xml:space="preserve">OTROS </t>
  </si>
  <si>
    <t>A|1|0|1|9|10</t>
  </si>
  <si>
    <t xml:space="preserve">HORAS EXTRAS, DIAS FESTIVOS E INDEMNIZACION  POR VACACIONES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</si>
</sst>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 applyProtection="1">
      <alignment horizontal="right"/>
      <protection/>
    </xf>
    <xf numFmtId="43" fontId="0" fillId="0" borderId="0" xfId="48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90" zoomScaleNormal="90" zoomScalePageLayoutView="0" workbookViewId="0" topLeftCell="A1">
      <selection activeCell="R27" sqref="R27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s="22" customFormat="1" ht="1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16" s="22" customFormat="1" ht="1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s="22" customFormat="1" ht="15">
      <c r="A4" s="128" t="s">
        <v>119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s="22" customFormat="1" ht="1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31" t="s">
        <v>2</v>
      </c>
      <c r="B7" s="132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158</v>
      </c>
    </row>
    <row r="8" spans="1:16" s="22" customFormat="1" ht="15" customHeight="1" thickBot="1">
      <c r="A8" s="131" t="s">
        <v>3</v>
      </c>
      <c r="B8" s="132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2013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 aca="true" t="shared" si="0" ref="C14:P14">SUM(C15+C20)</f>
        <v>3987791975</v>
      </c>
      <c r="D14" s="36">
        <f t="shared" si="0"/>
        <v>1571693438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1571693438</v>
      </c>
    </row>
    <row r="15" spans="1:16" s="14" customFormat="1" ht="12.75">
      <c r="A15" s="34"/>
      <c r="B15" s="35" t="s">
        <v>42</v>
      </c>
      <c r="C15" s="36">
        <f aca="true" t="shared" si="1" ref="C15:P15">SUM(C16:C19)</f>
        <v>442986955</v>
      </c>
      <c r="D15" s="36">
        <f t="shared" si="1"/>
        <v>415517724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415517724</v>
      </c>
    </row>
    <row r="16" spans="1:16" s="14" customFormat="1" ht="12.75">
      <c r="A16" s="15" t="s">
        <v>149</v>
      </c>
      <c r="B16" s="40" t="s">
        <v>150</v>
      </c>
      <c r="C16" s="41">
        <v>3123556</v>
      </c>
      <c r="D16" s="41">
        <v>3123556</v>
      </c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1">
        <f>SUM(D16:O16)</f>
        <v>3123556</v>
      </c>
    </row>
    <row r="17" spans="1:16" s="14" customFormat="1" ht="12.75">
      <c r="A17" s="15" t="s">
        <v>215</v>
      </c>
      <c r="B17" s="40" t="s">
        <v>216</v>
      </c>
      <c r="C17" s="41">
        <v>50106327</v>
      </c>
      <c r="D17" s="41">
        <v>50106327</v>
      </c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1">
        <f>SUM(D17:O17)</f>
        <v>50106327</v>
      </c>
    </row>
    <row r="18" spans="1:16" s="14" customFormat="1" ht="12.75">
      <c r="A18" s="15" t="s">
        <v>217</v>
      </c>
      <c r="B18" s="40" t="s">
        <v>218</v>
      </c>
      <c r="C18" s="41">
        <v>81693533</v>
      </c>
      <c r="D18" s="41">
        <v>81693533</v>
      </c>
      <c r="E18" s="4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1">
        <f>SUM(D18:O18)</f>
        <v>81693533</v>
      </c>
    </row>
    <row r="19" spans="1:16" s="14" customFormat="1" ht="13.5" thickBot="1">
      <c r="A19" s="15" t="s">
        <v>137</v>
      </c>
      <c r="B19" s="40" t="s">
        <v>32</v>
      </c>
      <c r="C19" s="41">
        <v>308063539</v>
      </c>
      <c r="D19" s="41">
        <v>280594308</v>
      </c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51">
        <f>SUM(D19:O19)</f>
        <v>280594308</v>
      </c>
    </row>
    <row r="20" spans="1:16" s="14" customFormat="1" ht="13.5" thickBot="1">
      <c r="A20" s="21"/>
      <c r="B20" s="46" t="s">
        <v>43</v>
      </c>
      <c r="C20" s="47">
        <f aca="true" t="shared" si="2" ref="C20:P20">SUM(C21:C21)</f>
        <v>3544805020</v>
      </c>
      <c r="D20" s="47">
        <f t="shared" si="2"/>
        <v>1156175714</v>
      </c>
      <c r="E20" s="47">
        <f t="shared" si="2"/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7">
        <f t="shared" si="2"/>
        <v>0</v>
      </c>
      <c r="M20" s="47">
        <f t="shared" si="2"/>
        <v>0</v>
      </c>
      <c r="N20" s="47">
        <f t="shared" si="2"/>
        <v>0</v>
      </c>
      <c r="O20" s="47">
        <f t="shared" si="2"/>
        <v>0</v>
      </c>
      <c r="P20" s="47">
        <f t="shared" si="2"/>
        <v>1156175714</v>
      </c>
    </row>
    <row r="21" spans="1:16" s="14" customFormat="1" ht="13.5" thickBot="1">
      <c r="A21" s="16" t="s">
        <v>153</v>
      </c>
      <c r="B21" s="48" t="s">
        <v>136</v>
      </c>
      <c r="C21" s="102">
        <v>3544805020</v>
      </c>
      <c r="D21" s="44">
        <v>1156175714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1">
        <f>SUM(D21:O21)</f>
        <v>1156175714</v>
      </c>
    </row>
    <row r="22" spans="1:16" s="14" customFormat="1" ht="13.5" hidden="1" thickBot="1">
      <c r="A22" s="21"/>
      <c r="B22" s="46" t="s">
        <v>44</v>
      </c>
      <c r="C22" s="47">
        <f aca="true" t="shared" si="3" ref="C22:P22">SUM(C23:C24)</f>
        <v>0</v>
      </c>
      <c r="D22" s="47">
        <f t="shared" si="3"/>
        <v>0</v>
      </c>
      <c r="E22" s="47">
        <f t="shared" si="3"/>
        <v>0</v>
      </c>
      <c r="F22" s="47">
        <f t="shared" si="3"/>
        <v>0</v>
      </c>
      <c r="G22" s="47">
        <f t="shared" si="3"/>
        <v>0</v>
      </c>
      <c r="H22" s="47">
        <f t="shared" si="3"/>
        <v>0</v>
      </c>
      <c r="I22" s="47">
        <f t="shared" si="3"/>
        <v>0</v>
      </c>
      <c r="J22" s="47">
        <f t="shared" si="3"/>
        <v>0</v>
      </c>
      <c r="K22" s="47">
        <f t="shared" si="3"/>
        <v>0</v>
      </c>
      <c r="L22" s="47">
        <f t="shared" si="3"/>
        <v>0</v>
      </c>
      <c r="M22" s="47">
        <f t="shared" si="3"/>
        <v>0</v>
      </c>
      <c r="N22" s="47">
        <f t="shared" si="3"/>
        <v>0</v>
      </c>
      <c r="O22" s="47">
        <f t="shared" si="3"/>
        <v>0</v>
      </c>
      <c r="P22" s="37">
        <f t="shared" si="3"/>
        <v>0</v>
      </c>
    </row>
    <row r="23" spans="1:16" s="12" customFormat="1" ht="13.5" hidden="1" thickBot="1">
      <c r="A23" s="68" t="s">
        <v>40</v>
      </c>
      <c r="B23" s="52" t="s">
        <v>46</v>
      </c>
      <c r="C23" s="53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</row>
    <row r="24" spans="1:19" s="12" customFormat="1" ht="13.5" hidden="1" thickBot="1">
      <c r="A24" s="15" t="s">
        <v>50</v>
      </c>
      <c r="B24" s="40" t="s">
        <v>49</v>
      </c>
      <c r="C24" s="41"/>
      <c r="D24" s="41">
        <v>0</v>
      </c>
      <c r="E24" s="42"/>
      <c r="F24" s="41"/>
      <c r="G24" s="41"/>
      <c r="H24" s="41"/>
      <c r="I24" s="41"/>
      <c r="J24" s="41"/>
      <c r="K24" s="41"/>
      <c r="L24" s="53"/>
      <c r="M24" s="42"/>
      <c r="N24" s="41"/>
      <c r="O24" s="41"/>
      <c r="P24" s="43">
        <f>SUM(D24:O24)</f>
        <v>0</v>
      </c>
      <c r="S24" s="53"/>
    </row>
    <row r="25" spans="1:19" s="14" customFormat="1" ht="18" customHeight="1" thickBot="1">
      <c r="A25" s="21"/>
      <c r="B25" s="46" t="s">
        <v>132</v>
      </c>
      <c r="C25" s="47">
        <f aca="true" t="shared" si="4" ref="C25:P25">SUM(C26:C46)</f>
        <v>10034312277</v>
      </c>
      <c r="D25" s="47">
        <f t="shared" si="4"/>
        <v>7855671659.5</v>
      </c>
      <c r="E25" s="47">
        <f t="shared" si="4"/>
        <v>0</v>
      </c>
      <c r="F25" s="47">
        <f t="shared" si="4"/>
        <v>0</v>
      </c>
      <c r="G25" s="47">
        <f t="shared" si="4"/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7">
        <f t="shared" si="4"/>
        <v>0</v>
      </c>
      <c r="P25" s="47">
        <f t="shared" si="4"/>
        <v>7855671659.5</v>
      </c>
      <c r="R25" s="116"/>
      <c r="S25" s="116"/>
    </row>
    <row r="26" spans="1:19" s="10" customFormat="1" ht="12.75">
      <c r="A26" s="82" t="s">
        <v>185</v>
      </c>
      <c r="B26" s="13" t="s">
        <v>115</v>
      </c>
      <c r="C26" s="53">
        <v>1317370332.5</v>
      </c>
      <c r="D26" s="44">
        <v>1245030788</v>
      </c>
      <c r="E26" s="53"/>
      <c r="F26" s="53"/>
      <c r="G26" s="44"/>
      <c r="H26" s="44"/>
      <c r="I26" s="44"/>
      <c r="J26" s="44"/>
      <c r="K26" s="44"/>
      <c r="L26" s="44"/>
      <c r="M26" s="44"/>
      <c r="N26" s="44"/>
      <c r="O26" s="44"/>
      <c r="P26" s="43">
        <f>SUM(D26:O26)</f>
        <v>1245030788</v>
      </c>
      <c r="R26" s="124"/>
      <c r="S26" s="116"/>
    </row>
    <row r="27" spans="1:19" s="10" customFormat="1" ht="12.75">
      <c r="A27" s="82" t="s">
        <v>186</v>
      </c>
      <c r="B27" s="13" t="s">
        <v>116</v>
      </c>
      <c r="C27" s="101">
        <v>819820530.5</v>
      </c>
      <c r="D27" s="101">
        <v>656602899.5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43">
        <f aca="true" t="shared" si="5" ref="P27:P46">SUM(D27:O27)</f>
        <v>656602899.5</v>
      </c>
      <c r="R27" s="124"/>
      <c r="S27" s="116"/>
    </row>
    <row r="28" spans="1:19" s="10" customFormat="1" ht="12.75">
      <c r="A28" s="82" t="s">
        <v>146</v>
      </c>
      <c r="B28" s="13" t="s">
        <v>116</v>
      </c>
      <c r="C28" s="102">
        <v>71113515</v>
      </c>
      <c r="D28" s="102">
        <v>60603779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43">
        <f t="shared" si="5"/>
        <v>60603779</v>
      </c>
      <c r="R28" s="124"/>
      <c r="S28" s="116"/>
    </row>
    <row r="29" spans="1:19" s="10" customFormat="1" ht="12.75">
      <c r="A29" s="82" t="s">
        <v>187</v>
      </c>
      <c r="B29" s="13" t="s">
        <v>117</v>
      </c>
      <c r="C29" s="102">
        <v>477908690.65</v>
      </c>
      <c r="D29" s="102">
        <v>437205436.65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43">
        <f t="shared" si="5"/>
        <v>437205436.65</v>
      </c>
      <c r="R29" s="124"/>
      <c r="S29" s="116"/>
    </row>
    <row r="30" spans="1:19" s="10" customFormat="1" ht="12.75">
      <c r="A30" s="82" t="s">
        <v>188</v>
      </c>
      <c r="B30" s="13" t="s">
        <v>122</v>
      </c>
      <c r="C30" s="102">
        <v>239290646</v>
      </c>
      <c r="D30" s="102">
        <v>216093912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43">
        <f>SUM(D30:O30)</f>
        <v>216093912</v>
      </c>
      <c r="R30" s="124"/>
      <c r="S30" s="116"/>
    </row>
    <row r="31" spans="1:19" s="10" customFormat="1" ht="12.75">
      <c r="A31" s="82" t="s">
        <v>189</v>
      </c>
      <c r="B31" s="13" t="s">
        <v>123</v>
      </c>
      <c r="C31" s="102">
        <v>286155745.85</v>
      </c>
      <c r="D31" s="102">
        <v>266588964.85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43">
        <f t="shared" si="5"/>
        <v>266588964.85</v>
      </c>
      <c r="R31" s="124"/>
      <c r="S31" s="116"/>
    </row>
    <row r="32" spans="1:19" s="10" customFormat="1" ht="12.75">
      <c r="A32" s="82" t="s">
        <v>190</v>
      </c>
      <c r="B32" s="13" t="s">
        <v>124</v>
      </c>
      <c r="C32" s="102">
        <v>518246369</v>
      </c>
      <c r="D32" s="102">
        <v>379971436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43">
        <f t="shared" si="5"/>
        <v>379971436</v>
      </c>
      <c r="R32" s="124"/>
      <c r="S32" s="116"/>
    </row>
    <row r="33" spans="1:19" s="10" customFormat="1" ht="12.75">
      <c r="A33" s="82" t="s">
        <v>191</v>
      </c>
      <c r="B33" s="13" t="s">
        <v>125</v>
      </c>
      <c r="C33" s="102">
        <v>15241433</v>
      </c>
      <c r="D33" s="102">
        <v>15241433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43">
        <f t="shared" si="5"/>
        <v>15241433</v>
      </c>
      <c r="R33" s="124"/>
      <c r="S33" s="116"/>
    </row>
    <row r="34" spans="1:19" s="10" customFormat="1" ht="12.75">
      <c r="A34" s="82" t="s">
        <v>192</v>
      </c>
      <c r="B34" s="13" t="s">
        <v>147</v>
      </c>
      <c r="C34" s="102">
        <v>44783645</v>
      </c>
      <c r="D34" s="102">
        <v>42919895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43">
        <f>SUM(D34:O34)</f>
        <v>42919895</v>
      </c>
      <c r="R34" s="124"/>
      <c r="S34" s="116"/>
    </row>
    <row r="35" spans="1:19" s="10" customFormat="1" ht="12.75">
      <c r="A35" s="82" t="s">
        <v>193</v>
      </c>
      <c r="B35" s="13" t="s">
        <v>126</v>
      </c>
      <c r="C35" s="102">
        <v>52375895</v>
      </c>
      <c r="D35" s="102">
        <v>41590831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43">
        <f t="shared" si="5"/>
        <v>41590831</v>
      </c>
      <c r="R35" s="124"/>
      <c r="S35" s="116"/>
    </row>
    <row r="36" spans="1:19" s="10" customFormat="1" ht="12.75">
      <c r="A36" s="82" t="s">
        <v>194</v>
      </c>
      <c r="B36" s="13" t="s">
        <v>127</v>
      </c>
      <c r="C36" s="102">
        <v>92744652</v>
      </c>
      <c r="D36" s="102">
        <v>68210326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43">
        <f t="shared" si="5"/>
        <v>68210326</v>
      </c>
      <c r="R36" s="124"/>
      <c r="S36" s="116"/>
    </row>
    <row r="37" spans="1:19" s="10" customFormat="1" ht="12.75">
      <c r="A37" s="82" t="s">
        <v>195</v>
      </c>
      <c r="B37" s="13" t="s">
        <v>128</v>
      </c>
      <c r="C37" s="102">
        <v>684845038.5</v>
      </c>
      <c r="D37" s="102">
        <v>588207462.5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43">
        <f t="shared" si="5"/>
        <v>588207462.5</v>
      </c>
      <c r="R37" s="124"/>
      <c r="S37" s="116"/>
    </row>
    <row r="38" spans="1:19" s="10" customFormat="1" ht="12.75">
      <c r="A38" s="82" t="s">
        <v>196</v>
      </c>
      <c r="B38" s="13" t="s">
        <v>197</v>
      </c>
      <c r="C38" s="102">
        <v>1689551777</v>
      </c>
      <c r="D38" s="102">
        <v>1247834125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43">
        <f t="shared" si="5"/>
        <v>1247834125</v>
      </c>
      <c r="R38" s="124"/>
      <c r="S38" s="116"/>
    </row>
    <row r="39" spans="1:19" s="10" customFormat="1" ht="12.75">
      <c r="A39" s="82" t="s">
        <v>198</v>
      </c>
      <c r="B39" s="13" t="s">
        <v>199</v>
      </c>
      <c r="C39" s="102">
        <v>181304009</v>
      </c>
      <c r="D39" s="102">
        <v>157822594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43">
        <f t="shared" si="5"/>
        <v>157822594</v>
      </c>
      <c r="R39" s="124"/>
      <c r="S39" s="116"/>
    </row>
    <row r="40" spans="1:19" s="10" customFormat="1" ht="12.75">
      <c r="A40" s="82" t="s">
        <v>200</v>
      </c>
      <c r="B40" s="13" t="s">
        <v>148</v>
      </c>
      <c r="C40" s="102">
        <v>486511521</v>
      </c>
      <c r="D40" s="102">
        <v>393550339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43">
        <f t="shared" si="5"/>
        <v>393550339</v>
      </c>
      <c r="R40" s="124"/>
      <c r="S40" s="116"/>
    </row>
    <row r="41" spans="1:19" s="10" customFormat="1" ht="12.75">
      <c r="A41" s="82" t="s">
        <v>201</v>
      </c>
      <c r="B41" s="13" t="s">
        <v>202</v>
      </c>
      <c r="C41" s="102">
        <v>124365082</v>
      </c>
      <c r="D41" s="102">
        <v>118441917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43">
        <f t="shared" si="5"/>
        <v>118441917</v>
      </c>
      <c r="R41" s="124"/>
      <c r="S41" s="116"/>
    </row>
    <row r="42" spans="1:19" s="10" customFormat="1" ht="12.75">
      <c r="A42" s="82" t="s">
        <v>203</v>
      </c>
      <c r="B42" s="13" t="s">
        <v>204</v>
      </c>
      <c r="C42" s="102">
        <v>509820879</v>
      </c>
      <c r="D42" s="102">
        <v>343138971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43">
        <f t="shared" si="5"/>
        <v>343138971</v>
      </c>
      <c r="R42" s="124"/>
      <c r="S42" s="116"/>
    </row>
    <row r="43" spans="1:19" s="10" customFormat="1" ht="12.75">
      <c r="A43" s="82" t="s">
        <v>154</v>
      </c>
      <c r="B43" s="13" t="s">
        <v>205</v>
      </c>
      <c r="C43" s="58">
        <v>19221006</v>
      </c>
      <c r="D43" s="58">
        <v>14815582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43">
        <f>SUM(D43:O43)</f>
        <v>14815582</v>
      </c>
      <c r="R43" s="124"/>
      <c r="S43" s="116"/>
    </row>
    <row r="44" spans="1:19" s="10" customFormat="1" ht="12.75">
      <c r="A44" s="82" t="s">
        <v>206</v>
      </c>
      <c r="B44" s="13" t="s">
        <v>207</v>
      </c>
      <c r="C44" s="102">
        <v>315022796</v>
      </c>
      <c r="D44" s="102">
        <v>312795119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43">
        <f>SUM(D44:O44)</f>
        <v>312795119</v>
      </c>
      <c r="R44" s="124"/>
      <c r="S44" s="116"/>
    </row>
    <row r="45" spans="1:19" s="10" customFormat="1" ht="12.75">
      <c r="A45" s="82" t="s">
        <v>208</v>
      </c>
      <c r="B45" s="13" t="s">
        <v>209</v>
      </c>
      <c r="C45" s="58">
        <v>1102503030</v>
      </c>
      <c r="D45" s="58">
        <v>829127329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43">
        <f>SUM(D45:O45)</f>
        <v>829127329</v>
      </c>
      <c r="R45" s="124"/>
      <c r="S45" s="125"/>
    </row>
    <row r="46" spans="1:16" s="10" customFormat="1" ht="13.5" thickBot="1">
      <c r="A46" s="82" t="s">
        <v>210</v>
      </c>
      <c r="B46" s="13" t="s">
        <v>211</v>
      </c>
      <c r="C46" s="44">
        <v>986115684</v>
      </c>
      <c r="D46" s="44">
        <v>419878520</v>
      </c>
      <c r="E46" s="44"/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3">
        <f t="shared" si="5"/>
        <v>419878520</v>
      </c>
    </row>
    <row r="47" spans="1:16" s="11" customFormat="1" ht="13.5" thickBot="1">
      <c r="A47" s="133" t="s">
        <v>33</v>
      </c>
      <c r="B47" s="134"/>
      <c r="C47" s="47">
        <f aca="true" t="shared" si="6" ref="C47:P47">SUM(C14+C25)</f>
        <v>14022104252</v>
      </c>
      <c r="D47" s="47">
        <f t="shared" si="6"/>
        <v>9427365097.5</v>
      </c>
      <c r="E47" s="47">
        <f t="shared" si="6"/>
        <v>0</v>
      </c>
      <c r="F47" s="47">
        <f t="shared" si="6"/>
        <v>0</v>
      </c>
      <c r="G47" s="47">
        <f t="shared" si="6"/>
        <v>0</v>
      </c>
      <c r="H47" s="47">
        <f t="shared" si="6"/>
        <v>0</v>
      </c>
      <c r="I47" s="47">
        <f t="shared" si="6"/>
        <v>0</v>
      </c>
      <c r="J47" s="47">
        <f t="shared" si="6"/>
        <v>0</v>
      </c>
      <c r="K47" s="47">
        <f t="shared" si="6"/>
        <v>0</v>
      </c>
      <c r="L47" s="47">
        <f t="shared" si="6"/>
        <v>0</v>
      </c>
      <c r="M47" s="47">
        <f t="shared" si="6"/>
        <v>0</v>
      </c>
      <c r="N47" s="47">
        <f t="shared" si="6"/>
        <v>0</v>
      </c>
      <c r="O47" s="47">
        <f t="shared" si="6"/>
        <v>0</v>
      </c>
      <c r="P47" s="47">
        <f t="shared" si="6"/>
        <v>9427365097.5</v>
      </c>
    </row>
    <row r="48" spans="1:16" ht="12.75">
      <c r="A48" s="69" t="s">
        <v>139</v>
      </c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</row>
    <row r="49" spans="1:18" ht="12.75">
      <c r="A49" s="6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R49" s="123"/>
    </row>
    <row r="50" spans="1:16" ht="4.5" customHeight="1">
      <c r="A50" s="60"/>
      <c r="B50" s="5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1:16" ht="26.25" customHeigh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1:16" ht="12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 ht="15.75" thickBot="1">
      <c r="A54" s="3"/>
      <c r="B54" s="6"/>
      <c r="C54" s="2"/>
      <c r="D54" s="141"/>
      <c r="E54" s="141"/>
      <c r="F54" s="141"/>
      <c r="G54" s="141"/>
      <c r="H54" s="141"/>
      <c r="I54" s="141"/>
      <c r="J54" s="141"/>
      <c r="K54" s="4"/>
      <c r="L54" s="4"/>
      <c r="M54" s="4"/>
      <c r="N54" s="4"/>
      <c r="O54" s="4"/>
      <c r="P54" s="4"/>
    </row>
    <row r="55" spans="1:16" ht="15" customHeight="1" thickBot="1">
      <c r="A55" s="99"/>
      <c r="B55" s="100" t="s">
        <v>141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</row>
    <row r="56" spans="1:16" ht="0.75" customHeight="1" thickBot="1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</row>
  </sheetData>
  <sheetProtection/>
  <mergeCells count="11">
    <mergeCell ref="A1:P1"/>
    <mergeCell ref="A2:P2"/>
    <mergeCell ref="A3:P3"/>
    <mergeCell ref="A4:P4"/>
    <mergeCell ref="D54:J54"/>
    <mergeCell ref="C55:P55"/>
    <mergeCell ref="A5:P5"/>
    <mergeCell ref="A7:B7"/>
    <mergeCell ref="A8:B8"/>
    <mergeCell ref="A47:B47"/>
    <mergeCell ref="A51:P51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80" zoomScaleNormal="80" zoomScalePageLayoutView="0" workbookViewId="0" topLeftCell="A5">
      <pane ySplit="1710" topLeftCell="A35" activePane="topLeft" state="split"/>
      <selection pane="topLeft" activeCell="A7" sqref="A7"/>
      <selection pane="bottomLeft" activeCell="AS57" sqref="AS57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4" width="18.28125" style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17" width="16.28125" style="1" customWidth="1"/>
    <col min="18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0" width="16.28125" style="1" customWidth="1"/>
    <col min="31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7"/>
    </row>
    <row r="2" spans="1:42" ht="12.7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</row>
    <row r="3" spans="1:42" ht="12.75">
      <c r="A3" s="142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4"/>
    </row>
    <row r="4" spans="1:42" ht="12.75">
      <c r="A4" s="142" t="s">
        <v>35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</row>
    <row r="5" spans="1:42" ht="12.75">
      <c r="A5" s="142" t="s">
        <v>38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4"/>
    </row>
    <row r="6" spans="1:42" ht="12.75">
      <c r="A6" s="86" t="s">
        <v>2</v>
      </c>
      <c r="B6" s="87"/>
      <c r="C6" s="18" t="s">
        <v>138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157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SUM(C13,C41,C55)</f>
        <v>73805588071</v>
      </c>
      <c r="D12" s="36">
        <f t="shared" si="0"/>
        <v>7172009125.88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7172009125.88</v>
      </c>
      <c r="Q12" s="36">
        <f t="shared" si="0"/>
        <v>2901463827.88</v>
      </c>
      <c r="R12" s="36">
        <f t="shared" si="0"/>
        <v>0</v>
      </c>
      <c r="S12" s="36">
        <f t="shared" si="0"/>
        <v>0</v>
      </c>
      <c r="T12" s="36">
        <f t="shared" si="0"/>
        <v>0</v>
      </c>
      <c r="U12" s="36">
        <f t="shared" si="0"/>
        <v>0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2901463827.88</v>
      </c>
      <c r="AD12" s="36">
        <f t="shared" si="0"/>
        <v>2544115778.88</v>
      </c>
      <c r="AE12" s="36">
        <f t="shared" si="0"/>
        <v>0</v>
      </c>
      <c r="AF12" s="36">
        <f t="shared" si="0"/>
        <v>0</v>
      </c>
      <c r="AG12" s="36">
        <f t="shared" si="0"/>
        <v>0</v>
      </c>
      <c r="AH12" s="36">
        <f t="shared" si="0"/>
        <v>0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2544115778.88</v>
      </c>
    </row>
    <row r="13" spans="1:42" s="14" customFormat="1" ht="13.5" thickBot="1">
      <c r="A13" s="34"/>
      <c r="B13" s="35" t="s">
        <v>42</v>
      </c>
      <c r="C13" s="36">
        <f>SUM(C14:C40)</f>
        <v>52996497172</v>
      </c>
      <c r="D13" s="36">
        <f aca="true" t="shared" si="1" ref="D13:AP13">SUM(D14:D40)</f>
        <v>5048752321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5048752321</v>
      </c>
      <c r="Q13" s="36">
        <f t="shared" si="1"/>
        <v>2853401919</v>
      </c>
      <c r="R13" s="36">
        <f t="shared" si="1"/>
        <v>0</v>
      </c>
      <c r="S13" s="36">
        <f t="shared" si="1"/>
        <v>0</v>
      </c>
      <c r="T13" s="36">
        <f t="shared" si="1"/>
        <v>0</v>
      </c>
      <c r="U13" s="36">
        <f t="shared" si="1"/>
        <v>0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2853401919</v>
      </c>
      <c r="AD13" s="36">
        <f t="shared" si="1"/>
        <v>2497916065</v>
      </c>
      <c r="AE13" s="36">
        <f t="shared" si="1"/>
        <v>0</v>
      </c>
      <c r="AF13" s="36">
        <f t="shared" si="1"/>
        <v>0</v>
      </c>
      <c r="AG13" s="36">
        <f t="shared" si="1"/>
        <v>0</v>
      </c>
      <c r="AH13" s="36">
        <f t="shared" si="1"/>
        <v>0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2497916065</v>
      </c>
    </row>
    <row r="14" spans="1:44" s="12" customFormat="1" ht="12.75">
      <c r="A14" s="38" t="s">
        <v>52</v>
      </c>
      <c r="B14" s="39" t="s">
        <v>54</v>
      </c>
      <c r="C14" s="104">
        <v>26678850000</v>
      </c>
      <c r="D14" s="104">
        <v>1828626884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71">
        <f>SUM(D14:O14)</f>
        <v>1828626884</v>
      </c>
      <c r="Q14" s="104">
        <v>1828626884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71">
        <f>SUM(Q14:AB14)</f>
        <v>1828626884</v>
      </c>
      <c r="AD14" s="104">
        <v>1828626884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72">
        <f>SUM(AD14:AO14)</f>
        <v>1828626884</v>
      </c>
      <c r="AQ14" s="116"/>
      <c r="AR14" s="116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7">
        <f aca="true" t="shared" si="2" ref="P15:P58">SUM(D15:O15)</f>
        <v>33120708</v>
      </c>
      <c r="Q15" s="102">
        <v>33120708</v>
      </c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7">
        <f aca="true" t="shared" si="3" ref="AC15:AC40">SUM(Q15:AB15)</f>
        <v>33120708</v>
      </c>
      <c r="AD15" s="102">
        <v>33120708</v>
      </c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12">
        <f aca="true" t="shared" si="4" ref="AP15:AP40">SUM(AD15:AO15)</f>
        <v>33120708</v>
      </c>
      <c r="AQ15" s="116"/>
      <c r="AR15" s="116"/>
    </row>
    <row r="16" spans="1:44" s="12" customFormat="1" ht="12.75">
      <c r="A16" s="16" t="s">
        <v>74</v>
      </c>
      <c r="B16" s="48" t="s">
        <v>56</v>
      </c>
      <c r="C16" s="102">
        <v>40000000</v>
      </c>
      <c r="D16" s="102">
        <v>2485310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7">
        <f t="shared" si="2"/>
        <v>2485310</v>
      </c>
      <c r="Q16" s="102">
        <v>2485310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7">
        <f t="shared" si="3"/>
        <v>2485310</v>
      </c>
      <c r="AD16" s="102">
        <v>2485310</v>
      </c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12">
        <f t="shared" si="4"/>
        <v>2485310</v>
      </c>
      <c r="AQ16" s="117"/>
      <c r="AR16" s="116"/>
    </row>
    <row r="17" spans="1:44" s="12" customFormat="1" ht="12.75">
      <c r="A17" s="16" t="s">
        <v>75</v>
      </c>
      <c r="B17" s="48" t="s">
        <v>57</v>
      </c>
      <c r="C17" s="102">
        <v>658000000</v>
      </c>
      <c r="D17" s="102">
        <v>49427829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7">
        <f t="shared" si="2"/>
        <v>49427829</v>
      </c>
      <c r="Q17" s="102">
        <v>49427829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7">
        <f t="shared" si="3"/>
        <v>49427829</v>
      </c>
      <c r="AD17" s="102">
        <v>49427829</v>
      </c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12">
        <f t="shared" si="4"/>
        <v>49427829</v>
      </c>
      <c r="AQ17" s="116"/>
      <c r="AR17" s="116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7">
        <f t="shared" si="2"/>
        <v>6314420</v>
      </c>
      <c r="Q18" s="102">
        <v>6314420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7">
        <f t="shared" si="3"/>
        <v>6314420</v>
      </c>
      <c r="AD18" s="102">
        <v>6314420</v>
      </c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12">
        <f t="shared" si="4"/>
        <v>6314420</v>
      </c>
      <c r="AQ18" s="116"/>
      <c r="AR18" s="117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7">
        <f>SUM(D19:O19)</f>
        <v>42410005</v>
      </c>
      <c r="Q19" s="102">
        <v>42410005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7">
        <f>SUM(Q19:AB19)</f>
        <v>42410005</v>
      </c>
      <c r="AD19" s="102">
        <v>42410005</v>
      </c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12">
        <f>SUM(AD19:AO19)</f>
        <v>42410005</v>
      </c>
      <c r="AQ19" s="116"/>
      <c r="AR19" s="117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7">
        <f>SUM(D20:O20)</f>
        <v>2855992</v>
      </c>
      <c r="Q20" s="102">
        <v>2855992</v>
      </c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7">
        <f>SUM(Q20:AB20)</f>
        <v>2855992</v>
      </c>
      <c r="AD20" s="102">
        <v>2855992</v>
      </c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12">
        <f>SUM(AD20:AO20)</f>
        <v>2855992</v>
      </c>
      <c r="AQ20" s="116"/>
      <c r="AR20" s="117"/>
    </row>
    <row r="21" spans="1:44" s="12" customFormat="1" ht="12.75">
      <c r="A21" s="16" t="s">
        <v>79</v>
      </c>
      <c r="B21" s="48" t="s">
        <v>77</v>
      </c>
      <c r="C21" s="102">
        <v>113590083.5</v>
      </c>
      <c r="D21" s="102">
        <v>7094206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7">
        <f t="shared" si="2"/>
        <v>7094206</v>
      </c>
      <c r="Q21" s="102">
        <v>7094206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7">
        <f t="shared" si="3"/>
        <v>7094206</v>
      </c>
      <c r="AD21" s="102">
        <v>7094206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12">
        <f t="shared" si="4"/>
        <v>7094206</v>
      </c>
      <c r="AQ21" s="116"/>
      <c r="AR21" s="117"/>
    </row>
    <row r="22" spans="1:44" s="12" customFormat="1" ht="12.75">
      <c r="A22" s="16" t="s">
        <v>80</v>
      </c>
      <c r="B22" s="48" t="s">
        <v>78</v>
      </c>
      <c r="C22" s="102">
        <v>129310923.5</v>
      </c>
      <c r="D22" s="102">
        <v>9559810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7">
        <f t="shared" si="2"/>
        <v>9559810</v>
      </c>
      <c r="Q22" s="102">
        <v>9559810</v>
      </c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7">
        <f t="shared" si="3"/>
        <v>9559810</v>
      </c>
      <c r="AD22" s="102">
        <v>9559810</v>
      </c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12">
        <f t="shared" si="4"/>
        <v>9559810</v>
      </c>
      <c r="AQ22" s="116"/>
      <c r="AR22" s="117"/>
    </row>
    <row r="23" spans="1:44" s="12" customFormat="1" ht="12.75">
      <c r="A23" s="16" t="s">
        <v>81</v>
      </c>
      <c r="B23" s="48" t="s">
        <v>59</v>
      </c>
      <c r="C23" s="102">
        <v>1222767434</v>
      </c>
      <c r="D23" s="102">
        <v>391286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7">
        <f t="shared" si="2"/>
        <v>391286</v>
      </c>
      <c r="Q23" s="102">
        <v>391286</v>
      </c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7">
        <f t="shared" si="3"/>
        <v>391286</v>
      </c>
      <c r="AD23" s="102">
        <v>391286</v>
      </c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12">
        <f t="shared" si="4"/>
        <v>391286</v>
      </c>
      <c r="AQ23" s="116"/>
      <c r="AR23" s="117"/>
    </row>
    <row r="24" spans="1:44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7">
        <f t="shared" si="2"/>
        <v>26370916</v>
      </c>
      <c r="Q24" s="102">
        <v>26370916</v>
      </c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7">
        <f t="shared" si="3"/>
        <v>26370916</v>
      </c>
      <c r="AD24" s="102">
        <v>26370916</v>
      </c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12">
        <f t="shared" si="4"/>
        <v>26370916</v>
      </c>
      <c r="AQ24" s="116"/>
      <c r="AR24" s="117">
        <v>55159168</v>
      </c>
    </row>
    <row r="25" spans="1:44" s="12" customFormat="1" ht="12.75">
      <c r="A25" s="16" t="s">
        <v>83</v>
      </c>
      <c r="B25" s="48" t="s">
        <v>60</v>
      </c>
      <c r="C25" s="102">
        <v>2655859391</v>
      </c>
      <c r="D25" s="102">
        <v>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7">
        <f t="shared" si="2"/>
        <v>0</v>
      </c>
      <c r="Q25" s="102">
        <v>0</v>
      </c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7">
        <f t="shared" si="3"/>
        <v>0</v>
      </c>
      <c r="AD25" s="102">
        <v>0</v>
      </c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12">
        <f t="shared" si="4"/>
        <v>0</v>
      </c>
      <c r="AQ25" s="116"/>
      <c r="AR25" s="117">
        <v>33095501</v>
      </c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7">
        <f t="shared" si="2"/>
        <v>0</v>
      </c>
      <c r="Q26" s="102">
        <v>0</v>
      </c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7">
        <f t="shared" si="3"/>
        <v>0</v>
      </c>
      <c r="AD26" s="102">
        <v>0</v>
      </c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12">
        <f t="shared" si="4"/>
        <v>0</v>
      </c>
      <c r="AQ26" s="116"/>
      <c r="AR26" s="117">
        <v>22063667</v>
      </c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7">
        <f t="shared" si="2"/>
        <v>3115667</v>
      </c>
      <c r="Q27" s="102">
        <v>3115667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7">
        <f t="shared" si="3"/>
        <v>3115667</v>
      </c>
      <c r="AD27" s="102">
        <v>3115667</v>
      </c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12">
        <f t="shared" si="4"/>
        <v>3115667</v>
      </c>
      <c r="AQ27" s="116"/>
      <c r="AR27" s="117">
        <v>22063667</v>
      </c>
    </row>
    <row r="28" spans="1:44" s="12" customFormat="1" ht="12.75">
      <c r="A28" s="16" t="s">
        <v>89</v>
      </c>
      <c r="B28" s="48" t="s">
        <v>88</v>
      </c>
      <c r="C28" s="102">
        <v>839969706</v>
      </c>
      <c r="D28" s="102">
        <v>24087722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7">
        <f t="shared" si="2"/>
        <v>24087722</v>
      </c>
      <c r="Q28" s="102">
        <v>24087722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7">
        <f t="shared" si="3"/>
        <v>24087722</v>
      </c>
      <c r="AD28" s="102">
        <v>24087722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12">
        <f t="shared" si="4"/>
        <v>24087722</v>
      </c>
      <c r="AQ28" s="116"/>
      <c r="AR28" s="117">
        <v>38611418</v>
      </c>
    </row>
    <row r="29" spans="1:44" s="12" customFormat="1" ht="12.75">
      <c r="A29" s="16" t="s">
        <v>91</v>
      </c>
      <c r="B29" s="48" t="s">
        <v>64</v>
      </c>
      <c r="C29" s="102">
        <v>214393613</v>
      </c>
      <c r="D29" s="102">
        <v>0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7">
        <f t="shared" si="2"/>
        <v>0</v>
      </c>
      <c r="Q29" s="102">
        <v>0</v>
      </c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7">
        <f t="shared" si="3"/>
        <v>0</v>
      </c>
      <c r="AD29" s="102">
        <v>0</v>
      </c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12">
        <f t="shared" si="4"/>
        <v>0</v>
      </c>
      <c r="AQ29" s="117"/>
      <c r="AR29" s="117">
        <v>16547750</v>
      </c>
    </row>
    <row r="30" spans="1:44" s="12" customFormat="1" ht="12.75">
      <c r="A30" s="16" t="s">
        <v>92</v>
      </c>
      <c r="B30" s="48" t="s">
        <v>65</v>
      </c>
      <c r="C30" s="102">
        <v>58527204</v>
      </c>
      <c r="D30" s="102">
        <v>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7">
        <f t="shared" si="2"/>
        <v>0</v>
      </c>
      <c r="Q30" s="102">
        <v>0</v>
      </c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7">
        <f t="shared" si="3"/>
        <v>0</v>
      </c>
      <c r="AD30" s="102">
        <v>0</v>
      </c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12">
        <f t="shared" si="4"/>
        <v>0</v>
      </c>
      <c r="AQ30" s="117"/>
      <c r="AR30" s="117">
        <f>SUM(AR24:AR29)</f>
        <v>187541171</v>
      </c>
    </row>
    <row r="31" spans="1:42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7">
        <f t="shared" si="2"/>
        <v>0</v>
      </c>
      <c r="Q31" s="102">
        <v>0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7">
        <f t="shared" si="3"/>
        <v>0</v>
      </c>
      <c r="AD31" s="102">
        <v>0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12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2">
        <v>37472796</v>
      </c>
      <c r="D32" s="102">
        <v>10898610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7">
        <f t="shared" si="2"/>
        <v>10898610</v>
      </c>
      <c r="Q32" s="102">
        <v>10898610</v>
      </c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7">
        <f t="shared" si="3"/>
        <v>10898610</v>
      </c>
      <c r="AD32" s="102">
        <v>10898610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12">
        <f t="shared" si="4"/>
        <v>10898610</v>
      </c>
    </row>
    <row r="33" spans="1:42" s="12" customFormat="1" ht="12.75">
      <c r="A33" s="16" t="s">
        <v>95</v>
      </c>
      <c r="B33" s="40" t="s">
        <v>67</v>
      </c>
      <c r="C33" s="113">
        <f>4054677511-187541171</f>
        <v>3867136340</v>
      </c>
      <c r="D33" s="102">
        <v>1810438628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7">
        <f t="shared" si="2"/>
        <v>1810438628</v>
      </c>
      <c r="Q33" s="102">
        <v>0</v>
      </c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7">
        <f t="shared" si="3"/>
        <v>0</v>
      </c>
      <c r="AD33" s="102">
        <v>0</v>
      </c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12">
        <f t="shared" si="4"/>
        <v>0</v>
      </c>
    </row>
    <row r="34" spans="1:42" s="12" customFormat="1" ht="12.75">
      <c r="A34" s="16" t="s">
        <v>96</v>
      </c>
      <c r="B34" s="40" t="s">
        <v>68</v>
      </c>
      <c r="C34" s="113">
        <f>524819661+187541171</f>
        <v>712360832</v>
      </c>
      <c r="D34" s="102">
        <v>384911774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7">
        <f t="shared" si="2"/>
        <v>384911774</v>
      </c>
      <c r="Q34" s="102">
        <v>0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7">
        <f t="shared" si="3"/>
        <v>0</v>
      </c>
      <c r="AD34" s="102">
        <v>0</v>
      </c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12">
        <f t="shared" si="4"/>
        <v>0</v>
      </c>
    </row>
    <row r="35" spans="1:42" s="12" customFormat="1" ht="12.75">
      <c r="A35" s="16" t="s">
        <v>97</v>
      </c>
      <c r="B35" s="40" t="s">
        <v>98</v>
      </c>
      <c r="C35" s="102">
        <v>5414046210</v>
      </c>
      <c r="D35" s="102">
        <v>409456200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7">
        <f t="shared" si="2"/>
        <v>409456200</v>
      </c>
      <c r="Q35" s="102">
        <v>409456200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7">
        <f t="shared" si="3"/>
        <v>409456200</v>
      </c>
      <c r="AD35" s="102">
        <v>315190000</v>
      </c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12">
        <f t="shared" si="4"/>
        <v>315190000</v>
      </c>
    </row>
    <row r="36" spans="1:42" s="12" customFormat="1" ht="12.75">
      <c r="A36" s="16" t="s">
        <v>99</v>
      </c>
      <c r="B36" s="40" t="s">
        <v>69</v>
      </c>
      <c r="C36" s="102">
        <v>4875438162</v>
      </c>
      <c r="D36" s="102">
        <v>290988954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7">
        <f t="shared" si="2"/>
        <v>290988954</v>
      </c>
      <c r="Q36" s="102">
        <v>290988954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7">
        <f t="shared" si="3"/>
        <v>290988954</v>
      </c>
      <c r="AD36" s="102">
        <v>114066600</v>
      </c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12">
        <f t="shared" si="4"/>
        <v>114066600</v>
      </c>
    </row>
    <row r="37" spans="1:42" s="12" customFormat="1" ht="12.75">
      <c r="A37" s="16" t="s">
        <v>100</v>
      </c>
      <c r="B37" s="40" t="s">
        <v>70</v>
      </c>
      <c r="C37" s="102">
        <v>956109379</v>
      </c>
      <c r="D37" s="102">
        <v>63719300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7">
        <f t="shared" si="2"/>
        <v>63719300</v>
      </c>
      <c r="Q37" s="102">
        <v>63719300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7">
        <f t="shared" si="3"/>
        <v>63719300</v>
      </c>
      <c r="AD37" s="102">
        <v>490500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12">
        <f t="shared" si="4"/>
        <v>490500</v>
      </c>
    </row>
    <row r="38" spans="1:42" s="12" customFormat="1" ht="12.75">
      <c r="A38" s="16" t="s">
        <v>101</v>
      </c>
      <c r="B38" s="40" t="s">
        <v>71</v>
      </c>
      <c r="C38" s="102">
        <v>159351561</v>
      </c>
      <c r="D38" s="102">
        <v>10623100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7">
        <f t="shared" si="2"/>
        <v>10623100</v>
      </c>
      <c r="Q38" s="102">
        <v>10623100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7">
        <f t="shared" si="3"/>
        <v>10623100</v>
      </c>
      <c r="AD38" s="102">
        <v>10623100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12">
        <f t="shared" si="4"/>
        <v>10623100</v>
      </c>
    </row>
    <row r="39" spans="1:42" s="12" customFormat="1" ht="12.75">
      <c r="A39" s="16" t="s">
        <v>102</v>
      </c>
      <c r="B39" s="40" t="s">
        <v>72</v>
      </c>
      <c r="C39" s="102">
        <v>159351561</v>
      </c>
      <c r="D39" s="102">
        <v>10623100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7">
        <f t="shared" si="2"/>
        <v>10623100</v>
      </c>
      <c r="Q39" s="102">
        <v>10623100</v>
      </c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7">
        <f t="shared" si="3"/>
        <v>10623100</v>
      </c>
      <c r="AD39" s="102">
        <v>10623100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12">
        <f t="shared" si="4"/>
        <v>10623100</v>
      </c>
    </row>
    <row r="40" spans="1:42" s="12" customFormat="1" ht="13.5" thickBot="1">
      <c r="A40" s="16" t="s">
        <v>103</v>
      </c>
      <c r="B40" s="40" t="s">
        <v>73</v>
      </c>
      <c r="C40" s="49">
        <v>318703127</v>
      </c>
      <c r="D40" s="49">
        <v>21231900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5">
        <f t="shared" si="2"/>
        <v>21231900</v>
      </c>
      <c r="Q40" s="49">
        <v>21231900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5">
        <f t="shared" si="3"/>
        <v>21231900</v>
      </c>
      <c r="AD40" s="49">
        <v>163400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110">
        <f t="shared" si="4"/>
        <v>163400</v>
      </c>
    </row>
    <row r="41" spans="1:44" s="14" customFormat="1" ht="13.5" thickBot="1">
      <c r="A41" s="21"/>
      <c r="B41" s="46" t="s">
        <v>43</v>
      </c>
      <c r="C41" s="47">
        <f>SUM(C43:C54)</f>
        <v>6263600000</v>
      </c>
      <c r="D41" s="121">
        <f aca="true" t="shared" si="5" ref="D41:AO41">SUM(D42:D54)</f>
        <v>2123256804.88</v>
      </c>
      <c r="E41" s="121">
        <f t="shared" si="5"/>
        <v>0</v>
      </c>
      <c r="F41" s="121">
        <f t="shared" si="5"/>
        <v>0</v>
      </c>
      <c r="G41" s="121">
        <f t="shared" si="5"/>
        <v>0</v>
      </c>
      <c r="H41" s="121">
        <f t="shared" si="5"/>
        <v>0</v>
      </c>
      <c r="I41" s="121">
        <f>SUM(I44:I54)</f>
        <v>0</v>
      </c>
      <c r="J41" s="47">
        <f>SUM(J44:J54)</f>
        <v>0</v>
      </c>
      <c r="K41" s="47">
        <f t="shared" si="5"/>
        <v>0</v>
      </c>
      <c r="L41" s="47">
        <f t="shared" si="5"/>
        <v>0</v>
      </c>
      <c r="M41" s="47">
        <f>SUM(M43:M54)</f>
        <v>0</v>
      </c>
      <c r="N41" s="47">
        <f t="shared" si="5"/>
        <v>0</v>
      </c>
      <c r="O41" s="47">
        <f t="shared" si="5"/>
        <v>0</v>
      </c>
      <c r="P41" s="47">
        <f>SUM(P43:P54)</f>
        <v>2123256804.88</v>
      </c>
      <c r="Q41" s="47">
        <f t="shared" si="5"/>
        <v>48061908.88</v>
      </c>
      <c r="R41" s="47">
        <f t="shared" si="5"/>
        <v>0</v>
      </c>
      <c r="S41" s="47">
        <f t="shared" si="5"/>
        <v>0</v>
      </c>
      <c r="T41" s="47">
        <f t="shared" si="5"/>
        <v>0</v>
      </c>
      <c r="U41" s="47">
        <f t="shared" si="5"/>
        <v>0</v>
      </c>
      <c r="V41" s="47">
        <f>SUM(V44:V54)</f>
        <v>0</v>
      </c>
      <c r="W41" s="47">
        <f>SUM(W44:W54)</f>
        <v>0</v>
      </c>
      <c r="X41" s="47">
        <f t="shared" si="5"/>
        <v>0</v>
      </c>
      <c r="Y41" s="47">
        <f t="shared" si="5"/>
        <v>0</v>
      </c>
      <c r="Z41" s="47">
        <f>SUM(Z43:Z54)</f>
        <v>0</v>
      </c>
      <c r="AA41" s="47">
        <f t="shared" si="5"/>
        <v>0</v>
      </c>
      <c r="AB41" s="47">
        <f t="shared" si="5"/>
        <v>0</v>
      </c>
      <c r="AC41" s="47">
        <f>SUM(AC43:AC54)</f>
        <v>48061908.88</v>
      </c>
      <c r="AD41" s="47">
        <f t="shared" si="5"/>
        <v>46199713.88</v>
      </c>
      <c r="AE41" s="47">
        <f t="shared" si="5"/>
        <v>0</v>
      </c>
      <c r="AF41" s="47">
        <f t="shared" si="5"/>
        <v>0</v>
      </c>
      <c r="AG41" s="47">
        <f t="shared" si="5"/>
        <v>0</v>
      </c>
      <c r="AH41" s="47">
        <f t="shared" si="5"/>
        <v>0</v>
      </c>
      <c r="AI41" s="47">
        <f>SUM(AI44:AI54)</f>
        <v>0</v>
      </c>
      <c r="AJ41" s="47">
        <f>SUM(AJ44:AJ54)</f>
        <v>0</v>
      </c>
      <c r="AK41" s="47">
        <f t="shared" si="5"/>
        <v>0</v>
      </c>
      <c r="AL41" s="47">
        <f t="shared" si="5"/>
        <v>0</v>
      </c>
      <c r="AM41" s="47">
        <f>SUM(AM43:AM54)</f>
        <v>0</v>
      </c>
      <c r="AN41" s="47">
        <f t="shared" si="5"/>
        <v>0</v>
      </c>
      <c r="AO41" s="47">
        <f t="shared" si="5"/>
        <v>0</v>
      </c>
      <c r="AP41" s="37">
        <f>SUM(AP43:AP54)</f>
        <v>46199713.88</v>
      </c>
      <c r="AQ41" s="116"/>
      <c r="AR41" s="12"/>
    </row>
    <row r="42" spans="1:43" s="12" customFormat="1" ht="13.5" hidden="1" thickBot="1">
      <c r="A42" s="16" t="s">
        <v>142</v>
      </c>
      <c r="B42" s="48" t="s">
        <v>143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7">
        <f aca="true" t="shared" si="6" ref="AC42:AC54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7">
        <f>SUM(AD42:AO42)</f>
        <v>0</v>
      </c>
      <c r="AQ42" s="116"/>
    </row>
    <row r="43" spans="1:43" s="12" customFormat="1" ht="12.75">
      <c r="A43" s="16" t="s">
        <v>156</v>
      </c>
      <c r="B43" s="48" t="s">
        <v>143</v>
      </c>
      <c r="C43" s="102">
        <v>1000000000</v>
      </c>
      <c r="D43" s="102">
        <v>0</v>
      </c>
      <c r="E43" s="105"/>
      <c r="F43" s="102"/>
      <c r="G43" s="102"/>
      <c r="H43" s="102"/>
      <c r="I43" s="105"/>
      <c r="J43" s="105"/>
      <c r="K43" s="105"/>
      <c r="L43" s="105"/>
      <c r="M43" s="105"/>
      <c r="N43" s="102"/>
      <c r="O43" s="105"/>
      <c r="P43" s="71">
        <f>SUM(D43:O43)</f>
        <v>0</v>
      </c>
      <c r="Q43" s="102">
        <v>0</v>
      </c>
      <c r="R43" s="102"/>
      <c r="S43" s="102"/>
      <c r="T43" s="102"/>
      <c r="U43" s="102"/>
      <c r="V43" s="105"/>
      <c r="W43" s="102"/>
      <c r="X43" s="102"/>
      <c r="Y43" s="102"/>
      <c r="Z43" s="102"/>
      <c r="AA43" s="102"/>
      <c r="AB43" s="105"/>
      <c r="AC43" s="71">
        <f>SUM(Q43:AB43)</f>
        <v>0</v>
      </c>
      <c r="AD43" s="102">
        <v>0</v>
      </c>
      <c r="AE43" s="102"/>
      <c r="AF43" s="102"/>
      <c r="AG43" s="102"/>
      <c r="AH43" s="102"/>
      <c r="AI43" s="105"/>
      <c r="AJ43" s="105"/>
      <c r="AK43" s="105"/>
      <c r="AL43" s="105"/>
      <c r="AM43" s="102"/>
      <c r="AN43" s="105"/>
      <c r="AO43" s="102"/>
      <c r="AP43" s="72">
        <f>SUM(AD43:AO43)</f>
        <v>0</v>
      </c>
      <c r="AQ43" s="116"/>
    </row>
    <row r="44" spans="1:43" s="12" customFormat="1" ht="12.75">
      <c r="A44" s="16" t="s">
        <v>129</v>
      </c>
      <c r="B44" s="48" t="s">
        <v>106</v>
      </c>
      <c r="C44" s="113">
        <v>134200000</v>
      </c>
      <c r="D44" s="102">
        <v>0</v>
      </c>
      <c r="E44" s="105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7">
        <f t="shared" si="2"/>
        <v>0</v>
      </c>
      <c r="Q44" s="102">
        <v>0</v>
      </c>
      <c r="R44" s="107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7">
        <f>SUM(Q44:AB44)</f>
        <v>0</v>
      </c>
      <c r="AD44" s="102">
        <v>0</v>
      </c>
      <c r="AE44" s="107"/>
      <c r="AF44" s="102"/>
      <c r="AG44" s="102"/>
      <c r="AH44" s="102"/>
      <c r="AI44" s="102"/>
      <c r="AJ44" s="102"/>
      <c r="AK44" s="102"/>
      <c r="AL44" s="102"/>
      <c r="AM44" s="102"/>
      <c r="AN44" s="105"/>
      <c r="AO44" s="105"/>
      <c r="AP44" s="112">
        <f aca="true" t="shared" si="7" ref="AP44:AP54">SUM(AD44:AO44)</f>
        <v>0</v>
      </c>
      <c r="AQ44" s="116"/>
    </row>
    <row r="45" spans="1:43" s="12" customFormat="1" ht="12.75">
      <c r="A45" s="16" t="s">
        <v>111</v>
      </c>
      <c r="B45" s="48" t="s">
        <v>107</v>
      </c>
      <c r="C45" s="102">
        <v>2154795451</v>
      </c>
      <c r="D45" s="102">
        <v>1471103480</v>
      </c>
      <c r="E45" s="105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7">
        <f t="shared" si="2"/>
        <v>1471103480</v>
      </c>
      <c r="Q45" s="102">
        <v>0</v>
      </c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7">
        <f t="shared" si="6"/>
        <v>0</v>
      </c>
      <c r="AD45" s="102">
        <v>0</v>
      </c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5"/>
      <c r="AP45" s="112">
        <f t="shared" si="7"/>
        <v>0</v>
      </c>
      <c r="AQ45" s="116"/>
    </row>
    <row r="46" spans="1:42" s="12" customFormat="1" ht="12.75" hidden="1">
      <c r="A46" s="16" t="s">
        <v>131</v>
      </c>
      <c r="B46" s="48" t="s">
        <v>130</v>
      </c>
      <c r="C46" s="102"/>
      <c r="D46" s="102"/>
      <c r="E46" s="105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7">
        <f t="shared" si="2"/>
        <v>0</v>
      </c>
      <c r="Q46" s="102"/>
      <c r="R46" s="107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7">
        <f t="shared" si="6"/>
        <v>0</v>
      </c>
      <c r="AD46" s="102"/>
      <c r="AE46" s="107"/>
      <c r="AF46" s="102"/>
      <c r="AG46" s="102"/>
      <c r="AH46" s="102"/>
      <c r="AI46" s="102"/>
      <c r="AJ46" s="102"/>
      <c r="AK46" s="102"/>
      <c r="AL46" s="102"/>
      <c r="AM46" s="102"/>
      <c r="AN46" s="102"/>
      <c r="AO46" s="105"/>
      <c r="AP46" s="112">
        <f t="shared" si="7"/>
        <v>0</v>
      </c>
    </row>
    <row r="47" spans="1:42" s="12" customFormat="1" ht="12.75">
      <c r="A47" s="16" t="s">
        <v>131</v>
      </c>
      <c r="B47" s="48" t="s">
        <v>130</v>
      </c>
      <c r="C47" s="102">
        <v>1000000</v>
      </c>
      <c r="D47" s="102">
        <v>0</v>
      </c>
      <c r="E47" s="105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7">
        <f>SUM(D47:O47)</f>
        <v>0</v>
      </c>
      <c r="Q47" s="102">
        <v>0</v>
      </c>
      <c r="R47" s="107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7">
        <f>SUM(Q47:AB47)</f>
        <v>0</v>
      </c>
      <c r="AD47" s="102">
        <v>0</v>
      </c>
      <c r="AE47" s="107"/>
      <c r="AF47" s="102"/>
      <c r="AG47" s="102"/>
      <c r="AH47" s="102"/>
      <c r="AI47" s="102"/>
      <c r="AJ47" s="102"/>
      <c r="AK47" s="102"/>
      <c r="AL47" s="102"/>
      <c r="AM47" s="102"/>
      <c r="AN47" s="102"/>
      <c r="AO47" s="105"/>
      <c r="AP47" s="112">
        <f>SUM(AD47:AO47)</f>
        <v>0</v>
      </c>
    </row>
    <row r="48" spans="1:42" s="12" customFormat="1" ht="12.75">
      <c r="A48" s="16" t="s">
        <v>112</v>
      </c>
      <c r="B48" s="48" t="s">
        <v>108</v>
      </c>
      <c r="C48" s="102">
        <v>1489076360</v>
      </c>
      <c r="D48" s="102">
        <v>46694083.88</v>
      </c>
      <c r="E48" s="106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7">
        <f t="shared" si="2"/>
        <v>46694083.88</v>
      </c>
      <c r="Q48" s="102">
        <v>46694083.88</v>
      </c>
      <c r="R48" s="107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7">
        <f t="shared" si="6"/>
        <v>46694083.88</v>
      </c>
      <c r="AD48" s="102">
        <v>46199713.88</v>
      </c>
      <c r="AE48" s="107"/>
      <c r="AF48" s="102"/>
      <c r="AG48" s="102"/>
      <c r="AH48" s="102"/>
      <c r="AI48" s="102"/>
      <c r="AJ48" s="102"/>
      <c r="AK48" s="102"/>
      <c r="AL48" s="102"/>
      <c r="AM48" s="102"/>
      <c r="AN48" s="102"/>
      <c r="AO48" s="105"/>
      <c r="AP48" s="112">
        <f t="shared" si="7"/>
        <v>46199713.88</v>
      </c>
    </row>
    <row r="49" spans="1:42" s="12" customFormat="1" ht="12.75">
      <c r="A49" s="16" t="s">
        <v>113</v>
      </c>
      <c r="B49" s="48" t="s">
        <v>109</v>
      </c>
      <c r="C49" s="102">
        <v>425000000</v>
      </c>
      <c r="D49" s="102">
        <v>420030780</v>
      </c>
      <c r="E49" s="105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7">
        <f t="shared" si="2"/>
        <v>420030780</v>
      </c>
      <c r="Q49" s="102">
        <v>0</v>
      </c>
      <c r="R49" s="107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7">
        <f t="shared" si="6"/>
        <v>0</v>
      </c>
      <c r="AD49" s="102">
        <v>0</v>
      </c>
      <c r="AE49" s="107"/>
      <c r="AF49" s="102"/>
      <c r="AG49" s="102"/>
      <c r="AH49" s="102"/>
      <c r="AI49" s="102"/>
      <c r="AJ49" s="102"/>
      <c r="AK49" s="102"/>
      <c r="AL49" s="102"/>
      <c r="AM49" s="102"/>
      <c r="AN49" s="102"/>
      <c r="AO49" s="105"/>
      <c r="AP49" s="112">
        <f t="shared" si="7"/>
        <v>0</v>
      </c>
    </row>
    <row r="50" spans="1:42" s="12" customFormat="1" ht="12.75">
      <c r="A50" s="16" t="s">
        <v>110</v>
      </c>
      <c r="B50" s="48" t="s">
        <v>105</v>
      </c>
      <c r="C50" s="102">
        <v>936181725</v>
      </c>
      <c r="D50" s="102">
        <v>179730491</v>
      </c>
      <c r="E50" s="105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7">
        <f t="shared" si="2"/>
        <v>179730491</v>
      </c>
      <c r="Q50" s="102">
        <v>0</v>
      </c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7">
        <f t="shared" si="6"/>
        <v>0</v>
      </c>
      <c r="AD50" s="102">
        <v>0</v>
      </c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5"/>
      <c r="AP50" s="112">
        <f t="shared" si="7"/>
        <v>0</v>
      </c>
    </row>
    <row r="51" spans="1:42" s="12" customFormat="1" ht="12.75" hidden="1">
      <c r="A51" s="16" t="s">
        <v>145</v>
      </c>
      <c r="B51" s="48" t="s">
        <v>144</v>
      </c>
      <c r="C51" s="102"/>
      <c r="D51" s="102"/>
      <c r="E51" s="105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7">
        <f>SUM(D51:O51)</f>
        <v>0</v>
      </c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7">
        <f>SUM(Q51:AB51)</f>
        <v>0</v>
      </c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5"/>
      <c r="AP51" s="112">
        <f>SUM(AD51:AO51)</f>
        <v>0</v>
      </c>
    </row>
    <row r="52" spans="1:42" s="12" customFormat="1" ht="12.75">
      <c r="A52" s="16" t="s">
        <v>145</v>
      </c>
      <c r="B52" s="48" t="s">
        <v>144</v>
      </c>
      <c r="C52" s="102">
        <v>58304408</v>
      </c>
      <c r="D52" s="102">
        <v>5697970</v>
      </c>
      <c r="E52" s="105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7">
        <f>SUM(D52:O52)</f>
        <v>5697970</v>
      </c>
      <c r="Q52" s="102">
        <v>1367825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7">
        <f>SUM(Q52:AB52)</f>
        <v>1367825</v>
      </c>
      <c r="AD52" s="102">
        <v>0</v>
      </c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5"/>
      <c r="AP52" s="112">
        <f>SUM(AD52:AO52)</f>
        <v>0</v>
      </c>
    </row>
    <row r="53" spans="1:42" s="12" customFormat="1" ht="12.75">
      <c r="A53" s="16" t="s">
        <v>133</v>
      </c>
      <c r="B53" s="48" t="s">
        <v>134</v>
      </c>
      <c r="C53" s="102">
        <v>54042056</v>
      </c>
      <c r="D53" s="102">
        <v>0</v>
      </c>
      <c r="E53" s="105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7">
        <f t="shared" si="2"/>
        <v>0</v>
      </c>
      <c r="Q53" s="102">
        <v>0</v>
      </c>
      <c r="R53" s="107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7">
        <f t="shared" si="6"/>
        <v>0</v>
      </c>
      <c r="AD53" s="102">
        <v>0</v>
      </c>
      <c r="AE53" s="107"/>
      <c r="AF53" s="102"/>
      <c r="AG53" s="102"/>
      <c r="AH53" s="102"/>
      <c r="AI53" s="102"/>
      <c r="AJ53" s="102"/>
      <c r="AK53" s="102"/>
      <c r="AL53" s="102"/>
      <c r="AM53" s="102"/>
      <c r="AN53" s="102"/>
      <c r="AO53" s="105"/>
      <c r="AP53" s="112">
        <f t="shared" si="7"/>
        <v>0</v>
      </c>
    </row>
    <row r="54" spans="1:42" s="12" customFormat="1" ht="13.5" thickBot="1">
      <c r="A54" s="16" t="s">
        <v>121</v>
      </c>
      <c r="B54" s="48" t="s">
        <v>120</v>
      </c>
      <c r="C54" s="49">
        <v>11000000</v>
      </c>
      <c r="D54" s="49">
        <v>0</v>
      </c>
      <c r="E54" s="103"/>
      <c r="F54" s="49"/>
      <c r="G54" s="49"/>
      <c r="H54" s="49">
        <v>0</v>
      </c>
      <c r="I54" s="49"/>
      <c r="J54" s="49"/>
      <c r="K54" s="49"/>
      <c r="L54" s="49"/>
      <c r="M54" s="49"/>
      <c r="N54" s="49"/>
      <c r="O54" s="49"/>
      <c r="P54" s="45">
        <f t="shared" si="2"/>
        <v>0</v>
      </c>
      <c r="Q54" s="49">
        <v>0</v>
      </c>
      <c r="R54" s="50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5">
        <f t="shared" si="6"/>
        <v>0</v>
      </c>
      <c r="AD54" s="49">
        <v>0</v>
      </c>
      <c r="AE54" s="50"/>
      <c r="AF54" s="49"/>
      <c r="AG54" s="49"/>
      <c r="AH54" s="49"/>
      <c r="AI54" s="49"/>
      <c r="AJ54" s="49"/>
      <c r="AK54" s="49"/>
      <c r="AL54" s="49"/>
      <c r="AM54" s="103"/>
      <c r="AN54" s="49"/>
      <c r="AO54" s="103"/>
      <c r="AP54" s="110">
        <f t="shared" si="7"/>
        <v>0</v>
      </c>
    </row>
    <row r="55" spans="1:43" s="14" customFormat="1" ht="13.5" thickBot="1">
      <c r="A55" s="21"/>
      <c r="B55" s="46" t="s">
        <v>44</v>
      </c>
      <c r="C55" s="47">
        <f aca="true" t="shared" si="8" ref="C55:Q55">SUM(C56:C58)</f>
        <v>14545490899</v>
      </c>
      <c r="D55" s="47">
        <f t="shared" si="8"/>
        <v>0</v>
      </c>
      <c r="E55" s="47">
        <f t="shared" si="8"/>
        <v>0</v>
      </c>
      <c r="F55" s="47">
        <f t="shared" si="8"/>
        <v>0</v>
      </c>
      <c r="G55" s="47">
        <f t="shared" si="8"/>
        <v>0</v>
      </c>
      <c r="H55" s="47">
        <f t="shared" si="8"/>
        <v>0</v>
      </c>
      <c r="I55" s="47">
        <f t="shared" si="8"/>
        <v>0</v>
      </c>
      <c r="J55" s="47">
        <f t="shared" si="8"/>
        <v>0</v>
      </c>
      <c r="K55" s="47">
        <f t="shared" si="8"/>
        <v>0</v>
      </c>
      <c r="L55" s="47">
        <f t="shared" si="8"/>
        <v>0</v>
      </c>
      <c r="M55" s="47">
        <f t="shared" si="8"/>
        <v>0</v>
      </c>
      <c r="N55" s="47">
        <f t="shared" si="8"/>
        <v>0</v>
      </c>
      <c r="O55" s="47">
        <f t="shared" si="8"/>
        <v>0</v>
      </c>
      <c r="P55" s="47">
        <f>SUM(P56:P58)</f>
        <v>0</v>
      </c>
      <c r="Q55" s="47">
        <f t="shared" si="8"/>
        <v>0</v>
      </c>
      <c r="R55" s="47">
        <f aca="true" t="shared" si="9" ref="R55:AK55">SUM(R56:R58)</f>
        <v>0</v>
      </c>
      <c r="S55" s="47">
        <f t="shared" si="9"/>
        <v>0</v>
      </c>
      <c r="T55" s="47">
        <f t="shared" si="9"/>
        <v>0</v>
      </c>
      <c r="U55" s="47">
        <f t="shared" si="9"/>
        <v>0</v>
      </c>
      <c r="V55" s="47">
        <f t="shared" si="9"/>
        <v>0</v>
      </c>
      <c r="W55" s="47">
        <f t="shared" si="9"/>
        <v>0</v>
      </c>
      <c r="X55" s="47">
        <f t="shared" si="9"/>
        <v>0</v>
      </c>
      <c r="Y55" s="47">
        <f t="shared" si="9"/>
        <v>0</v>
      </c>
      <c r="Z55" s="47">
        <f t="shared" si="9"/>
        <v>0</v>
      </c>
      <c r="AA55" s="47">
        <f t="shared" si="9"/>
        <v>0</v>
      </c>
      <c r="AB55" s="47">
        <f t="shared" si="9"/>
        <v>0</v>
      </c>
      <c r="AC55" s="47">
        <f t="shared" si="9"/>
        <v>0</v>
      </c>
      <c r="AD55" s="47">
        <f t="shared" si="9"/>
        <v>0</v>
      </c>
      <c r="AE55" s="47">
        <f t="shared" si="9"/>
        <v>0</v>
      </c>
      <c r="AF55" s="47">
        <f t="shared" si="9"/>
        <v>0</v>
      </c>
      <c r="AG55" s="47">
        <f t="shared" si="9"/>
        <v>0</v>
      </c>
      <c r="AH55" s="47">
        <f t="shared" si="9"/>
        <v>0</v>
      </c>
      <c r="AI55" s="47">
        <f t="shared" si="9"/>
        <v>0</v>
      </c>
      <c r="AJ55" s="47">
        <f t="shared" si="9"/>
        <v>0</v>
      </c>
      <c r="AK55" s="47">
        <f t="shared" si="9"/>
        <v>0</v>
      </c>
      <c r="AL55" s="47">
        <v>0</v>
      </c>
      <c r="AM55" s="47">
        <f>SUM(AM56:AM58)</f>
        <v>0</v>
      </c>
      <c r="AN55" s="47">
        <f>SUM(AN56:AN58)</f>
        <v>0</v>
      </c>
      <c r="AO55" s="47">
        <f>SUM(AO56:AO58)</f>
        <v>0</v>
      </c>
      <c r="AP55" s="37">
        <f>SUM(AP56:AP58)</f>
        <v>0</v>
      </c>
      <c r="AQ55" s="12"/>
    </row>
    <row r="56" spans="1:42" s="12" customFormat="1" ht="13.5" thickBot="1">
      <c r="A56" s="68" t="s">
        <v>135</v>
      </c>
      <c r="B56" s="52" t="s">
        <v>46</v>
      </c>
      <c r="C56" s="53">
        <v>250000000</v>
      </c>
      <c r="D56" s="102">
        <v>0</v>
      </c>
      <c r="E56" s="102"/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/>
      <c r="Q56" s="102">
        <v>0</v>
      </c>
      <c r="R56" s="105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71">
        <f>SUM(Q56:AB56)</f>
        <v>0</v>
      </c>
      <c r="AD56" s="102">
        <v>0</v>
      </c>
      <c r="AE56" s="105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72">
        <f>SUM(AD56:AO56)</f>
        <v>0</v>
      </c>
    </row>
    <row r="57" spans="1:42" s="12" customFormat="1" ht="13.5" thickBot="1">
      <c r="A57" s="15" t="s">
        <v>50</v>
      </c>
      <c r="B57" s="40" t="s">
        <v>114</v>
      </c>
      <c r="C57" s="53">
        <v>89000000</v>
      </c>
      <c r="D57" s="102">
        <v>0</v>
      </c>
      <c r="E57" s="102"/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/>
      <c r="P57" s="71"/>
      <c r="Q57" s="53">
        <v>0</v>
      </c>
      <c r="R57" s="119"/>
      <c r="S57" s="42"/>
      <c r="T57" s="53"/>
      <c r="U57" s="53"/>
      <c r="V57" s="102"/>
      <c r="W57" s="102"/>
      <c r="X57" s="102"/>
      <c r="Y57" s="102"/>
      <c r="Z57" s="102"/>
      <c r="AA57" s="102"/>
      <c r="AB57" s="102"/>
      <c r="AC57" s="71">
        <f>SUM(Q57:AB57)</f>
        <v>0</v>
      </c>
      <c r="AD57" s="105">
        <v>0</v>
      </c>
      <c r="AE57" s="105"/>
      <c r="AF57" s="105"/>
      <c r="AG57" s="105"/>
      <c r="AH57" s="105"/>
      <c r="AI57" s="105"/>
      <c r="AJ57" s="105"/>
      <c r="AK57" s="102"/>
      <c r="AL57" s="105"/>
      <c r="AM57" s="105"/>
      <c r="AN57" s="105"/>
      <c r="AO57" s="105"/>
      <c r="AP57" s="72">
        <f>SUM(AD57:AO57)</f>
        <v>0</v>
      </c>
    </row>
    <row r="58" spans="1:42" s="12" customFormat="1" ht="13.5" thickBot="1">
      <c r="A58" s="15" t="s">
        <v>155</v>
      </c>
      <c r="B58" s="40" t="s">
        <v>151</v>
      </c>
      <c r="C58" s="53">
        <v>14206490899</v>
      </c>
      <c r="D58" s="102">
        <v>0</v>
      </c>
      <c r="E58" s="102"/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/>
      <c r="P58" s="71">
        <f t="shared" si="2"/>
        <v>0</v>
      </c>
      <c r="Q58" s="53">
        <v>0</v>
      </c>
      <c r="R58" s="119">
        <v>0</v>
      </c>
      <c r="S58" s="42">
        <v>0</v>
      </c>
      <c r="T58" s="53">
        <v>0</v>
      </c>
      <c r="U58" s="53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/>
      <c r="AC58" s="71">
        <f>SUM(Q58:AB58)</f>
        <v>0</v>
      </c>
      <c r="AD58" s="105">
        <v>0</v>
      </c>
      <c r="AE58" s="105"/>
      <c r="AF58" s="105"/>
      <c r="AG58" s="105"/>
      <c r="AH58" s="105"/>
      <c r="AI58" s="105"/>
      <c r="AJ58" s="105"/>
      <c r="AK58" s="102"/>
      <c r="AL58" s="105"/>
      <c r="AM58" s="105"/>
      <c r="AN58" s="105"/>
      <c r="AO58" s="105"/>
      <c r="AP58" s="72">
        <f>SUM(AD58:AO58)</f>
        <v>0</v>
      </c>
    </row>
    <row r="59" spans="1:42" s="14" customFormat="1" ht="18" customHeight="1" thickBot="1">
      <c r="A59" s="21"/>
      <c r="B59" s="46" t="s">
        <v>41</v>
      </c>
      <c r="C59" s="47">
        <f>SUM(C60:C78)</f>
        <v>113181260052</v>
      </c>
      <c r="D59" s="47">
        <f>SUM(D60:D78)</f>
        <v>24709741932</v>
      </c>
      <c r="E59" s="84">
        <f>SUM(E60:E74)</f>
        <v>0</v>
      </c>
      <c r="F59" s="84">
        <f>SUM(F60:F74)</f>
        <v>0</v>
      </c>
      <c r="G59" s="84">
        <f aca="true" t="shared" si="10" ref="G59:P59">SUM(G60:G78)</f>
        <v>0</v>
      </c>
      <c r="H59" s="84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>
        <f t="shared" si="10"/>
        <v>0</v>
      </c>
      <c r="N59" s="47">
        <f t="shared" si="10"/>
        <v>0</v>
      </c>
      <c r="O59" s="47">
        <f t="shared" si="10"/>
        <v>0</v>
      </c>
      <c r="P59" s="47">
        <f t="shared" si="10"/>
        <v>24709741932</v>
      </c>
      <c r="Q59" s="47">
        <f>SUM(Q60:Q78)</f>
        <v>364798236</v>
      </c>
      <c r="R59" s="47">
        <f>SUM(R60:R74)</f>
        <v>0</v>
      </c>
      <c r="S59" s="47">
        <f>SUM(S60:S74)</f>
        <v>0</v>
      </c>
      <c r="T59" s="47">
        <f aca="true" t="shared" si="11" ref="T59:AC59">SUM(T60:T78)</f>
        <v>0</v>
      </c>
      <c r="U59" s="84">
        <f t="shared" si="11"/>
        <v>0</v>
      </c>
      <c r="V59" s="47">
        <f t="shared" si="11"/>
        <v>0</v>
      </c>
      <c r="W59" s="47">
        <f t="shared" si="11"/>
        <v>0</v>
      </c>
      <c r="X59" s="47">
        <f t="shared" si="11"/>
        <v>0</v>
      </c>
      <c r="Y59" s="47">
        <f t="shared" si="11"/>
        <v>0</v>
      </c>
      <c r="Z59" s="47">
        <f t="shared" si="11"/>
        <v>0</v>
      </c>
      <c r="AA59" s="47">
        <f t="shared" si="11"/>
        <v>0</v>
      </c>
      <c r="AB59" s="47">
        <f t="shared" si="11"/>
        <v>0</v>
      </c>
      <c r="AC59" s="47">
        <f t="shared" si="11"/>
        <v>364798236</v>
      </c>
      <c r="AD59" s="47">
        <f>SUM(AD60:AD78)</f>
        <v>99798236</v>
      </c>
      <c r="AE59" s="47">
        <f>SUM(AE60:AE74)</f>
        <v>0</v>
      </c>
      <c r="AF59" s="47">
        <f>SUM(AF60:AF74)</f>
        <v>0</v>
      </c>
      <c r="AG59" s="47">
        <f aca="true" t="shared" si="12" ref="AG59:AP59">SUM(AG60:AG78)</f>
        <v>0</v>
      </c>
      <c r="AH59" s="84">
        <f t="shared" si="12"/>
        <v>0</v>
      </c>
      <c r="AI59" s="47">
        <f t="shared" si="12"/>
        <v>0</v>
      </c>
      <c r="AJ59" s="47">
        <f t="shared" si="12"/>
        <v>0</v>
      </c>
      <c r="AK59" s="47">
        <f t="shared" si="12"/>
        <v>0</v>
      </c>
      <c r="AL59" s="47">
        <f t="shared" si="12"/>
        <v>0</v>
      </c>
      <c r="AM59" s="47">
        <f t="shared" si="12"/>
        <v>0</v>
      </c>
      <c r="AN59" s="47">
        <f t="shared" si="12"/>
        <v>0</v>
      </c>
      <c r="AO59" s="47">
        <f t="shared" si="12"/>
        <v>0</v>
      </c>
      <c r="AP59" s="37">
        <f t="shared" si="12"/>
        <v>99798236</v>
      </c>
    </row>
    <row r="60" spans="1:42" s="10" customFormat="1" ht="13.5" thickBot="1">
      <c r="A60" s="82" t="s">
        <v>159</v>
      </c>
      <c r="B60" s="13" t="s">
        <v>160</v>
      </c>
      <c r="C60" s="44">
        <v>352906240</v>
      </c>
      <c r="D60" s="44">
        <v>28463922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109"/>
      <c r="P60" s="71">
        <f aca="true" t="shared" si="13" ref="P60:P72">SUM(D60:O60)</f>
        <v>28463922</v>
      </c>
      <c r="Q60" s="44">
        <v>0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109"/>
      <c r="AC60" s="71">
        <f>SUM(Q60:AB60)</f>
        <v>0</v>
      </c>
      <c r="AD60" s="44">
        <v>0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109"/>
      <c r="AP60" s="72">
        <f>SUM(AD60:AO60)</f>
        <v>0</v>
      </c>
    </row>
    <row r="61" spans="1:42" s="10" customFormat="1" ht="12.75">
      <c r="A61" s="82" t="s">
        <v>161</v>
      </c>
      <c r="B61" s="13" t="s">
        <v>115</v>
      </c>
      <c r="C61" s="44">
        <v>5867728688</v>
      </c>
      <c r="D61" s="44">
        <v>1595283678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109"/>
      <c r="P61" s="71">
        <f>SUM(D61:O61)</f>
        <v>1595283678</v>
      </c>
      <c r="Q61" s="44">
        <v>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109"/>
      <c r="AC61" s="71">
        <f>SUM(Q61:AB61)</f>
        <v>0</v>
      </c>
      <c r="AD61" s="44">
        <v>0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109"/>
      <c r="AP61" s="72">
        <f>SUM(AD61:AO61)</f>
        <v>0</v>
      </c>
    </row>
    <row r="62" spans="1:42" s="10" customFormat="1" ht="12.75">
      <c r="A62" s="82" t="s">
        <v>146</v>
      </c>
      <c r="B62" s="13" t="s">
        <v>116</v>
      </c>
      <c r="C62" s="102">
        <v>7044048856</v>
      </c>
      <c r="D62" s="102">
        <v>1009634034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1"/>
      <c r="P62" s="107">
        <f t="shared" si="13"/>
        <v>1009634034</v>
      </c>
      <c r="Q62" s="102">
        <v>45062952</v>
      </c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11"/>
      <c r="AC62" s="107">
        <f aca="true" t="shared" si="14" ref="AC62:AC72">SUM(Q62:AB62)</f>
        <v>45062952</v>
      </c>
      <c r="AD62" s="102">
        <v>16735819</v>
      </c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11"/>
      <c r="AP62" s="112">
        <f aca="true" t="shared" si="15" ref="AP62:AP72">SUM(AD62:AO62)</f>
        <v>16735819</v>
      </c>
    </row>
    <row r="63" spans="1:42" s="10" customFormat="1" ht="12.75">
      <c r="A63" s="82" t="s">
        <v>162</v>
      </c>
      <c r="B63" s="13" t="s">
        <v>117</v>
      </c>
      <c r="C63" s="114">
        <v>7172573770</v>
      </c>
      <c r="D63" s="102">
        <v>837960760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1"/>
      <c r="P63" s="107">
        <f>SUM(D63:O63)</f>
        <v>837960760</v>
      </c>
      <c r="Q63" s="102">
        <v>0</v>
      </c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11"/>
      <c r="AC63" s="107">
        <f t="shared" si="14"/>
        <v>0</v>
      </c>
      <c r="AD63" s="102">
        <v>0</v>
      </c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11"/>
      <c r="AP63" s="112">
        <f t="shared" si="15"/>
        <v>0</v>
      </c>
    </row>
    <row r="64" spans="1:44" s="10" customFormat="1" ht="12.75">
      <c r="A64" s="82" t="s">
        <v>163</v>
      </c>
      <c r="B64" s="13" t="s">
        <v>122</v>
      </c>
      <c r="C64" s="102">
        <v>2446653458</v>
      </c>
      <c r="D64" s="102">
        <v>280672364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1"/>
      <c r="P64" s="107">
        <f t="shared" si="13"/>
        <v>280672364</v>
      </c>
      <c r="Q64" s="102">
        <v>406000</v>
      </c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11"/>
      <c r="AC64" s="107">
        <f t="shared" si="14"/>
        <v>406000</v>
      </c>
      <c r="AD64" s="102">
        <v>406000</v>
      </c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11"/>
      <c r="AP64" s="112">
        <f t="shared" si="15"/>
        <v>406000</v>
      </c>
      <c r="AR64" s="11"/>
    </row>
    <row r="65" spans="1:42" s="10" customFormat="1" ht="12.75">
      <c r="A65" s="82" t="s">
        <v>164</v>
      </c>
      <c r="B65" s="13" t="s">
        <v>123</v>
      </c>
      <c r="C65" s="102">
        <v>4517334820</v>
      </c>
      <c r="D65" s="102">
        <v>1103013568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1"/>
      <c r="P65" s="107">
        <f t="shared" si="13"/>
        <v>1103013568</v>
      </c>
      <c r="Q65" s="102">
        <v>184000</v>
      </c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11"/>
      <c r="AC65" s="107">
        <f t="shared" si="14"/>
        <v>184000</v>
      </c>
      <c r="AD65" s="102">
        <v>184000</v>
      </c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11"/>
      <c r="AP65" s="112">
        <f t="shared" si="15"/>
        <v>184000</v>
      </c>
    </row>
    <row r="66" spans="1:42" s="10" customFormat="1" ht="12.75">
      <c r="A66" s="82" t="s">
        <v>165</v>
      </c>
      <c r="B66" s="13" t="s">
        <v>124</v>
      </c>
      <c r="C66" s="102">
        <v>16724886299</v>
      </c>
      <c r="D66" s="102">
        <v>2595763812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1"/>
      <c r="P66" s="107">
        <f t="shared" si="13"/>
        <v>2595763812</v>
      </c>
      <c r="Q66" s="102">
        <v>76192638</v>
      </c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11"/>
      <c r="AC66" s="107">
        <f t="shared" si="14"/>
        <v>76192638</v>
      </c>
      <c r="AD66" s="102">
        <v>76192638</v>
      </c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11"/>
      <c r="AP66" s="112">
        <f t="shared" si="15"/>
        <v>76192638</v>
      </c>
    </row>
    <row r="67" spans="1:42" s="10" customFormat="1" ht="12.75">
      <c r="A67" s="82" t="s">
        <v>166</v>
      </c>
      <c r="B67" s="13" t="s">
        <v>125</v>
      </c>
      <c r="C67" s="102">
        <v>350800141</v>
      </c>
      <c r="D67" s="102">
        <v>0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1"/>
      <c r="P67" s="107">
        <f t="shared" si="13"/>
        <v>0</v>
      </c>
      <c r="Q67" s="102">
        <v>0</v>
      </c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11"/>
      <c r="AC67" s="107">
        <f t="shared" si="14"/>
        <v>0</v>
      </c>
      <c r="AD67" s="102">
        <v>0</v>
      </c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11"/>
      <c r="AP67" s="112">
        <f t="shared" si="15"/>
        <v>0</v>
      </c>
    </row>
    <row r="68" spans="1:44" s="10" customFormat="1" ht="12.75">
      <c r="A68" s="82" t="s">
        <v>167</v>
      </c>
      <c r="B68" s="13" t="s">
        <v>147</v>
      </c>
      <c r="C68" s="102">
        <v>713652561</v>
      </c>
      <c r="D68" s="102">
        <v>321147040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1"/>
      <c r="P68" s="107">
        <f t="shared" si="13"/>
        <v>321147040</v>
      </c>
      <c r="Q68" s="102">
        <v>0</v>
      </c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11"/>
      <c r="AC68" s="107">
        <f t="shared" si="14"/>
        <v>0</v>
      </c>
      <c r="AD68" s="102">
        <v>0</v>
      </c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11"/>
      <c r="AP68" s="112">
        <f t="shared" si="15"/>
        <v>0</v>
      </c>
      <c r="AR68" s="11" t="s">
        <v>138</v>
      </c>
    </row>
    <row r="69" spans="1:42" s="10" customFormat="1" ht="12.75">
      <c r="A69" s="82" t="s">
        <v>168</v>
      </c>
      <c r="B69" s="13" t="s">
        <v>126</v>
      </c>
      <c r="C69" s="102">
        <v>1602409118</v>
      </c>
      <c r="D69" s="102">
        <v>5692784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1"/>
      <c r="P69" s="107">
        <f t="shared" si="13"/>
        <v>5692784</v>
      </c>
      <c r="Q69" s="102">
        <v>0</v>
      </c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11"/>
      <c r="AC69" s="107">
        <f t="shared" si="14"/>
        <v>0</v>
      </c>
      <c r="AD69" s="102">
        <v>0</v>
      </c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11"/>
      <c r="AP69" s="112">
        <f t="shared" si="15"/>
        <v>0</v>
      </c>
    </row>
    <row r="70" spans="1:42" s="10" customFormat="1" ht="12.75">
      <c r="A70" s="82" t="s">
        <v>169</v>
      </c>
      <c r="B70" s="13" t="s">
        <v>171</v>
      </c>
      <c r="C70" s="102">
        <v>735257716</v>
      </c>
      <c r="D70" s="102">
        <v>298690035</v>
      </c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1"/>
      <c r="P70" s="107">
        <f t="shared" si="13"/>
        <v>298690035</v>
      </c>
      <c r="Q70" s="102">
        <v>0</v>
      </c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11"/>
      <c r="AC70" s="107">
        <f t="shared" si="14"/>
        <v>0</v>
      </c>
      <c r="AD70" s="102">
        <v>0</v>
      </c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11"/>
      <c r="AP70" s="112">
        <f t="shared" si="15"/>
        <v>0</v>
      </c>
    </row>
    <row r="71" spans="1:42" s="10" customFormat="1" ht="12.75">
      <c r="A71" s="82" t="s">
        <v>170</v>
      </c>
      <c r="B71" s="13" t="s">
        <v>172</v>
      </c>
      <c r="C71" s="102">
        <v>1376803293</v>
      </c>
      <c r="D71" s="102">
        <v>240390127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1"/>
      <c r="P71" s="107">
        <f t="shared" si="13"/>
        <v>240390127</v>
      </c>
      <c r="Q71" s="102">
        <v>0</v>
      </c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11"/>
      <c r="AC71" s="107">
        <f t="shared" si="14"/>
        <v>0</v>
      </c>
      <c r="AD71" s="102">
        <v>0</v>
      </c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11"/>
      <c r="AP71" s="112">
        <f t="shared" si="15"/>
        <v>0</v>
      </c>
    </row>
    <row r="72" spans="1:42" s="10" customFormat="1" ht="12.75">
      <c r="A72" s="82" t="s">
        <v>173</v>
      </c>
      <c r="B72" s="13" t="s">
        <v>174</v>
      </c>
      <c r="C72" s="102">
        <v>5121735692</v>
      </c>
      <c r="D72" s="102">
        <v>95152801</v>
      </c>
      <c r="E72" s="102"/>
      <c r="F72" s="102"/>
      <c r="G72" s="102"/>
      <c r="H72" s="102"/>
      <c r="I72" s="115"/>
      <c r="J72" s="102"/>
      <c r="K72" s="102"/>
      <c r="L72" s="102"/>
      <c r="M72" s="102"/>
      <c r="N72" s="102"/>
      <c r="O72" s="111"/>
      <c r="P72" s="107">
        <f t="shared" si="13"/>
        <v>95152801</v>
      </c>
      <c r="Q72" s="102">
        <v>0</v>
      </c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11"/>
      <c r="AC72" s="107">
        <f t="shared" si="14"/>
        <v>0</v>
      </c>
      <c r="AD72" s="102">
        <v>0</v>
      </c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11"/>
      <c r="AP72" s="112">
        <f t="shared" si="15"/>
        <v>0</v>
      </c>
    </row>
    <row r="73" spans="1:42" s="10" customFormat="1" ht="12.75">
      <c r="A73" s="82" t="s">
        <v>175</v>
      </c>
      <c r="B73" s="13" t="s">
        <v>176</v>
      </c>
      <c r="C73" s="49">
        <v>2174524752</v>
      </c>
      <c r="D73" s="111">
        <v>722789490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45">
        <f aca="true" t="shared" si="16" ref="P73:P78">SUM(D73:O73)</f>
        <v>722789490</v>
      </c>
      <c r="Q73" s="102">
        <v>237300867</v>
      </c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11"/>
      <c r="AC73" s="45">
        <f aca="true" t="shared" si="17" ref="AC73:AC78">SUM(Q73:AB73)</f>
        <v>237300867</v>
      </c>
      <c r="AD73" s="102">
        <v>628000</v>
      </c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10">
        <f aca="true" t="shared" si="18" ref="AP73:AP78">SUM(AD73:AO73)</f>
        <v>628000</v>
      </c>
    </row>
    <row r="74" spans="1:42" s="10" customFormat="1" ht="12.75">
      <c r="A74" s="82" t="s">
        <v>177</v>
      </c>
      <c r="B74" s="13" t="s">
        <v>148</v>
      </c>
      <c r="C74" s="102">
        <v>2204810186</v>
      </c>
      <c r="D74" s="111">
        <v>780387890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45">
        <f t="shared" si="16"/>
        <v>780387890</v>
      </c>
      <c r="Q74" s="102">
        <v>0</v>
      </c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11"/>
      <c r="AC74" s="45">
        <f t="shared" si="17"/>
        <v>0</v>
      </c>
      <c r="AD74" s="102">
        <v>0</v>
      </c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10">
        <f t="shared" si="18"/>
        <v>0</v>
      </c>
    </row>
    <row r="75" spans="1:42" s="10" customFormat="1" ht="12.75">
      <c r="A75" s="82" t="s">
        <v>178</v>
      </c>
      <c r="B75" s="13" t="s">
        <v>179</v>
      </c>
      <c r="C75" s="102">
        <v>50000000000</v>
      </c>
      <c r="D75" s="111">
        <v>13775462184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45">
        <f t="shared" si="16"/>
        <v>13775462184</v>
      </c>
      <c r="Q75" s="102">
        <v>0</v>
      </c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11"/>
      <c r="AC75" s="45">
        <f t="shared" si="17"/>
        <v>0</v>
      </c>
      <c r="AD75" s="102">
        <v>0</v>
      </c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10">
        <f t="shared" si="18"/>
        <v>0</v>
      </c>
    </row>
    <row r="76" spans="1:42" s="10" customFormat="1" ht="12.75">
      <c r="A76" s="82" t="s">
        <v>180</v>
      </c>
      <c r="B76" s="13" t="s">
        <v>181</v>
      </c>
      <c r="C76" s="102">
        <v>968865414</v>
      </c>
      <c r="D76" s="111">
        <v>796657094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45">
        <f>SUM(D76:O76)</f>
        <v>796657094</v>
      </c>
      <c r="Q76" s="102">
        <v>5651779</v>
      </c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11"/>
      <c r="AC76" s="45">
        <f>SUM(Q76:AB76)</f>
        <v>5651779</v>
      </c>
      <c r="AD76" s="102">
        <v>5651779</v>
      </c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10">
        <f>SUM(AD76:AO76)</f>
        <v>5651779</v>
      </c>
    </row>
    <row r="77" spans="1:42" s="10" customFormat="1" ht="12.75">
      <c r="A77" s="82" t="s">
        <v>182</v>
      </c>
      <c r="B77" s="13" t="s">
        <v>183</v>
      </c>
      <c r="C77" s="102">
        <v>1500000000</v>
      </c>
      <c r="D77" s="111">
        <v>222580349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45">
        <f>SUM(D77:O77)</f>
        <v>222580349</v>
      </c>
      <c r="Q77" s="102">
        <v>0</v>
      </c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11"/>
      <c r="AC77" s="45">
        <f>SUM(Q77:AB77)</f>
        <v>0</v>
      </c>
      <c r="AD77" s="102">
        <v>0</v>
      </c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10">
        <f>SUM(AD77:AO77)</f>
        <v>0</v>
      </c>
    </row>
    <row r="78" spans="1:42" s="10" customFormat="1" ht="13.5" thickBot="1">
      <c r="A78" s="82" t="s">
        <v>154</v>
      </c>
      <c r="B78" s="13" t="s">
        <v>184</v>
      </c>
      <c r="C78" s="102">
        <v>2306269048</v>
      </c>
      <c r="D78" s="111">
        <v>0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45">
        <f t="shared" si="16"/>
        <v>0</v>
      </c>
      <c r="Q78" s="102">
        <v>0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11"/>
      <c r="AC78" s="45">
        <f t="shared" si="17"/>
        <v>0</v>
      </c>
      <c r="AD78" s="102">
        <v>0</v>
      </c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10">
        <f t="shared" si="18"/>
        <v>0</v>
      </c>
    </row>
    <row r="79" spans="1:42" s="11" customFormat="1" ht="13.5" thickBot="1">
      <c r="A79" s="150" t="s">
        <v>33</v>
      </c>
      <c r="B79" s="151"/>
      <c r="C79" s="47">
        <f aca="true" t="shared" si="19" ref="C79:AP79">SUM(C13+C41+C55+C59)</f>
        <v>186986848123</v>
      </c>
      <c r="D79" s="47">
        <f t="shared" si="19"/>
        <v>31881751057.88</v>
      </c>
      <c r="E79" s="47">
        <f t="shared" si="19"/>
        <v>0</v>
      </c>
      <c r="F79" s="47">
        <f t="shared" si="19"/>
        <v>0</v>
      </c>
      <c r="G79" s="47">
        <f t="shared" si="19"/>
        <v>0</v>
      </c>
      <c r="H79" s="47">
        <f t="shared" si="19"/>
        <v>0</v>
      </c>
      <c r="I79" s="47">
        <f t="shared" si="19"/>
        <v>0</v>
      </c>
      <c r="J79" s="47">
        <f t="shared" si="19"/>
        <v>0</v>
      </c>
      <c r="K79" s="47">
        <f t="shared" si="19"/>
        <v>0</v>
      </c>
      <c r="L79" s="47">
        <f t="shared" si="19"/>
        <v>0</v>
      </c>
      <c r="M79" s="47">
        <f t="shared" si="19"/>
        <v>0</v>
      </c>
      <c r="N79" s="47">
        <f t="shared" si="19"/>
        <v>0</v>
      </c>
      <c r="O79" s="47">
        <f t="shared" si="19"/>
        <v>0</v>
      </c>
      <c r="P79" s="47">
        <f t="shared" si="19"/>
        <v>31881751057.88</v>
      </c>
      <c r="Q79" s="47">
        <f t="shared" si="19"/>
        <v>3266262063.88</v>
      </c>
      <c r="R79" s="47">
        <f t="shared" si="19"/>
        <v>0</v>
      </c>
      <c r="S79" s="47">
        <f t="shared" si="19"/>
        <v>0</v>
      </c>
      <c r="T79" s="47">
        <f t="shared" si="19"/>
        <v>0</v>
      </c>
      <c r="U79" s="47">
        <f t="shared" si="19"/>
        <v>0</v>
      </c>
      <c r="V79" s="47">
        <f t="shared" si="19"/>
        <v>0</v>
      </c>
      <c r="W79" s="47">
        <f t="shared" si="19"/>
        <v>0</v>
      </c>
      <c r="X79" s="47">
        <f t="shared" si="19"/>
        <v>0</v>
      </c>
      <c r="Y79" s="47">
        <f t="shared" si="19"/>
        <v>0</v>
      </c>
      <c r="Z79" s="47">
        <f t="shared" si="19"/>
        <v>0</v>
      </c>
      <c r="AA79" s="47">
        <f t="shared" si="19"/>
        <v>0</v>
      </c>
      <c r="AB79" s="47">
        <f t="shared" si="19"/>
        <v>0</v>
      </c>
      <c r="AC79" s="47">
        <f t="shared" si="19"/>
        <v>3266262063.88</v>
      </c>
      <c r="AD79" s="47">
        <f t="shared" si="19"/>
        <v>2643914014.88</v>
      </c>
      <c r="AE79" s="47">
        <f t="shared" si="19"/>
        <v>0</v>
      </c>
      <c r="AF79" s="47">
        <f t="shared" si="19"/>
        <v>0</v>
      </c>
      <c r="AG79" s="47">
        <f t="shared" si="19"/>
        <v>0</v>
      </c>
      <c r="AH79" s="47">
        <f t="shared" si="19"/>
        <v>0</v>
      </c>
      <c r="AI79" s="47">
        <f t="shared" si="19"/>
        <v>0</v>
      </c>
      <c r="AJ79" s="47">
        <f t="shared" si="19"/>
        <v>0</v>
      </c>
      <c r="AK79" s="47">
        <f t="shared" si="19"/>
        <v>0</v>
      </c>
      <c r="AL79" s="47">
        <f t="shared" si="19"/>
        <v>0</v>
      </c>
      <c r="AM79" s="47">
        <f t="shared" si="19"/>
        <v>0</v>
      </c>
      <c r="AN79" s="47">
        <f t="shared" si="19"/>
        <v>0</v>
      </c>
      <c r="AO79" s="47">
        <f t="shared" si="19"/>
        <v>0</v>
      </c>
      <c r="AP79" s="37">
        <f t="shared" si="19"/>
        <v>2643914014.88</v>
      </c>
    </row>
    <row r="80" spans="1:42" ht="12.75">
      <c r="A80" s="69" t="s">
        <v>139</v>
      </c>
      <c r="B80" s="77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78"/>
    </row>
    <row r="81" spans="1:42" ht="12.75">
      <c r="A81" s="11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120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79"/>
    </row>
    <row r="82" spans="1:42" ht="9.75" customHeight="1" thickBot="1">
      <c r="A82" s="70"/>
      <c r="B82" s="80"/>
      <c r="C82" s="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59"/>
      <c r="AL82" s="59"/>
      <c r="AM82" s="59"/>
      <c r="AN82" s="59"/>
      <c r="AO82" s="59"/>
      <c r="AP82" s="79"/>
    </row>
    <row r="83" spans="1:42" ht="12.75" customHeight="1">
      <c r="A83" s="70"/>
      <c r="B83" s="98" t="s">
        <v>140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59"/>
      <c r="AM83" s="59"/>
      <c r="AN83" s="59"/>
      <c r="AO83" s="59"/>
      <c r="AP83" s="79"/>
    </row>
    <row r="84" spans="1:42" ht="0.75" customHeight="1" thickBot="1">
      <c r="A84" s="2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</row>
    <row r="85" spans="1:42" ht="0.75" customHeight="1">
      <c r="A85" s="9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0.75" customHeight="1">
      <c r="A86" s="9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34.5" customHeight="1">
      <c r="A87" s="148" t="s">
        <v>214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</row>
    <row r="88" spans="1:42" ht="12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</row>
    <row r="89" spans="1:42" ht="10.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</row>
    <row r="93" ht="12.75">
      <c r="C93" s="10"/>
    </row>
    <row r="94" ht="13.5" thickBot="1"/>
    <row r="95" ht="13.5" thickBot="1">
      <c r="H95" s="36"/>
    </row>
    <row r="96" ht="12.75">
      <c r="H96" s="36"/>
    </row>
    <row r="97" ht="12.75">
      <c r="H97" s="10"/>
    </row>
  </sheetData>
  <sheetProtection/>
  <mergeCells count="9">
    <mergeCell ref="A5:AP5"/>
    <mergeCell ref="A4:AP4"/>
    <mergeCell ref="A1:AP1"/>
    <mergeCell ref="A2:AP2"/>
    <mergeCell ref="A3:AP3"/>
    <mergeCell ref="A87:AP87"/>
    <mergeCell ref="X83:AK83"/>
    <mergeCell ref="X82:AJ82"/>
    <mergeCell ref="A79:B79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1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4" width="17.57421875" style="1" customWidth="1"/>
    <col min="5" max="15" width="17.57421875" style="1" hidden="1" customWidth="1"/>
    <col min="16" max="17" width="21.8515625" style="1" customWidth="1"/>
    <col min="18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40"/>
    </row>
    <row r="2" spans="1:29" s="22" customFormat="1" ht="1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30"/>
    </row>
    <row r="3" spans="1:29" s="22" customFormat="1" ht="1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</row>
    <row r="4" spans="1:29" s="22" customFormat="1" ht="15">
      <c r="A4" s="128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</row>
    <row r="5" spans="1:29" s="22" customFormat="1" ht="1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</row>
    <row r="6" spans="1:29" s="22" customFormat="1" ht="14.25">
      <c r="A6" s="24"/>
      <c r="B6" s="25"/>
      <c r="C6" s="25"/>
      <c r="D6" s="25" t="s">
        <v>138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8" t="s">
        <v>2</v>
      </c>
      <c r="B7" s="159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157</v>
      </c>
    </row>
    <row r="8" spans="1:29" s="22" customFormat="1" ht="15" customHeight="1" thickBot="1">
      <c r="A8" s="158" t="s">
        <v>3</v>
      </c>
      <c r="B8" s="159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590708136.2</v>
      </c>
      <c r="D14" s="36">
        <f t="shared" si="0"/>
        <v>146088846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146088846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 t="shared" si="0"/>
        <v>0</v>
      </c>
      <c r="U14" s="36">
        <f t="shared" si="0"/>
        <v>0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0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0</v>
      </c>
      <c r="F15" s="47">
        <f t="shared" si="1"/>
        <v>0</v>
      </c>
      <c r="G15" s="47">
        <f t="shared" si="1"/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141988846</v>
      </c>
      <c r="Q15" s="47">
        <f t="shared" si="1"/>
        <v>0</v>
      </c>
      <c r="R15" s="47">
        <f t="shared" si="1"/>
        <v>0</v>
      </c>
      <c r="S15" s="47">
        <f t="shared" si="1"/>
        <v>0</v>
      </c>
      <c r="T15" s="47">
        <f t="shared" si="1"/>
        <v>0</v>
      </c>
      <c r="U15" s="47">
        <f t="shared" si="1"/>
        <v>0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0</v>
      </c>
    </row>
    <row r="16" spans="1:29" s="12" customFormat="1" ht="13.5" thickBot="1">
      <c r="A16" s="15" t="s">
        <v>118</v>
      </c>
      <c r="B16" s="40" t="s">
        <v>32</v>
      </c>
      <c r="C16" s="41">
        <v>408069595</v>
      </c>
      <c r="D16" s="41">
        <v>141988846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0">
        <f>SUM(D16:O16)</f>
        <v>141988846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3"/>
    </row>
    <row r="17" spans="1:29" s="14" customFormat="1" ht="13.5" thickBot="1">
      <c r="A17" s="21"/>
      <c r="B17" s="46" t="s">
        <v>43</v>
      </c>
      <c r="C17" s="47">
        <f t="shared" si="1"/>
        <v>182638541.2</v>
      </c>
      <c r="D17" s="47">
        <f t="shared" si="1"/>
        <v>4100000</v>
      </c>
      <c r="E17" s="47">
        <f t="shared" si="1"/>
        <v>0</v>
      </c>
      <c r="F17" s="47"/>
      <c r="G17" s="47"/>
      <c r="H17" s="47"/>
      <c r="I17" s="47"/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4100000</v>
      </c>
      <c r="Q17" s="47">
        <f t="shared" si="1"/>
        <v>0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0</v>
      </c>
    </row>
    <row r="18" spans="1:29" s="14" customFormat="1" ht="13.5" thickBot="1">
      <c r="A18" s="16" t="s">
        <v>152</v>
      </c>
      <c r="B18" s="48" t="s">
        <v>136</v>
      </c>
      <c r="C18" s="89">
        <v>182638541.2</v>
      </c>
      <c r="D18" s="85">
        <v>4100000</v>
      </c>
      <c r="E18" s="8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08">
        <f>SUM(D18:O18)</f>
        <v>4100000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44"/>
      <c r="AB18" s="89"/>
      <c r="AC18" s="83">
        <f>SUM(Q18:AB18)</f>
        <v>0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11342677617.96</v>
      </c>
      <c r="D23" s="47">
        <f t="shared" si="3"/>
        <v>74466647</v>
      </c>
      <c r="E23" s="47">
        <f t="shared" si="3"/>
        <v>0</v>
      </c>
      <c r="F23" s="47">
        <f t="shared" si="3"/>
        <v>0</v>
      </c>
      <c r="G23" s="47">
        <f t="shared" si="3"/>
        <v>0</v>
      </c>
      <c r="H23" s="47">
        <f t="shared" si="3"/>
        <v>0</v>
      </c>
      <c r="I23" s="47">
        <f t="shared" si="3"/>
        <v>0</v>
      </c>
      <c r="J23" s="47">
        <f t="shared" si="3"/>
        <v>0</v>
      </c>
      <c r="K23" s="47">
        <f t="shared" si="3"/>
        <v>0</v>
      </c>
      <c r="L23" s="47">
        <f t="shared" si="3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74466647</v>
      </c>
      <c r="Q23" s="47">
        <f t="shared" si="3"/>
        <v>0</v>
      </c>
      <c r="R23" s="47">
        <f t="shared" si="3"/>
        <v>0</v>
      </c>
      <c r="S23" s="47">
        <f t="shared" si="3"/>
        <v>0</v>
      </c>
      <c r="T23" s="47">
        <f t="shared" si="3"/>
        <v>0</v>
      </c>
      <c r="U23" s="47">
        <f t="shared" si="3"/>
        <v>0</v>
      </c>
      <c r="V23" s="47">
        <f t="shared" si="3"/>
        <v>0</v>
      </c>
      <c r="W23" s="47">
        <f t="shared" si="3"/>
        <v>0</v>
      </c>
      <c r="X23" s="47">
        <f t="shared" si="3"/>
        <v>0</v>
      </c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0</v>
      </c>
    </row>
    <row r="24" spans="1:29" s="10" customFormat="1" ht="12.75">
      <c r="A24" s="82" t="s">
        <v>185</v>
      </c>
      <c r="B24" s="13" t="s">
        <v>115</v>
      </c>
      <c r="C24" s="49">
        <v>762519604.52</v>
      </c>
      <c r="D24" s="49"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1"/>
      <c r="O24" s="49"/>
      <c r="P24" s="108">
        <f aca="true" t="shared" si="4" ref="P24:P43">SUM(D24:O24)</f>
        <v>0</v>
      </c>
      <c r="Q24" s="49">
        <v>0</v>
      </c>
      <c r="R24" s="50"/>
      <c r="S24" s="49"/>
      <c r="T24" s="49"/>
      <c r="U24" s="49"/>
      <c r="V24" s="49"/>
      <c r="W24" s="49"/>
      <c r="X24" s="49"/>
      <c r="Y24" s="49"/>
      <c r="Z24" s="49"/>
      <c r="AA24" s="41"/>
      <c r="AB24" s="49"/>
      <c r="AC24" s="122">
        <f aca="true" t="shared" si="5" ref="AC24:AC44">SUM(Q24:AB24)</f>
        <v>0</v>
      </c>
    </row>
    <row r="25" spans="1:29" s="10" customFormat="1" ht="12.75">
      <c r="A25" s="82" t="s">
        <v>186</v>
      </c>
      <c r="B25" s="13" t="s">
        <v>116</v>
      </c>
      <c r="C25" s="49">
        <v>254036275</v>
      </c>
      <c r="D25" s="49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1"/>
      <c r="O25" s="49"/>
      <c r="P25" s="108">
        <f t="shared" si="4"/>
        <v>0</v>
      </c>
      <c r="Q25" s="49">
        <v>0</v>
      </c>
      <c r="R25" s="49"/>
      <c r="S25" s="49"/>
      <c r="T25" s="49"/>
      <c r="U25" s="49"/>
      <c r="V25" s="49"/>
      <c r="W25" s="49"/>
      <c r="X25" s="49"/>
      <c r="Y25" s="49"/>
      <c r="Z25" s="49"/>
      <c r="AA25" s="41"/>
      <c r="AB25" s="49"/>
      <c r="AC25" s="122">
        <f t="shared" si="5"/>
        <v>0</v>
      </c>
    </row>
    <row r="26" spans="1:29" s="10" customFormat="1" ht="12.75">
      <c r="A26" s="82" t="s">
        <v>146</v>
      </c>
      <c r="B26" s="13" t="s">
        <v>116</v>
      </c>
      <c r="C26" s="49">
        <v>22938070</v>
      </c>
      <c r="D26" s="49"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108">
        <f t="shared" si="4"/>
        <v>0</v>
      </c>
      <c r="Q26" s="49">
        <v>0</v>
      </c>
      <c r="R26" s="49"/>
      <c r="S26" s="49"/>
      <c r="T26" s="49"/>
      <c r="U26" s="49"/>
      <c r="V26" s="49"/>
      <c r="W26" s="49"/>
      <c r="X26" s="49"/>
      <c r="Y26" s="49"/>
      <c r="Z26" s="49"/>
      <c r="AA26" s="41"/>
      <c r="AB26" s="49"/>
      <c r="AC26" s="122">
        <f t="shared" si="5"/>
        <v>0</v>
      </c>
    </row>
    <row r="27" spans="1:29" s="10" customFormat="1" ht="12.75">
      <c r="A27" s="82" t="s">
        <v>162</v>
      </c>
      <c r="B27" s="13" t="s">
        <v>117</v>
      </c>
      <c r="C27" s="49">
        <v>52969067</v>
      </c>
      <c r="D27" s="49"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108">
        <f t="shared" si="4"/>
        <v>0</v>
      </c>
      <c r="Q27" s="49">
        <v>0</v>
      </c>
      <c r="R27" s="50"/>
      <c r="S27" s="49"/>
      <c r="T27" s="49"/>
      <c r="U27" s="49"/>
      <c r="V27" s="49"/>
      <c r="W27" s="49"/>
      <c r="X27" s="49"/>
      <c r="Y27" s="49"/>
      <c r="Z27" s="49"/>
      <c r="AA27" s="41"/>
      <c r="AB27" s="49"/>
      <c r="AC27" s="122">
        <f t="shared" si="5"/>
        <v>0</v>
      </c>
    </row>
    <row r="28" spans="1:29" s="10" customFormat="1" ht="12.75">
      <c r="A28" s="82" t="s">
        <v>188</v>
      </c>
      <c r="B28" s="13" t="s">
        <v>122</v>
      </c>
      <c r="C28" s="49">
        <v>34778652</v>
      </c>
      <c r="D28" s="49"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08">
        <f t="shared" si="4"/>
        <v>0</v>
      </c>
      <c r="Q28" s="49">
        <v>0</v>
      </c>
      <c r="R28" s="49"/>
      <c r="S28" s="49"/>
      <c r="T28" s="49"/>
      <c r="U28" s="49"/>
      <c r="V28" s="49"/>
      <c r="W28" s="49"/>
      <c r="X28" s="49"/>
      <c r="Y28" s="49"/>
      <c r="Z28" s="49"/>
      <c r="AA28" s="41"/>
      <c r="AB28" s="49"/>
      <c r="AC28" s="122">
        <f t="shared" si="5"/>
        <v>0</v>
      </c>
    </row>
    <row r="29" spans="1:29" s="10" customFormat="1" ht="12.75">
      <c r="A29" s="82" t="s">
        <v>189</v>
      </c>
      <c r="B29" s="13" t="s">
        <v>123</v>
      </c>
      <c r="C29" s="49">
        <v>13014870</v>
      </c>
      <c r="D29" s="49"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08">
        <f t="shared" si="4"/>
        <v>0</v>
      </c>
      <c r="Q29" s="49">
        <v>0</v>
      </c>
      <c r="R29" s="49"/>
      <c r="S29" s="49"/>
      <c r="T29" s="49"/>
      <c r="U29" s="49"/>
      <c r="V29" s="49"/>
      <c r="W29" s="49"/>
      <c r="X29" s="49"/>
      <c r="Y29" s="49"/>
      <c r="Z29" s="49"/>
      <c r="AA29" s="41"/>
      <c r="AB29" s="49"/>
      <c r="AC29" s="122">
        <f t="shared" si="5"/>
        <v>0</v>
      </c>
    </row>
    <row r="30" spans="1:29" s="10" customFormat="1" ht="12.75">
      <c r="A30" s="82" t="s">
        <v>190</v>
      </c>
      <c r="B30" s="13" t="s">
        <v>124</v>
      </c>
      <c r="C30" s="49">
        <v>131156884</v>
      </c>
      <c r="D30" s="49"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108">
        <f t="shared" si="4"/>
        <v>0</v>
      </c>
      <c r="Q30" s="49">
        <v>0</v>
      </c>
      <c r="R30" s="49"/>
      <c r="S30" s="49"/>
      <c r="T30" s="49"/>
      <c r="U30" s="49"/>
      <c r="V30" s="49"/>
      <c r="W30" s="49"/>
      <c r="X30" s="49"/>
      <c r="Y30" s="49"/>
      <c r="Z30" s="49"/>
      <c r="AA30" s="41"/>
      <c r="AB30" s="49"/>
      <c r="AC30" s="122">
        <f t="shared" si="5"/>
        <v>0</v>
      </c>
    </row>
    <row r="31" spans="1:29" s="10" customFormat="1" ht="12.75">
      <c r="A31" s="82" t="s">
        <v>191</v>
      </c>
      <c r="B31" s="13" t="s">
        <v>125</v>
      </c>
      <c r="C31" s="49">
        <v>5010943</v>
      </c>
      <c r="D31" s="49"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08">
        <f t="shared" si="4"/>
        <v>0</v>
      </c>
      <c r="Q31" s="49">
        <v>0</v>
      </c>
      <c r="R31" s="49"/>
      <c r="S31" s="49"/>
      <c r="T31" s="49"/>
      <c r="U31" s="49"/>
      <c r="V31" s="49"/>
      <c r="W31" s="49"/>
      <c r="X31" s="49"/>
      <c r="Y31" s="49"/>
      <c r="Z31" s="49"/>
      <c r="AA31" s="41"/>
      <c r="AB31" s="49"/>
      <c r="AC31" s="122">
        <f t="shared" si="5"/>
        <v>0</v>
      </c>
    </row>
    <row r="32" spans="1:29" s="10" customFormat="1" ht="12.75">
      <c r="A32" s="82" t="s">
        <v>192</v>
      </c>
      <c r="B32" s="13" t="s">
        <v>147</v>
      </c>
      <c r="C32" s="49">
        <v>143575161</v>
      </c>
      <c r="D32" s="49"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08">
        <f t="shared" si="4"/>
        <v>0</v>
      </c>
      <c r="Q32" s="49">
        <v>0</v>
      </c>
      <c r="R32" s="49"/>
      <c r="S32" s="49"/>
      <c r="T32" s="49"/>
      <c r="U32" s="49"/>
      <c r="V32" s="49"/>
      <c r="W32" s="49"/>
      <c r="X32" s="49"/>
      <c r="Y32" s="49"/>
      <c r="Z32" s="49"/>
      <c r="AA32" s="41"/>
      <c r="AB32" s="49"/>
      <c r="AC32" s="122">
        <f t="shared" si="5"/>
        <v>0</v>
      </c>
    </row>
    <row r="33" spans="1:29" s="10" customFormat="1" ht="12.75">
      <c r="A33" s="82" t="s">
        <v>193</v>
      </c>
      <c r="B33" s="13" t="s">
        <v>126</v>
      </c>
      <c r="C33" s="49">
        <v>60095741</v>
      </c>
      <c r="D33" s="49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08">
        <f t="shared" si="4"/>
        <v>0</v>
      </c>
      <c r="Q33" s="49">
        <v>0</v>
      </c>
      <c r="R33" s="49"/>
      <c r="S33" s="49"/>
      <c r="T33" s="49"/>
      <c r="U33" s="49"/>
      <c r="V33" s="49"/>
      <c r="W33" s="49"/>
      <c r="X33" s="49"/>
      <c r="Y33" s="49"/>
      <c r="Z33" s="49"/>
      <c r="AA33" s="41"/>
      <c r="AB33" s="49"/>
      <c r="AC33" s="122">
        <f t="shared" si="5"/>
        <v>0</v>
      </c>
    </row>
    <row r="34" spans="1:29" s="10" customFormat="1" ht="12.75">
      <c r="A34" s="82" t="s">
        <v>194</v>
      </c>
      <c r="B34" s="13" t="s">
        <v>127</v>
      </c>
      <c r="C34" s="49">
        <v>464079</v>
      </c>
      <c r="D34" s="49">
        <v>464079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08">
        <f t="shared" si="4"/>
        <v>464079</v>
      </c>
      <c r="Q34" s="49">
        <v>0</v>
      </c>
      <c r="R34" s="49"/>
      <c r="S34" s="49"/>
      <c r="T34" s="49"/>
      <c r="U34" s="49"/>
      <c r="V34" s="49"/>
      <c r="W34" s="49"/>
      <c r="X34" s="49"/>
      <c r="Y34" s="49"/>
      <c r="Z34" s="49"/>
      <c r="AA34" s="41"/>
      <c r="AB34" s="49"/>
      <c r="AC34" s="122">
        <f t="shared" si="5"/>
        <v>0</v>
      </c>
    </row>
    <row r="35" spans="1:29" s="10" customFormat="1" ht="12.75">
      <c r="A35" s="82" t="s">
        <v>195</v>
      </c>
      <c r="B35" s="13" t="s">
        <v>128</v>
      </c>
      <c r="C35" s="49">
        <v>75726668</v>
      </c>
      <c r="D35" s="49">
        <v>769000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08">
        <f t="shared" si="4"/>
        <v>769000</v>
      </c>
      <c r="Q35" s="49">
        <v>0</v>
      </c>
      <c r="R35" s="49"/>
      <c r="S35" s="49"/>
      <c r="T35" s="49"/>
      <c r="U35" s="49"/>
      <c r="V35" s="49"/>
      <c r="W35" s="49"/>
      <c r="X35" s="49"/>
      <c r="Y35" s="49"/>
      <c r="Z35" s="49"/>
      <c r="AA35" s="41"/>
      <c r="AB35" s="49"/>
      <c r="AC35" s="122">
        <f t="shared" si="5"/>
        <v>0</v>
      </c>
    </row>
    <row r="36" spans="1:29" s="10" customFormat="1" ht="12.75">
      <c r="A36" s="82" t="s">
        <v>196</v>
      </c>
      <c r="B36" s="13" t="s">
        <v>197</v>
      </c>
      <c r="C36" s="49">
        <v>1745666325</v>
      </c>
      <c r="D36" s="49"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08">
        <f t="shared" si="4"/>
        <v>0</v>
      </c>
      <c r="Q36" s="49">
        <v>0</v>
      </c>
      <c r="R36" s="49"/>
      <c r="S36" s="49"/>
      <c r="T36" s="49"/>
      <c r="U36" s="49"/>
      <c r="V36" s="49"/>
      <c r="W36" s="49"/>
      <c r="X36" s="49"/>
      <c r="Y36" s="49"/>
      <c r="Z36" s="49"/>
      <c r="AA36" s="41"/>
      <c r="AB36" s="49"/>
      <c r="AC36" s="122">
        <f t="shared" si="5"/>
        <v>0</v>
      </c>
    </row>
    <row r="37" spans="1:29" s="10" customFormat="1" ht="12.75">
      <c r="A37" s="82" t="s">
        <v>198</v>
      </c>
      <c r="B37" s="13" t="s">
        <v>199</v>
      </c>
      <c r="C37" s="49">
        <v>537133792</v>
      </c>
      <c r="D37" s="49"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108">
        <f t="shared" si="4"/>
        <v>0</v>
      </c>
      <c r="Q37" s="49">
        <v>0</v>
      </c>
      <c r="R37" s="50"/>
      <c r="S37" s="49"/>
      <c r="T37" s="49"/>
      <c r="U37" s="49"/>
      <c r="V37" s="49"/>
      <c r="W37" s="49"/>
      <c r="X37" s="49"/>
      <c r="Y37" s="49"/>
      <c r="Z37" s="49"/>
      <c r="AA37" s="41"/>
      <c r="AB37" s="49"/>
      <c r="AC37" s="122">
        <f t="shared" si="5"/>
        <v>0</v>
      </c>
    </row>
    <row r="38" spans="1:29" s="10" customFormat="1" ht="12.75">
      <c r="A38" s="82" t="s">
        <v>200</v>
      </c>
      <c r="B38" s="13" t="s">
        <v>148</v>
      </c>
      <c r="C38" s="49">
        <v>30702618</v>
      </c>
      <c r="D38" s="49"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8">
        <f t="shared" si="4"/>
        <v>0</v>
      </c>
      <c r="Q38" s="49">
        <v>0</v>
      </c>
      <c r="R38" s="50"/>
      <c r="S38" s="49"/>
      <c r="T38" s="49"/>
      <c r="U38" s="49"/>
      <c r="V38" s="49"/>
      <c r="W38" s="49"/>
      <c r="X38" s="49"/>
      <c r="Y38" s="49"/>
      <c r="Z38" s="49"/>
      <c r="AA38" s="41"/>
      <c r="AB38" s="49"/>
      <c r="AC38" s="122">
        <f t="shared" si="5"/>
        <v>0</v>
      </c>
    </row>
    <row r="39" spans="1:29" s="10" customFormat="1" ht="12.75">
      <c r="A39" s="82" t="s">
        <v>201</v>
      </c>
      <c r="B39" s="13" t="s">
        <v>202</v>
      </c>
      <c r="C39" s="49">
        <v>538530425</v>
      </c>
      <c r="D39" s="49">
        <v>73233568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08">
        <f t="shared" si="4"/>
        <v>73233568</v>
      </c>
      <c r="Q39" s="49">
        <v>0</v>
      </c>
      <c r="R39" s="49"/>
      <c r="S39" s="49"/>
      <c r="T39" s="49"/>
      <c r="U39" s="49"/>
      <c r="V39" s="49"/>
      <c r="W39" s="49"/>
      <c r="X39" s="49"/>
      <c r="Y39" s="49"/>
      <c r="Z39" s="49"/>
      <c r="AA39" s="41"/>
      <c r="AB39" s="49"/>
      <c r="AC39" s="122">
        <f t="shared" si="5"/>
        <v>0</v>
      </c>
    </row>
    <row r="40" spans="1:29" s="10" customFormat="1" ht="12.75">
      <c r="A40" s="82" t="s">
        <v>203</v>
      </c>
      <c r="B40" s="13" t="s">
        <v>204</v>
      </c>
      <c r="C40" s="49">
        <v>1021184928</v>
      </c>
      <c r="D40" s="49"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08">
        <f t="shared" si="4"/>
        <v>0</v>
      </c>
      <c r="Q40" s="49">
        <v>0</v>
      </c>
      <c r="R40" s="50"/>
      <c r="S40" s="49"/>
      <c r="T40" s="49"/>
      <c r="U40" s="49"/>
      <c r="V40" s="49"/>
      <c r="W40" s="49"/>
      <c r="X40" s="49"/>
      <c r="Y40" s="49"/>
      <c r="Z40" s="49"/>
      <c r="AA40" s="41"/>
      <c r="AB40" s="49"/>
      <c r="AC40" s="122">
        <f t="shared" si="5"/>
        <v>0</v>
      </c>
    </row>
    <row r="41" spans="1:29" s="10" customFormat="1" ht="12.75">
      <c r="A41" s="82" t="s">
        <v>154</v>
      </c>
      <c r="B41" s="13" t="s">
        <v>205</v>
      </c>
      <c r="C41" s="49">
        <v>55580384</v>
      </c>
      <c r="D41" s="49"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122">
        <f t="shared" si="4"/>
        <v>0</v>
      </c>
      <c r="Q41" s="49">
        <v>0</v>
      </c>
      <c r="R41" s="50"/>
      <c r="S41" s="49"/>
      <c r="T41" s="49"/>
      <c r="U41" s="49"/>
      <c r="V41" s="49"/>
      <c r="W41" s="49"/>
      <c r="X41" s="49"/>
      <c r="Y41" s="49"/>
      <c r="Z41" s="49"/>
      <c r="AA41" s="41"/>
      <c r="AB41" s="49"/>
      <c r="AC41" s="122">
        <f t="shared" si="5"/>
        <v>0</v>
      </c>
    </row>
    <row r="42" spans="1:29" s="10" customFormat="1" ht="12.75">
      <c r="A42" s="82" t="s">
        <v>206</v>
      </c>
      <c r="B42" s="13" t="s">
        <v>207</v>
      </c>
      <c r="C42" s="49">
        <v>82285611</v>
      </c>
      <c r="D42" s="49"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108">
        <f>SUM(D42:O42)</f>
        <v>0</v>
      </c>
      <c r="Q42" s="49">
        <v>0</v>
      </c>
      <c r="R42" s="50"/>
      <c r="S42" s="49"/>
      <c r="T42" s="49"/>
      <c r="U42" s="49"/>
      <c r="V42" s="49"/>
      <c r="W42" s="49"/>
      <c r="X42" s="49"/>
      <c r="Y42" s="49"/>
      <c r="Z42" s="49"/>
      <c r="AA42" s="41"/>
      <c r="AB42" s="49"/>
      <c r="AC42" s="122">
        <f>SUM(Q42:AB42)</f>
        <v>0</v>
      </c>
    </row>
    <row r="43" spans="1:29" s="10" customFormat="1" ht="12.75">
      <c r="A43" s="82" t="s">
        <v>208</v>
      </c>
      <c r="B43" s="13" t="s">
        <v>212</v>
      </c>
      <c r="C43" s="49">
        <v>5372185346.44</v>
      </c>
      <c r="D43" s="49"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122">
        <f t="shared" si="4"/>
        <v>0</v>
      </c>
      <c r="Q43" s="49">
        <v>0</v>
      </c>
      <c r="R43" s="50"/>
      <c r="S43" s="49"/>
      <c r="T43" s="49"/>
      <c r="U43" s="49"/>
      <c r="V43" s="49"/>
      <c r="W43" s="49"/>
      <c r="X43" s="49"/>
      <c r="Y43" s="49"/>
      <c r="Z43" s="49"/>
      <c r="AA43" s="41"/>
      <c r="AB43" s="49"/>
      <c r="AC43" s="122">
        <f>SUM(Q43:AB43)</f>
        <v>0</v>
      </c>
    </row>
    <row r="44" spans="1:29" s="10" customFormat="1" ht="13.5" thickBot="1">
      <c r="A44" s="82" t="s">
        <v>210</v>
      </c>
      <c r="B44" s="13" t="s">
        <v>213</v>
      </c>
      <c r="C44" s="49">
        <v>403122174</v>
      </c>
      <c r="D44" s="49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108">
        <f>SUM(D44:O44)</f>
        <v>0</v>
      </c>
      <c r="Q44" s="49">
        <v>0</v>
      </c>
      <c r="R44" s="50"/>
      <c r="S44" s="49"/>
      <c r="T44" s="49"/>
      <c r="U44" s="49"/>
      <c r="V44" s="49"/>
      <c r="W44" s="49"/>
      <c r="X44" s="49"/>
      <c r="Y44" s="49"/>
      <c r="Z44" s="49"/>
      <c r="AA44" s="41"/>
      <c r="AB44" s="49"/>
      <c r="AC44" s="122">
        <f t="shared" si="5"/>
        <v>0</v>
      </c>
    </row>
    <row r="45" spans="1:29" s="11" customFormat="1" ht="13.5" thickBot="1">
      <c r="A45" s="133" t="s">
        <v>33</v>
      </c>
      <c r="B45" s="134"/>
      <c r="C45" s="47">
        <f aca="true" t="shared" si="6" ref="C45:AC45">SUM(C14+C23)</f>
        <v>11933385754.16</v>
      </c>
      <c r="D45" s="47">
        <f t="shared" si="6"/>
        <v>220555493</v>
      </c>
      <c r="E45" s="47">
        <f t="shared" si="6"/>
        <v>0</v>
      </c>
      <c r="F45" s="47">
        <f t="shared" si="6"/>
        <v>0</v>
      </c>
      <c r="G45" s="47">
        <f t="shared" si="6"/>
        <v>0</v>
      </c>
      <c r="H45" s="47">
        <f t="shared" si="6"/>
        <v>0</v>
      </c>
      <c r="I45" s="47">
        <f t="shared" si="6"/>
        <v>0</v>
      </c>
      <c r="J45" s="47">
        <f t="shared" si="6"/>
        <v>0</v>
      </c>
      <c r="K45" s="47">
        <f t="shared" si="6"/>
        <v>0</v>
      </c>
      <c r="L45" s="47">
        <f t="shared" si="6"/>
        <v>0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220555493</v>
      </c>
      <c r="Q45" s="47">
        <f t="shared" si="6"/>
        <v>0</v>
      </c>
      <c r="R45" s="47">
        <f t="shared" si="6"/>
        <v>0</v>
      </c>
      <c r="S45" s="47">
        <f t="shared" si="6"/>
        <v>0</v>
      </c>
      <c r="T45" s="47">
        <f t="shared" si="6"/>
        <v>0</v>
      </c>
      <c r="U45" s="47">
        <f t="shared" si="6"/>
        <v>0</v>
      </c>
      <c r="V45" s="47">
        <f t="shared" si="6"/>
        <v>0</v>
      </c>
      <c r="W45" s="47">
        <f t="shared" si="6"/>
        <v>0</v>
      </c>
      <c r="X45" s="47">
        <f t="shared" si="6"/>
        <v>0</v>
      </c>
      <c r="Y45" s="47">
        <f t="shared" si="6"/>
        <v>0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0</v>
      </c>
    </row>
    <row r="46" spans="1:29" ht="12.75">
      <c r="A46" s="69" t="s">
        <v>139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6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2.75">
      <c r="A49" s="60"/>
      <c r="B49" s="97" t="s">
        <v>140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33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4"/>
    </row>
    <row r="52" spans="1:29" ht="21" customHeight="1" hidden="1" thickBot="1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7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13.5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2013-02-08T21:04:16Z</cp:lastPrinted>
  <dcterms:created xsi:type="dcterms:W3CDTF">1999-04-05T19:37:02Z</dcterms:created>
  <dcterms:modified xsi:type="dcterms:W3CDTF">2013-02-18T20:18:24Z</dcterms:modified>
  <cp:category/>
  <cp:version/>
  <cp:contentType/>
  <cp:contentStatus/>
</cp:coreProperties>
</file>