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08" windowWidth="15600" windowHeight="6228" firstSheet="2" activeTab="2"/>
  </bookViews>
  <sheets>
    <sheet name="ENERO DE 2016 " sheetId="1" r:id="rId1"/>
    <sheet name="FEBRERO DE 2016 " sheetId="2" r:id="rId2"/>
    <sheet name="JUNIO DE 2016" sheetId="3" r:id="rId3"/>
  </sheets>
  <definedNames>
    <definedName name="_xlnm.Print_Area" localSheetId="0">'ENERO DE 2016 '!$A$1:$I$58</definedName>
    <definedName name="_xlnm.Print_Area" localSheetId="1">'FEBRERO DE 2016 '!$A$1:$I$60</definedName>
  </definedNames>
  <calcPr fullCalcOnLoad="1"/>
</workbook>
</file>

<file path=xl/sharedStrings.xml><?xml version="1.0" encoding="utf-8"?>
<sst xmlns="http://schemas.openxmlformats.org/spreadsheetml/2006/main" count="200" uniqueCount="85">
  <si>
    <t>FONDO ROTATORIO DEL DANE - FONDANE</t>
  </si>
  <si>
    <t>MINISTERIO DE HACIENDA Y CRÉDITO PÚBLICO</t>
  </si>
  <si>
    <t>Dirección General del Presupuesto Nacional</t>
  </si>
  <si>
    <t>Formulario No. 1</t>
  </si>
  <si>
    <t>.</t>
  </si>
  <si>
    <t>0402</t>
  </si>
  <si>
    <t>NIV</t>
  </si>
  <si>
    <t>CONCEPTO</t>
  </si>
  <si>
    <t>INGRESOS PROPIOS</t>
  </si>
  <si>
    <t>INGRESOS CORRIENTES</t>
  </si>
  <si>
    <t>Tributarios</t>
  </si>
  <si>
    <t>Contribuciones</t>
  </si>
  <si>
    <t>No Tributarios</t>
  </si>
  <si>
    <t>Operaciones Comerciales</t>
  </si>
  <si>
    <t>Aportes Patronales</t>
  </si>
  <si>
    <t>Aportes de Afiliados</t>
  </si>
  <si>
    <t>Aportes de otras entidades</t>
  </si>
  <si>
    <t>Otros ingresos</t>
  </si>
  <si>
    <t>RECURSOS DE CAPITAL</t>
  </si>
  <si>
    <t>Crédito Externo</t>
  </si>
  <si>
    <t>Perfeccionado</t>
  </si>
  <si>
    <t>Autorizado</t>
  </si>
  <si>
    <t>Crédito Interno</t>
  </si>
  <si>
    <t>Rendimientos Financieros</t>
  </si>
  <si>
    <t>Recursos del Balance</t>
  </si>
  <si>
    <t>Venta de Activos</t>
  </si>
  <si>
    <t>Excedentes Financieros</t>
  </si>
  <si>
    <t>Recuperación de Cartera</t>
  </si>
  <si>
    <t>Otros Recursos del Balance</t>
  </si>
  <si>
    <t>Donaciones</t>
  </si>
  <si>
    <t>RENTAS PARA FISCALES</t>
  </si>
  <si>
    <t>APORTES DE LA NACIÓN</t>
  </si>
  <si>
    <t>Funcionamiento</t>
  </si>
  <si>
    <t>Servicio de la Deuda</t>
  </si>
  <si>
    <t>Inversión</t>
  </si>
  <si>
    <t>TOTAL  INGRESOS  VIGENCIA</t>
  </si>
  <si>
    <t>RESUMEN PRESUPUESTO  DE INGRESOS</t>
  </si>
  <si>
    <t>Ingresos Propios</t>
  </si>
  <si>
    <t>Ingresos Corrientes</t>
  </si>
  <si>
    <t>Recursos de Capital</t>
  </si>
  <si>
    <t>Aportes de la Nación</t>
  </si>
  <si>
    <t>Total Ingresos Vigencia</t>
  </si>
  <si>
    <r>
      <t>SECCIÓN</t>
    </r>
    <r>
      <rPr>
        <sz val="9"/>
        <rFont val="Arial"/>
        <family val="2"/>
      </rPr>
      <t xml:space="preserve">: </t>
    </r>
    <r>
      <rPr>
        <u val="single"/>
        <sz val="9"/>
        <rFont val="Arial"/>
        <family val="2"/>
      </rPr>
      <t>____________</t>
    </r>
  </si>
  <si>
    <r>
      <t>UNIDAD EJECUTORA</t>
    </r>
    <r>
      <rPr>
        <sz val="9"/>
        <rFont val="Arial"/>
        <family val="2"/>
      </rPr>
      <t>:</t>
    </r>
    <r>
      <rPr>
        <u val="single"/>
        <sz val="9"/>
        <rFont val="Arial"/>
        <family val="2"/>
      </rPr>
      <t xml:space="preserve"> 00</t>
    </r>
  </si>
  <si>
    <r>
      <t>ORGANO</t>
    </r>
    <r>
      <rPr>
        <sz val="9"/>
        <rFont val="Arial"/>
        <family val="2"/>
      </rPr>
      <t xml:space="preserve">: </t>
    </r>
    <r>
      <rPr>
        <u val="single"/>
        <sz val="9"/>
        <rFont val="Arial"/>
        <family val="2"/>
      </rPr>
      <t>__________</t>
    </r>
  </si>
  <si>
    <t>Venta de Bienes y Servicios</t>
  </si>
  <si>
    <t>Ingresos por Recaudar Vigencia Anterior</t>
  </si>
  <si>
    <t xml:space="preserve">CONVENIOS </t>
  </si>
  <si>
    <t>CONTRATOS</t>
  </si>
  <si>
    <t>interes cuentas de ahorro</t>
  </si>
  <si>
    <t>PUBLICACIONES-incluye D.Territoriales</t>
  </si>
  <si>
    <t>Ingresos Recaudados Enero 2016</t>
  </si>
  <si>
    <t>Ingresos Recaudados acumulados 2016</t>
  </si>
  <si>
    <t>Ingresos Estimados 2016</t>
  </si>
  <si>
    <t>Ingresos Programados Entidad 2016</t>
  </si>
  <si>
    <t>ANTEPROYECTO DE PRESUPUESTO DE INGRESOS - VIGENCIA 2016</t>
  </si>
  <si>
    <t>Ingresos por recaudar Enero 2016</t>
  </si>
  <si>
    <t>Fotocopias</t>
  </si>
  <si>
    <t>CONVENIOS  VIGENCIA ANTERIOR</t>
  </si>
  <si>
    <t>Ingresos Recaudados Febrero 2016</t>
  </si>
  <si>
    <t>Ingresos por recaudar Febrero 2016</t>
  </si>
  <si>
    <t>En pesos $</t>
  </si>
  <si>
    <t>Ingresos por recaudar 2016</t>
  </si>
  <si>
    <t>Convenios</t>
  </si>
  <si>
    <t>Administración de convenios</t>
  </si>
  <si>
    <t>Publicaciones-incluye D.Territoriales</t>
  </si>
  <si>
    <t>Contratos</t>
  </si>
  <si>
    <t>Venta de servicios</t>
  </si>
  <si>
    <t>Aportes de otras entidades -BID</t>
  </si>
  <si>
    <t>Aprovechamientos-Fotocopias</t>
  </si>
  <si>
    <t>Ingresos recaudados Mayo 2016</t>
  </si>
  <si>
    <t>Secretaria General - Area Financiera</t>
  </si>
  <si>
    <t>CTA CBLE INGRESO</t>
  </si>
  <si>
    <t>Recursos Recibidos en Adminisitracion</t>
  </si>
  <si>
    <t>Servicios informativos</t>
  </si>
  <si>
    <t>Administración de proyectos</t>
  </si>
  <si>
    <t>Rendimientos sobre depósitos en administración</t>
  </si>
  <si>
    <t>481047 -481007</t>
  </si>
  <si>
    <t>Aprovechamientos - Sobrantes</t>
  </si>
  <si>
    <t>Intereses sobre depositos en instituciones financieras</t>
  </si>
  <si>
    <t>DESCRIPCION CTA CBLE INGRESO</t>
  </si>
  <si>
    <t>Ingresos Recaudados Junio 2016</t>
  </si>
  <si>
    <t>Ingresos por recaudar Junio 2016</t>
  </si>
  <si>
    <t>Saldo Anterior</t>
  </si>
  <si>
    <t>Aforo vigente 2016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</si>
</sst>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_P_t_a_-;\-* #,##0.00\ _P_t_a_-;_-* &quot;-&quot;??\ _P_t_a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6"/>
      <color indexed="8"/>
      <name val="Arial"/>
      <family val="0"/>
    </font>
    <font>
      <b/>
      <sz val="5"/>
      <color indexed="8"/>
      <name val="Arial"/>
      <family val="0"/>
    </font>
    <font>
      <sz val="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8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centerContinuous"/>
    </xf>
    <xf numFmtId="3" fontId="6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7" fillId="0" borderId="0" xfId="0" applyFont="1" applyAlignment="1" quotePrefix="1">
      <alignment/>
    </xf>
    <xf numFmtId="3" fontId="3" fillId="0" borderId="0" xfId="0" applyNumberFormat="1" applyFont="1" applyAlignment="1">
      <alignment/>
    </xf>
    <xf numFmtId="0" fontId="7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Continuous" vertical="center" wrapText="1"/>
    </xf>
    <xf numFmtId="0" fontId="9" fillId="0" borderId="12" xfId="0" applyFont="1" applyBorder="1" applyAlignment="1">
      <alignment horizontal="centerContinuous" vertical="center" wrapText="1"/>
    </xf>
    <xf numFmtId="3" fontId="9" fillId="0" borderId="13" xfId="0" applyNumberFormat="1" applyFont="1" applyBorder="1" applyAlignment="1" quotePrefix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3" fontId="10" fillId="0" borderId="17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/>
    </xf>
    <xf numFmtId="0" fontId="11" fillId="33" borderId="18" xfId="0" applyFont="1" applyFill="1" applyBorder="1" applyAlignment="1">
      <alignment/>
    </xf>
    <xf numFmtId="0" fontId="11" fillId="33" borderId="19" xfId="0" applyFont="1" applyFill="1" applyBorder="1" applyAlignment="1">
      <alignment/>
    </xf>
    <xf numFmtId="3" fontId="11" fillId="33" borderId="20" xfId="0" applyNumberFormat="1" applyFont="1" applyFill="1" applyBorder="1" applyAlignment="1">
      <alignment/>
    </xf>
    <xf numFmtId="3" fontId="11" fillId="33" borderId="21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33" borderId="22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3" fontId="12" fillId="33" borderId="23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24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0" fontId="3" fillId="0" borderId="25" xfId="0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12" fillId="33" borderId="28" xfId="0" applyNumberFormat="1" applyFont="1" applyFill="1" applyBorder="1" applyAlignment="1">
      <alignment/>
    </xf>
    <xf numFmtId="0" fontId="0" fillId="0" borderId="29" xfId="0" applyBorder="1" applyAlignment="1">
      <alignment/>
    </xf>
    <xf numFmtId="0" fontId="3" fillId="0" borderId="30" xfId="0" applyFont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0" fillId="0" borderId="28" xfId="0" applyNumberFormat="1" applyBorder="1" applyAlignment="1">
      <alignment/>
    </xf>
    <xf numFmtId="3" fontId="11" fillId="33" borderId="28" xfId="0" applyNumberFormat="1" applyFont="1" applyFill="1" applyBorder="1" applyAlignment="1">
      <alignment/>
    </xf>
    <xf numFmtId="0" fontId="0" fillId="0" borderId="32" xfId="0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Fill="1" applyBorder="1" applyAlignment="1">
      <alignment/>
    </xf>
    <xf numFmtId="0" fontId="11" fillId="33" borderId="18" xfId="0" applyFont="1" applyFill="1" applyBorder="1" applyAlignment="1" quotePrefix="1">
      <alignment horizontal="left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Continuous" vertical="center" wrapText="1"/>
    </xf>
    <xf numFmtId="3" fontId="2" fillId="0" borderId="0" xfId="0" applyNumberFormat="1" applyFont="1" applyAlignment="1">
      <alignment horizontal="centerContinuous" vertical="center" wrapText="1"/>
    </xf>
    <xf numFmtId="3" fontId="2" fillId="0" borderId="0" xfId="0" applyNumberFormat="1" applyFont="1" applyAlignment="1" quotePrefix="1">
      <alignment horizontal="centerContinuous" vertical="center" wrapText="1"/>
    </xf>
    <xf numFmtId="0" fontId="3" fillId="0" borderId="0" xfId="0" applyFont="1" applyAlignment="1">
      <alignment vertical="center" wrapText="1"/>
    </xf>
    <xf numFmtId="0" fontId="2" fillId="0" borderId="35" xfId="0" applyFont="1" applyBorder="1" applyAlignment="1">
      <alignment horizontal="centerContinuous" vertical="center" wrapText="1"/>
    </xf>
    <xf numFmtId="0" fontId="3" fillId="0" borderId="19" xfId="0" applyFont="1" applyBorder="1" applyAlignment="1">
      <alignment horizontal="centerContinuous" vertical="center" wrapText="1"/>
    </xf>
    <xf numFmtId="3" fontId="2" fillId="0" borderId="20" xfId="0" applyNumberFormat="1" applyFont="1" applyBorder="1" applyAlignment="1">
      <alignment horizontal="centerContinuous" vertical="center" wrapText="1"/>
    </xf>
    <xf numFmtId="3" fontId="2" fillId="0" borderId="21" xfId="0" applyNumberFormat="1" applyFont="1" applyBorder="1" applyAlignment="1" quotePrefix="1">
      <alignment horizontal="centerContinuous" vertical="center" wrapText="1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7" xfId="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2" fillId="0" borderId="19" xfId="0" applyNumberFormat="1" applyFont="1" applyBorder="1" applyAlignment="1">
      <alignment horizontal="centerContinuous" vertical="center" wrapText="1"/>
    </xf>
    <xf numFmtId="3" fontId="3" fillId="0" borderId="16" xfId="0" applyNumberFormat="1" applyFont="1" applyBorder="1" applyAlignment="1">
      <alignment/>
    </xf>
    <xf numFmtId="3" fontId="9" fillId="0" borderId="39" xfId="0" applyNumberFormat="1" applyFont="1" applyBorder="1" applyAlignment="1" quotePrefix="1">
      <alignment horizontal="center" vertical="center" wrapText="1"/>
    </xf>
    <xf numFmtId="3" fontId="10" fillId="0" borderId="40" xfId="0" applyNumberFormat="1" applyFont="1" applyBorder="1" applyAlignment="1">
      <alignment horizontal="center" vertical="center" wrapText="1"/>
    </xf>
    <xf numFmtId="3" fontId="11" fillId="33" borderId="41" xfId="0" applyNumberFormat="1" applyFont="1" applyFill="1" applyBorder="1" applyAlignment="1">
      <alignment/>
    </xf>
    <xf numFmtId="3" fontId="12" fillId="33" borderId="42" xfId="0" applyNumberFormat="1" applyFont="1" applyFill="1" applyBorder="1" applyAlignment="1">
      <alignment/>
    </xf>
    <xf numFmtId="0" fontId="3" fillId="0" borderId="28" xfId="0" applyFont="1" applyBorder="1" applyAlignment="1">
      <alignment/>
    </xf>
    <xf numFmtId="3" fontId="11" fillId="33" borderId="43" xfId="0" applyNumberFormat="1" applyFont="1" applyFill="1" applyBorder="1" applyAlignment="1">
      <alignment/>
    </xf>
    <xf numFmtId="3" fontId="6" fillId="0" borderId="28" xfId="0" applyNumberFormat="1" applyFont="1" applyBorder="1" applyAlignment="1">
      <alignment/>
    </xf>
    <xf numFmtId="3" fontId="10" fillId="0" borderId="26" xfId="0" applyNumberFormat="1" applyFont="1" applyBorder="1" applyAlignment="1">
      <alignment horizontal="center" vertical="center" wrapText="1"/>
    </xf>
    <xf numFmtId="3" fontId="11" fillId="33" borderId="44" xfId="0" applyNumberFormat="1" applyFont="1" applyFill="1" applyBorder="1" applyAlignment="1">
      <alignment/>
    </xf>
    <xf numFmtId="3" fontId="12" fillId="33" borderId="26" xfId="0" applyNumberFormat="1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3" fontId="10" fillId="0" borderId="42" xfId="0" applyNumberFormat="1" applyFont="1" applyBorder="1" applyAlignment="1">
      <alignment horizontal="center" vertical="center" wrapText="1"/>
    </xf>
    <xf numFmtId="4" fontId="9" fillId="0" borderId="28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9" fillId="0" borderId="28" xfId="0" applyNumberFormat="1" applyFont="1" applyFill="1" applyBorder="1" applyAlignment="1">
      <alignment/>
    </xf>
    <xf numFmtId="3" fontId="9" fillId="34" borderId="28" xfId="0" applyNumberFormat="1" applyFont="1" applyFill="1" applyBorder="1" applyAlignment="1">
      <alignment/>
    </xf>
    <xf numFmtId="3" fontId="2" fillId="0" borderId="43" xfId="0" applyNumberFormat="1" applyFont="1" applyBorder="1" applyAlignment="1">
      <alignment/>
    </xf>
    <xf numFmtId="3" fontId="12" fillId="0" borderId="28" xfId="0" applyNumberFormat="1" applyFont="1" applyFill="1" applyBorder="1" applyAlignment="1">
      <alignment/>
    </xf>
    <xf numFmtId="0" fontId="6" fillId="0" borderId="28" xfId="0" applyFont="1" applyBorder="1" applyAlignment="1">
      <alignment/>
    </xf>
    <xf numFmtId="0" fontId="6" fillId="34" borderId="28" xfId="0" applyFont="1" applyFill="1" applyBorder="1" applyAlignment="1">
      <alignment/>
    </xf>
    <xf numFmtId="0" fontId="12" fillId="33" borderId="28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 quotePrefix="1">
      <alignment horizontal="left"/>
    </xf>
    <xf numFmtId="0" fontId="11" fillId="33" borderId="28" xfId="0" applyFont="1" applyFill="1" applyBorder="1" applyAlignment="1">
      <alignment/>
    </xf>
    <xf numFmtId="3" fontId="12" fillId="34" borderId="28" xfId="0" applyNumberFormat="1" applyFont="1" applyFill="1" applyBorder="1" applyAlignment="1">
      <alignment/>
    </xf>
    <xf numFmtId="164" fontId="3" fillId="0" borderId="0" xfId="46" applyFont="1" applyAlignment="1">
      <alignment/>
    </xf>
    <xf numFmtId="164" fontId="12" fillId="0" borderId="0" xfId="46" applyFont="1" applyAlignment="1">
      <alignment/>
    </xf>
    <xf numFmtId="4" fontId="6" fillId="0" borderId="28" xfId="0" applyNumberFormat="1" applyFont="1" applyFill="1" applyBorder="1" applyAlignment="1">
      <alignment/>
    </xf>
    <xf numFmtId="0" fontId="4" fillId="0" borderId="28" xfId="0" applyNumberFormat="1" applyFont="1" applyFill="1" applyBorder="1" applyAlignment="1" applyProtection="1">
      <alignment horizontal="left"/>
      <protection locked="0"/>
    </xf>
    <xf numFmtId="4" fontId="3" fillId="0" borderId="0" xfId="0" applyNumberFormat="1" applyFont="1" applyAlignment="1">
      <alignment/>
    </xf>
    <xf numFmtId="3" fontId="0" fillId="0" borderId="44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6" fillId="0" borderId="23" xfId="0" applyNumberFormat="1" applyFont="1" applyBorder="1" applyAlignment="1">
      <alignment horizontal="centerContinuous"/>
    </xf>
    <xf numFmtId="3" fontId="8" fillId="0" borderId="23" xfId="0" applyNumberFormat="1" applyFont="1" applyBorder="1" applyAlignment="1">
      <alignment horizontal="right"/>
    </xf>
    <xf numFmtId="3" fontId="9" fillId="0" borderId="23" xfId="0" applyNumberFormat="1" applyFont="1" applyBorder="1" applyAlignment="1">
      <alignment horizontal="center" vertical="center" wrapText="1"/>
    </xf>
    <xf numFmtId="3" fontId="12" fillId="34" borderId="45" xfId="0" applyNumberFormat="1" applyFont="1" applyFill="1" applyBorder="1" applyAlignment="1">
      <alignment/>
    </xf>
    <xf numFmtId="3" fontId="6" fillId="0" borderId="45" xfId="0" applyNumberFormat="1" applyFont="1" applyBorder="1" applyAlignment="1">
      <alignment/>
    </xf>
    <xf numFmtId="3" fontId="3" fillId="0" borderId="45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3" fontId="11" fillId="33" borderId="45" xfId="0" applyNumberFormat="1" applyFont="1" applyFill="1" applyBorder="1" applyAlignment="1">
      <alignment/>
    </xf>
    <xf numFmtId="3" fontId="11" fillId="33" borderId="46" xfId="0" applyNumberFormat="1" applyFont="1" applyFill="1" applyBorder="1" applyAlignment="1">
      <alignment/>
    </xf>
    <xf numFmtId="0" fontId="12" fillId="33" borderId="42" xfId="0" applyFont="1" applyFill="1" applyBorder="1" applyAlignment="1">
      <alignment/>
    </xf>
    <xf numFmtId="0" fontId="6" fillId="0" borderId="47" xfId="0" applyFont="1" applyBorder="1" applyAlignment="1">
      <alignment/>
    </xf>
    <xf numFmtId="0" fontId="3" fillId="0" borderId="47" xfId="0" applyFont="1" applyBorder="1" applyAlignment="1">
      <alignment/>
    </xf>
    <xf numFmtId="0" fontId="12" fillId="33" borderId="47" xfId="0" applyFont="1" applyFill="1" applyBorder="1" applyAlignment="1">
      <alignment/>
    </xf>
    <xf numFmtId="0" fontId="0" fillId="0" borderId="47" xfId="0" applyBorder="1" applyAlignment="1">
      <alignment/>
    </xf>
    <xf numFmtId="0" fontId="11" fillId="33" borderId="47" xfId="0" applyFont="1" applyFill="1" applyBorder="1" applyAlignment="1">
      <alignment/>
    </xf>
    <xf numFmtId="0" fontId="0" fillId="0" borderId="48" xfId="0" applyBorder="1" applyAlignment="1">
      <alignment/>
    </xf>
    <xf numFmtId="0" fontId="11" fillId="33" borderId="41" xfId="0" applyFont="1" applyFill="1" applyBorder="1" applyAlignment="1" quotePrefix="1">
      <alignment horizontal="left"/>
    </xf>
    <xf numFmtId="0" fontId="12" fillId="0" borderId="23" xfId="0" applyFont="1" applyBorder="1" applyAlignment="1">
      <alignment/>
    </xf>
    <xf numFmtId="0" fontId="6" fillId="0" borderId="23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3" xfId="0" applyBorder="1" applyAlignment="1">
      <alignment/>
    </xf>
    <xf numFmtId="0" fontId="11" fillId="0" borderId="23" xfId="0" applyFont="1" applyBorder="1" applyAlignment="1">
      <alignment/>
    </xf>
    <xf numFmtId="3" fontId="0" fillId="0" borderId="45" xfId="0" applyNumberFormat="1" applyFont="1" applyFill="1" applyBorder="1" applyAlignment="1">
      <alignment/>
    </xf>
    <xf numFmtId="3" fontId="3" fillId="0" borderId="42" xfId="0" applyNumberFormat="1" applyFont="1" applyBorder="1" applyAlignment="1">
      <alignment/>
    </xf>
    <xf numFmtId="3" fontId="3" fillId="0" borderId="47" xfId="0" applyNumberFormat="1" applyFont="1" applyBorder="1" applyAlignment="1">
      <alignment/>
    </xf>
    <xf numFmtId="0" fontId="3" fillId="0" borderId="49" xfId="0" applyFont="1" applyBorder="1" applyAlignment="1">
      <alignment/>
    </xf>
    <xf numFmtId="0" fontId="0" fillId="0" borderId="47" xfId="0" applyBorder="1" applyAlignment="1" quotePrefix="1">
      <alignment horizontal="left"/>
    </xf>
    <xf numFmtId="0" fontId="0" fillId="0" borderId="49" xfId="0" applyBorder="1" applyAlignment="1" quotePrefix="1">
      <alignment horizontal="left"/>
    </xf>
    <xf numFmtId="0" fontId="0" fillId="0" borderId="49" xfId="0" applyBorder="1" applyAlignment="1">
      <alignment/>
    </xf>
    <xf numFmtId="0" fontId="6" fillId="0" borderId="49" xfId="0" applyFont="1" applyBorder="1" applyAlignment="1">
      <alignment wrapText="1"/>
    </xf>
    <xf numFmtId="0" fontId="6" fillId="0" borderId="47" xfId="0" applyFont="1" applyBorder="1" applyAlignment="1">
      <alignment wrapText="1"/>
    </xf>
    <xf numFmtId="3" fontId="2" fillId="0" borderId="27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40" xfId="0" applyNumberFormat="1" applyFont="1" applyBorder="1" applyAlignment="1">
      <alignment/>
    </xf>
    <xf numFmtId="3" fontId="3" fillId="0" borderId="50" xfId="0" applyNumberFormat="1" applyFont="1" applyBorder="1" applyAlignment="1">
      <alignment horizontal="left"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2" fillId="0" borderId="17" xfId="0" applyNumberFormat="1" applyFont="1" applyBorder="1" applyAlignment="1">
      <alignment/>
    </xf>
    <xf numFmtId="3" fontId="12" fillId="33" borderId="45" xfId="0" applyNumberFormat="1" applyFont="1" applyFill="1" applyBorder="1" applyAlignment="1">
      <alignment/>
    </xf>
    <xf numFmtId="3" fontId="12" fillId="33" borderId="51" xfId="0" applyNumberFormat="1" applyFont="1" applyFill="1" applyBorder="1" applyAlignment="1">
      <alignment/>
    </xf>
    <xf numFmtId="0" fontId="10" fillId="0" borderId="2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Continuous" vertical="center" wrapText="1"/>
    </xf>
    <xf numFmtId="3" fontId="9" fillId="0" borderId="52" xfId="0" applyNumberFormat="1" applyFont="1" applyBorder="1" applyAlignment="1">
      <alignment horizontal="center" vertical="center" wrapText="1"/>
    </xf>
    <xf numFmtId="3" fontId="9" fillId="0" borderId="53" xfId="0" applyNumberFormat="1" applyFont="1" applyBorder="1" applyAlignment="1" quotePrefix="1">
      <alignment horizontal="center" vertical="center" wrapText="1"/>
    </xf>
    <xf numFmtId="3" fontId="9" fillId="0" borderId="54" xfId="0" applyNumberFormat="1" applyFont="1" applyBorder="1" applyAlignment="1" quotePrefix="1">
      <alignment horizontal="center" vertical="center" wrapText="1"/>
    </xf>
    <xf numFmtId="3" fontId="10" fillId="0" borderId="52" xfId="0" applyNumberFormat="1" applyFont="1" applyBorder="1" applyAlignment="1">
      <alignment horizontal="center" vertical="center" wrapText="1"/>
    </xf>
    <xf numFmtId="3" fontId="0" fillId="0" borderId="28" xfId="0" applyNumberForma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49" fontId="0" fillId="0" borderId="55" xfId="0" applyNumberFormat="1" applyBorder="1" applyAlignment="1">
      <alignment wrapText="1"/>
    </xf>
    <xf numFmtId="49" fontId="0" fillId="0" borderId="55" xfId="0" applyNumberFormat="1" applyFont="1" applyBorder="1" applyAlignment="1">
      <alignment wrapText="1"/>
    </xf>
    <xf numFmtId="0" fontId="3" fillId="0" borderId="0" xfId="0" applyFont="1" applyFill="1" applyAlignment="1">
      <alignment/>
    </xf>
    <xf numFmtId="3" fontId="0" fillId="0" borderId="28" xfId="0" applyNumberFormat="1" applyFont="1" applyFill="1" applyBorder="1" applyAlignment="1">
      <alignment/>
    </xf>
    <xf numFmtId="3" fontId="6" fillId="0" borderId="47" xfId="0" applyNumberFormat="1" applyFont="1" applyBorder="1" applyAlignment="1">
      <alignment wrapText="1"/>
    </xf>
    <xf numFmtId="164" fontId="3" fillId="0" borderId="28" xfId="46" applyFont="1" applyBorder="1" applyAlignment="1">
      <alignment/>
    </xf>
    <xf numFmtId="0" fontId="9" fillId="0" borderId="53" xfId="0" applyFont="1" applyBorder="1" applyAlignment="1">
      <alignment horizontal="centerContinuous" vertical="center" wrapText="1"/>
    </xf>
    <xf numFmtId="164" fontId="3" fillId="0" borderId="47" xfId="46" applyFont="1" applyBorder="1" applyAlignment="1">
      <alignment/>
    </xf>
    <xf numFmtId="164" fontId="3" fillId="0" borderId="47" xfId="46" applyFont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4" fillId="0" borderId="28" xfId="0" applyNumberFormat="1" applyFont="1" applyFill="1" applyBorder="1" applyAlignment="1" applyProtection="1">
      <alignment horizontal="left"/>
      <protection locked="0"/>
    </xf>
    <xf numFmtId="0" fontId="3" fillId="0" borderId="47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 quotePrefix="1">
      <alignment horizontal="center" vertical="center" wrapText="1"/>
    </xf>
    <xf numFmtId="3" fontId="2" fillId="0" borderId="21" xfId="0" applyNumberFormat="1" applyFont="1" applyBorder="1" applyAlignment="1" quotePrefix="1">
      <alignment horizontal="center" vertical="center" wrapText="1"/>
    </xf>
    <xf numFmtId="3" fontId="2" fillId="0" borderId="41" xfId="0" applyNumberFormat="1" applyFont="1" applyBorder="1" applyAlignment="1">
      <alignment horizontal="center" vertical="center" wrapText="1"/>
    </xf>
    <xf numFmtId="0" fontId="4" fillId="0" borderId="28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justify" vertical="justify" wrapText="1"/>
    </xf>
    <xf numFmtId="0" fontId="3" fillId="0" borderId="49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4" fillId="0" borderId="49" xfId="0" applyNumberFormat="1" applyFont="1" applyFill="1" applyBorder="1" applyAlignment="1" applyProtection="1">
      <alignment horizontal="left"/>
      <protection locked="0"/>
    </xf>
    <xf numFmtId="0" fontId="4" fillId="0" borderId="47" xfId="0" applyNumberFormat="1" applyFont="1" applyFill="1" applyBorder="1" applyAlignment="1" applyProtection="1">
      <alignment horizontal="left"/>
      <protection locked="0"/>
    </xf>
    <xf numFmtId="0" fontId="2" fillId="0" borderId="3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3</xdr:col>
      <xdr:colOff>0</xdr:colOff>
      <xdr:row>5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180975" y="19050"/>
          <a:ext cx="1762125" cy="914400"/>
          <a:chOff x="-2" y="-35"/>
          <a:chExt cx="19980" cy="776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4" name="Rectangle 4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Rectangle 5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9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  <xdr:twoCellAnchor>
    <xdr:from>
      <xdr:col>1</xdr:col>
      <xdr:colOff>0</xdr:colOff>
      <xdr:row>0</xdr:row>
      <xdr:rowOff>19050</xdr:rowOff>
    </xdr:from>
    <xdr:to>
      <xdr:col>3</xdr:col>
      <xdr:colOff>0</xdr:colOff>
      <xdr:row>5</xdr:row>
      <xdr:rowOff>142875</xdr:rowOff>
    </xdr:to>
    <xdr:grpSp>
      <xdr:nvGrpSpPr>
        <xdr:cNvPr id="10" name="Group 10"/>
        <xdr:cNvGrpSpPr>
          <a:grpSpLocks/>
        </xdr:cNvGrpSpPr>
      </xdr:nvGrpSpPr>
      <xdr:grpSpPr>
        <a:xfrm>
          <a:off x="180975" y="19050"/>
          <a:ext cx="1762125" cy="914400"/>
          <a:chOff x="-2" y="-35"/>
          <a:chExt cx="19980" cy="776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" name="Group 12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13" name="Rectangle 13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14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Oval 15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6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7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18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  <xdr:twoCellAnchor>
    <xdr:from>
      <xdr:col>1</xdr:col>
      <xdr:colOff>0</xdr:colOff>
      <xdr:row>0</xdr:row>
      <xdr:rowOff>19050</xdr:rowOff>
    </xdr:from>
    <xdr:to>
      <xdr:col>3</xdr:col>
      <xdr:colOff>0</xdr:colOff>
      <xdr:row>5</xdr:row>
      <xdr:rowOff>142875</xdr:rowOff>
    </xdr:to>
    <xdr:grpSp>
      <xdr:nvGrpSpPr>
        <xdr:cNvPr id="19" name="Group 19"/>
        <xdr:cNvGrpSpPr>
          <a:grpSpLocks/>
        </xdr:cNvGrpSpPr>
      </xdr:nvGrpSpPr>
      <xdr:grpSpPr>
        <a:xfrm>
          <a:off x="180975" y="19050"/>
          <a:ext cx="1762125" cy="914400"/>
          <a:chOff x="-2" y="-35"/>
          <a:chExt cx="19980" cy="776"/>
        </a:xfrm>
        <a:solidFill>
          <a:srgbClr val="FFFFFF"/>
        </a:solidFill>
      </xdr:grpSpPr>
      <xdr:sp>
        <xdr:nvSpPr>
          <xdr:cNvPr id="20" name="Rectangle 20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1" name="Group 21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22" name="Rectangle 22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Rectangle 23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Oval 24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25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6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27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  <xdr:twoCellAnchor>
    <xdr:from>
      <xdr:col>1</xdr:col>
      <xdr:colOff>57150</xdr:colOff>
      <xdr:row>0</xdr:row>
      <xdr:rowOff>19050</xdr:rowOff>
    </xdr:from>
    <xdr:to>
      <xdr:col>3</xdr:col>
      <xdr:colOff>57150</xdr:colOff>
      <xdr:row>5</xdr:row>
      <xdr:rowOff>142875</xdr:rowOff>
    </xdr:to>
    <xdr:grpSp>
      <xdr:nvGrpSpPr>
        <xdr:cNvPr id="28" name="Group 28"/>
        <xdr:cNvGrpSpPr>
          <a:grpSpLocks/>
        </xdr:cNvGrpSpPr>
      </xdr:nvGrpSpPr>
      <xdr:grpSpPr>
        <a:xfrm>
          <a:off x="238125" y="19050"/>
          <a:ext cx="1762125" cy="914400"/>
          <a:chOff x="-2" y="-35"/>
          <a:chExt cx="19980" cy="776"/>
        </a:xfrm>
        <a:solidFill>
          <a:srgbClr val="FFFFFF"/>
        </a:solidFill>
      </xdr:grpSpPr>
      <xdr:sp>
        <xdr:nvSpPr>
          <xdr:cNvPr id="29" name="Rectangle 29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0" name="Group 30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31" name="Rectangle 31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Rectangle 32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Oval 33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Line 34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5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36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3</xdr:col>
      <xdr:colOff>0</xdr:colOff>
      <xdr:row>5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180975" y="19050"/>
          <a:ext cx="1762125" cy="914400"/>
          <a:chOff x="-2" y="-35"/>
          <a:chExt cx="19980" cy="776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4" name="Rectangle 4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Rectangle 5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9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  <xdr:twoCellAnchor>
    <xdr:from>
      <xdr:col>1</xdr:col>
      <xdr:colOff>0</xdr:colOff>
      <xdr:row>0</xdr:row>
      <xdr:rowOff>19050</xdr:rowOff>
    </xdr:from>
    <xdr:to>
      <xdr:col>3</xdr:col>
      <xdr:colOff>0</xdr:colOff>
      <xdr:row>5</xdr:row>
      <xdr:rowOff>142875</xdr:rowOff>
    </xdr:to>
    <xdr:grpSp>
      <xdr:nvGrpSpPr>
        <xdr:cNvPr id="10" name="Group 10"/>
        <xdr:cNvGrpSpPr>
          <a:grpSpLocks/>
        </xdr:cNvGrpSpPr>
      </xdr:nvGrpSpPr>
      <xdr:grpSpPr>
        <a:xfrm>
          <a:off x="180975" y="19050"/>
          <a:ext cx="1762125" cy="914400"/>
          <a:chOff x="-2" y="-35"/>
          <a:chExt cx="19980" cy="776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" name="Group 12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13" name="Rectangle 13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14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Oval 15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6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7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18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  <xdr:twoCellAnchor>
    <xdr:from>
      <xdr:col>1</xdr:col>
      <xdr:colOff>0</xdr:colOff>
      <xdr:row>0</xdr:row>
      <xdr:rowOff>19050</xdr:rowOff>
    </xdr:from>
    <xdr:to>
      <xdr:col>3</xdr:col>
      <xdr:colOff>0</xdr:colOff>
      <xdr:row>5</xdr:row>
      <xdr:rowOff>142875</xdr:rowOff>
    </xdr:to>
    <xdr:grpSp>
      <xdr:nvGrpSpPr>
        <xdr:cNvPr id="19" name="Group 19"/>
        <xdr:cNvGrpSpPr>
          <a:grpSpLocks/>
        </xdr:cNvGrpSpPr>
      </xdr:nvGrpSpPr>
      <xdr:grpSpPr>
        <a:xfrm>
          <a:off x="180975" y="19050"/>
          <a:ext cx="1762125" cy="914400"/>
          <a:chOff x="-2" y="-35"/>
          <a:chExt cx="19980" cy="776"/>
        </a:xfrm>
        <a:solidFill>
          <a:srgbClr val="FFFFFF"/>
        </a:solidFill>
      </xdr:grpSpPr>
      <xdr:sp>
        <xdr:nvSpPr>
          <xdr:cNvPr id="20" name="Rectangle 20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1" name="Group 21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22" name="Rectangle 22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Rectangle 23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Oval 24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25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6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27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  <xdr:twoCellAnchor>
    <xdr:from>
      <xdr:col>1</xdr:col>
      <xdr:colOff>57150</xdr:colOff>
      <xdr:row>0</xdr:row>
      <xdr:rowOff>19050</xdr:rowOff>
    </xdr:from>
    <xdr:to>
      <xdr:col>3</xdr:col>
      <xdr:colOff>57150</xdr:colOff>
      <xdr:row>5</xdr:row>
      <xdr:rowOff>142875</xdr:rowOff>
    </xdr:to>
    <xdr:grpSp>
      <xdr:nvGrpSpPr>
        <xdr:cNvPr id="28" name="Group 28"/>
        <xdr:cNvGrpSpPr>
          <a:grpSpLocks/>
        </xdr:cNvGrpSpPr>
      </xdr:nvGrpSpPr>
      <xdr:grpSpPr>
        <a:xfrm>
          <a:off x="238125" y="19050"/>
          <a:ext cx="1762125" cy="914400"/>
          <a:chOff x="-2" y="-35"/>
          <a:chExt cx="19980" cy="776"/>
        </a:xfrm>
        <a:solidFill>
          <a:srgbClr val="FFFFFF"/>
        </a:solidFill>
      </xdr:grpSpPr>
      <xdr:sp>
        <xdr:nvSpPr>
          <xdr:cNvPr id="29" name="Rectangle 29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0" name="Group 30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31" name="Rectangle 31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Rectangle 32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Oval 33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Line 34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5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36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657225</xdr:colOff>
      <xdr:row>7</xdr:row>
      <xdr:rowOff>0</xdr:rowOff>
    </xdr:from>
    <xdr:to>
      <xdr:col>25</xdr:col>
      <xdr:colOff>152400</xdr:colOff>
      <xdr:row>12</xdr:row>
      <xdr:rowOff>95250</xdr:rowOff>
    </xdr:to>
    <xdr:grpSp>
      <xdr:nvGrpSpPr>
        <xdr:cNvPr id="1" name="Group 1"/>
        <xdr:cNvGrpSpPr>
          <a:grpSpLocks/>
        </xdr:cNvGrpSpPr>
      </xdr:nvGrpSpPr>
      <xdr:grpSpPr>
        <a:xfrm>
          <a:off x="21821775" y="1104900"/>
          <a:ext cx="1781175" cy="1247775"/>
          <a:chOff x="-2" y="-35"/>
          <a:chExt cx="19980" cy="776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-2" y="-35"/>
            <a:ext cx="19980" cy="7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3240" y="125"/>
            <a:ext cx="14041" cy="320"/>
            <a:chOff x="980000" y="440000"/>
            <a:chExt cx="2600000" cy="800000"/>
          </a:xfrm>
          <a:solidFill>
            <a:srgbClr val="FFFFFF"/>
          </a:solidFill>
        </xdr:grpSpPr>
        <xdr:sp>
          <xdr:nvSpPr>
            <xdr:cNvPr id="4" name="Rectangle 4"/>
            <xdr:cNvSpPr>
              <a:spLocks/>
            </xdr:cNvSpPr>
          </xdr:nvSpPr>
          <xdr:spPr>
            <a:xfrm>
              <a:off x="980000" y="440000"/>
              <a:ext cx="900250" cy="80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Rectangle 5"/>
            <xdr:cNvSpPr>
              <a:spLocks/>
            </xdr:cNvSpPr>
          </xdr:nvSpPr>
          <xdr:spPr>
            <a:xfrm>
              <a:off x="2599800" y="500000"/>
              <a:ext cx="980200" cy="74000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1880250" y="500000"/>
              <a:ext cx="720200" cy="74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7"/>
            <xdr:cNvSpPr>
              <a:spLocks/>
            </xdr:cNvSpPr>
          </xdr:nvSpPr>
          <xdr:spPr>
            <a:xfrm>
              <a:off x="980000" y="860000"/>
              <a:ext cx="2600000" cy="0"/>
            </a:xfrm>
            <a:prstGeom prst="line">
              <a:avLst/>
            </a:prstGeom>
            <a:noFill/>
            <a:ln w="24765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" name="Texto 9"/>
          <xdr:cNvSpPr txBox="1">
            <a:spLocks noChangeArrowheads="1"/>
          </xdr:cNvSpPr>
        </xdr:nvSpPr>
        <xdr:spPr>
          <a:xfrm>
            <a:off x="3020" y="5"/>
            <a:ext cx="14471" cy="10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REPUBLICA DE COLOMBIA</a:t>
            </a:r>
          </a:p>
        </xdr:txBody>
      </xdr:sp>
      <xdr:sp>
        <xdr:nvSpPr>
          <xdr:cNvPr id="9" name="Texto 10"/>
          <xdr:cNvSpPr txBox="1">
            <a:spLocks noChangeArrowheads="1"/>
          </xdr:cNvSpPr>
        </xdr:nvSpPr>
        <xdr:spPr>
          <a:xfrm>
            <a:off x="752" y="469"/>
            <a:ext cx="18791" cy="25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MINISTERIO DE HACIENDA
</a:t>
            </a:r>
            <a:r>
              <a:rPr lang="en-US" cap="none" sz="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CRÉDITO PÚBLICO</a:t>
            </a:r>
            <a:r>
              <a: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DIRECCIÓN GENERAL DEL PRESUPUESTO NACIONAL</a:t>
            </a:r>
          </a:p>
        </xdr:txBody>
      </xdr:sp>
    </xdr:grpSp>
    <xdr:clientData/>
  </xdr:twoCellAnchor>
  <xdr:twoCellAnchor editAs="oneCell">
    <xdr:from>
      <xdr:col>2</xdr:col>
      <xdr:colOff>171450</xdr:colOff>
      <xdr:row>1</xdr:row>
      <xdr:rowOff>28575</xdr:rowOff>
    </xdr:from>
    <xdr:to>
      <xdr:col>5</xdr:col>
      <xdr:colOff>333375</xdr:colOff>
      <xdr:row>4</xdr:row>
      <xdr:rowOff>9525</xdr:rowOff>
    </xdr:to>
    <xdr:pic>
      <xdr:nvPicPr>
        <xdr:cNvPr id="10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2105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J61"/>
  <sheetViews>
    <sheetView showGridLines="0" showZeros="0" zoomScalePageLayoutView="0" workbookViewId="0" topLeftCell="A1">
      <selection activeCell="F21" sqref="F21"/>
    </sheetView>
  </sheetViews>
  <sheetFormatPr defaultColWidth="11.421875" defaultRowHeight="12.75" outlineLevelRow="3"/>
  <cols>
    <col min="1" max="1" width="2.7109375" style="0" customWidth="1"/>
    <col min="2" max="2" width="10.7109375" style="0" customWidth="1"/>
    <col min="3" max="3" width="15.7109375" style="0" customWidth="1"/>
    <col min="4" max="4" width="22.00390625" style="0" customWidth="1"/>
    <col min="5" max="7" width="23.7109375" style="1" customWidth="1"/>
    <col min="8" max="8" width="27.140625" style="1" customWidth="1"/>
    <col min="9" max="9" width="2.7109375" style="0" customWidth="1"/>
    <col min="10" max="10" width="21.7109375" style="0" bestFit="1" customWidth="1"/>
    <col min="11" max="11" width="16.28125" style="0" customWidth="1"/>
  </cols>
  <sheetData>
    <row r="1" ht="4.5" customHeight="1"/>
    <row r="2" spans="2:9" s="2" customFormat="1" ht="15">
      <c r="B2" s="3"/>
      <c r="C2" s="3"/>
      <c r="D2" s="3" t="s">
        <v>1</v>
      </c>
      <c r="E2" s="4"/>
      <c r="F2" s="4"/>
      <c r="G2" s="4"/>
      <c r="H2" s="4"/>
      <c r="I2" s="5"/>
    </row>
    <row r="3" spans="2:9" s="2" customFormat="1" ht="15">
      <c r="B3" s="6"/>
      <c r="C3" s="6"/>
      <c r="D3" s="6" t="s">
        <v>2</v>
      </c>
      <c r="E3" s="4"/>
      <c r="F3" s="4"/>
      <c r="G3" s="4"/>
      <c r="H3" s="4"/>
      <c r="I3" s="5"/>
    </row>
    <row r="4" spans="2:9" s="2" customFormat="1" ht="15">
      <c r="B4" s="6"/>
      <c r="C4" s="6"/>
      <c r="D4" s="6" t="s">
        <v>3</v>
      </c>
      <c r="E4" s="4"/>
      <c r="F4" s="4"/>
      <c r="G4" s="4"/>
      <c r="H4" s="4"/>
      <c r="I4" s="5"/>
    </row>
    <row r="5" ht="12.75"/>
    <row r="6" ht="12.75">
      <c r="D6" t="s">
        <v>4</v>
      </c>
    </row>
    <row r="7" spans="2:8" s="7" customFormat="1" ht="12">
      <c r="B7" s="8" t="s">
        <v>42</v>
      </c>
      <c r="C7" s="9" t="s">
        <v>5</v>
      </c>
      <c r="E7" s="10"/>
      <c r="F7" s="10"/>
      <c r="G7" s="10"/>
      <c r="H7" s="10"/>
    </row>
    <row r="8" spans="2:8" s="7" customFormat="1" ht="12">
      <c r="B8" s="8" t="s">
        <v>43</v>
      </c>
      <c r="E8" s="10"/>
      <c r="F8" s="10"/>
      <c r="G8" s="10"/>
      <c r="H8" s="10"/>
    </row>
    <row r="9" spans="2:8" s="7" customFormat="1" ht="12">
      <c r="B9" s="8" t="s">
        <v>44</v>
      </c>
      <c r="C9" s="11" t="s">
        <v>0</v>
      </c>
      <c r="E9" s="10"/>
      <c r="F9" s="10"/>
      <c r="G9" s="10"/>
      <c r="H9" s="10"/>
    </row>
    <row r="10" spans="2:8" s="7" customFormat="1" ht="12">
      <c r="B10" s="66" t="s">
        <v>55</v>
      </c>
      <c r="E10" s="10"/>
      <c r="F10" s="10"/>
      <c r="G10" s="10"/>
      <c r="H10" s="12" t="s">
        <v>61</v>
      </c>
    </row>
    <row r="11" spans="5:8" s="7" customFormat="1" ht="4.5" customHeight="1" thickBot="1">
      <c r="E11" s="10"/>
      <c r="F11" s="10"/>
      <c r="G11" s="10"/>
      <c r="H11" s="10"/>
    </row>
    <row r="12" spans="2:8" s="13" customFormat="1" ht="26.25">
      <c r="B12" s="14" t="s">
        <v>6</v>
      </c>
      <c r="C12" s="15" t="s">
        <v>7</v>
      </c>
      <c r="D12" s="16"/>
      <c r="E12" s="72" t="s">
        <v>51</v>
      </c>
      <c r="F12" s="72" t="s">
        <v>52</v>
      </c>
      <c r="G12" s="72" t="s">
        <v>46</v>
      </c>
      <c r="H12" s="17" t="s">
        <v>56</v>
      </c>
    </row>
    <row r="13" spans="2:8" s="18" customFormat="1" ht="10.5" thickBot="1">
      <c r="B13" s="19"/>
      <c r="C13" s="20"/>
      <c r="D13" s="21"/>
      <c r="E13" s="73">
        <v>2</v>
      </c>
      <c r="F13" s="83"/>
      <c r="G13" s="79">
        <v>1</v>
      </c>
      <c r="H13" s="22">
        <v>2</v>
      </c>
    </row>
    <row r="14" spans="5:8" s="13" customFormat="1" ht="4.5" customHeight="1" thickBot="1">
      <c r="E14" s="23"/>
      <c r="F14" s="23"/>
      <c r="G14" s="23"/>
      <c r="H14" s="23"/>
    </row>
    <row r="15" spans="2:8" s="24" customFormat="1" ht="18" thickBot="1">
      <c r="B15" s="25">
        <v>3000</v>
      </c>
      <c r="C15" s="26" t="s">
        <v>8</v>
      </c>
      <c r="D15" s="26"/>
      <c r="E15" s="74">
        <f>E$16+E$30+E$44</f>
        <v>23171576.15</v>
      </c>
      <c r="F15" s="74">
        <f>F$16+F$30+F$44</f>
        <v>23171803</v>
      </c>
      <c r="G15" s="80"/>
      <c r="H15" s="28">
        <f>H16+H30+H44</f>
        <v>27271760.34</v>
      </c>
    </row>
    <row r="16" spans="2:8" s="29" customFormat="1" ht="15" outlineLevel="1">
      <c r="B16" s="30">
        <v>3100</v>
      </c>
      <c r="C16" s="31" t="s">
        <v>9</v>
      </c>
      <c r="D16" s="31"/>
      <c r="E16" s="75">
        <f>E$17+E$19</f>
        <v>23171576.15</v>
      </c>
      <c r="F16" s="75">
        <f>F$17+F$19</f>
        <v>23171803</v>
      </c>
      <c r="G16" s="81"/>
      <c r="H16" s="32">
        <f>H17+H19</f>
        <v>18965760.34</v>
      </c>
    </row>
    <row r="17" spans="2:8" s="33" customFormat="1" ht="13.5" outlineLevel="2">
      <c r="B17" s="91">
        <v>3110</v>
      </c>
      <c r="C17" s="91" t="s">
        <v>10</v>
      </c>
      <c r="D17" s="91"/>
      <c r="E17" s="78">
        <f>E18</f>
        <v>0</v>
      </c>
      <c r="F17" s="82"/>
      <c r="G17" s="78"/>
      <c r="H17" s="78">
        <f>H18</f>
        <v>0</v>
      </c>
    </row>
    <row r="18" spans="2:8" s="7" customFormat="1" ht="12.75" outlineLevel="2">
      <c r="B18" s="76">
        <v>3112</v>
      </c>
      <c r="C18" s="76" t="s">
        <v>11</v>
      </c>
      <c r="D18" s="76"/>
      <c r="E18" s="43"/>
      <c r="F18" s="82"/>
      <c r="G18" s="43"/>
      <c r="H18" s="43"/>
    </row>
    <row r="19" spans="2:10" s="33" customFormat="1" ht="15" outlineLevel="2">
      <c r="B19" s="92">
        <v>3120</v>
      </c>
      <c r="C19" s="92" t="s">
        <v>12</v>
      </c>
      <c r="D19" s="92"/>
      <c r="E19" s="88">
        <f>E20+E28</f>
        <v>23171576.15</v>
      </c>
      <c r="F19" s="97">
        <f>F20+F28</f>
        <v>23171803</v>
      </c>
      <c r="G19" s="78"/>
      <c r="H19" s="78">
        <f>SUM(H20:H29)</f>
        <v>18965760.34</v>
      </c>
      <c r="J19" s="86"/>
    </row>
    <row r="20" spans="2:8" s="7" customFormat="1" ht="12.75" outlineLevel="3">
      <c r="B20" s="76">
        <v>3121</v>
      </c>
      <c r="C20" s="76" t="s">
        <v>45</v>
      </c>
      <c r="D20" s="76"/>
      <c r="E20" s="87">
        <f>SUM(E21:E23)</f>
        <v>23169551</v>
      </c>
      <c r="F20" s="84">
        <f>F21+F22+F23</f>
        <v>23169551</v>
      </c>
      <c r="G20" s="43"/>
      <c r="H20" s="43"/>
    </row>
    <row r="21" spans="2:8" s="7" customFormat="1" ht="12.75" outlineLevel="3">
      <c r="B21" s="76"/>
      <c r="C21" s="173" t="s">
        <v>58</v>
      </c>
      <c r="D21" s="173"/>
      <c r="E21" s="82">
        <v>22024783</v>
      </c>
      <c r="F21" s="85">
        <v>22024783</v>
      </c>
      <c r="G21" s="43"/>
      <c r="H21" s="43"/>
    </row>
    <row r="22" spans="2:8" s="7" customFormat="1" ht="12.75" outlineLevel="3">
      <c r="B22" s="76"/>
      <c r="C22" s="173" t="s">
        <v>50</v>
      </c>
      <c r="D22" s="173"/>
      <c r="E22" s="82">
        <v>1144768</v>
      </c>
      <c r="F22" s="85">
        <v>1144768</v>
      </c>
      <c r="G22" s="43"/>
      <c r="H22" s="43">
        <v>18965760.34</v>
      </c>
    </row>
    <row r="23" spans="2:8" s="7" customFormat="1" ht="12.75" outlineLevel="3">
      <c r="B23" s="76"/>
      <c r="C23" s="173" t="s">
        <v>48</v>
      </c>
      <c r="D23" s="173"/>
      <c r="E23" s="43">
        <v>0</v>
      </c>
      <c r="F23" s="85">
        <v>0</v>
      </c>
      <c r="G23" s="43"/>
      <c r="H23" s="43"/>
    </row>
    <row r="24" spans="2:8" s="7" customFormat="1" ht="15" outlineLevel="3">
      <c r="B24" s="76">
        <v>3123</v>
      </c>
      <c r="C24" s="76" t="s">
        <v>13</v>
      </c>
      <c r="D24" s="76"/>
      <c r="E24" s="43">
        <v>0</v>
      </c>
      <c r="F24" s="90"/>
      <c r="G24" s="43"/>
      <c r="H24" s="43"/>
    </row>
    <row r="25" spans="2:10" s="7" customFormat="1" ht="15" outlineLevel="3">
      <c r="B25" s="76">
        <v>3124</v>
      </c>
      <c r="C25" s="76" t="s">
        <v>14</v>
      </c>
      <c r="D25" s="76"/>
      <c r="E25" s="43"/>
      <c r="F25" s="90"/>
      <c r="G25" s="43"/>
      <c r="H25" s="43"/>
      <c r="J25" s="10"/>
    </row>
    <row r="26" spans="2:8" s="7" customFormat="1" ht="15" outlineLevel="3">
      <c r="B26" s="76">
        <v>3125</v>
      </c>
      <c r="C26" s="76" t="s">
        <v>15</v>
      </c>
      <c r="D26" s="76"/>
      <c r="E26" s="43"/>
      <c r="F26" s="90"/>
      <c r="G26" s="43"/>
      <c r="H26" s="43"/>
    </row>
    <row r="27" spans="2:8" s="7" customFormat="1" ht="15" outlineLevel="3">
      <c r="B27" s="76">
        <v>3126</v>
      </c>
      <c r="C27" s="76" t="s">
        <v>16</v>
      </c>
      <c r="D27" s="76"/>
      <c r="E27" s="43"/>
      <c r="F27" s="90"/>
      <c r="G27" s="43"/>
      <c r="H27" s="43"/>
    </row>
    <row r="28" spans="2:10" s="7" customFormat="1" ht="15" outlineLevel="3">
      <c r="B28" s="76">
        <v>3128</v>
      </c>
      <c r="C28" s="76" t="s">
        <v>17</v>
      </c>
      <c r="D28" s="76"/>
      <c r="E28" s="78">
        <f>E29</f>
        <v>2025.15</v>
      </c>
      <c r="F28" s="90">
        <f>F29</f>
        <v>2252</v>
      </c>
      <c r="G28" s="43"/>
      <c r="H28" s="43"/>
      <c r="J28" s="98"/>
    </row>
    <row r="29" spans="2:10" s="7" customFormat="1" ht="12.75" outlineLevel="3">
      <c r="B29" s="76"/>
      <c r="C29" s="76" t="s">
        <v>49</v>
      </c>
      <c r="D29" s="76"/>
      <c r="E29" s="43">
        <f>2252.34-227.19</f>
        <v>2025.15</v>
      </c>
      <c r="F29" s="82">
        <v>2252</v>
      </c>
      <c r="G29" s="43"/>
      <c r="H29" s="43"/>
      <c r="J29" s="98"/>
    </row>
    <row r="30" spans="2:10" s="29" customFormat="1" ht="15" outlineLevel="1">
      <c r="B30" s="93">
        <v>3200</v>
      </c>
      <c r="C30" s="93" t="s">
        <v>18</v>
      </c>
      <c r="D30" s="93"/>
      <c r="E30" s="40">
        <f>E31+E34+E37+E38+E43</f>
        <v>0</v>
      </c>
      <c r="F30" s="40">
        <f>SUM(F31:F42)</f>
        <v>0</v>
      </c>
      <c r="G30" s="40"/>
      <c r="H30" s="40">
        <f>H31+H34+H37+H38+H43</f>
        <v>8306000</v>
      </c>
      <c r="J30" s="99"/>
    </row>
    <row r="31" spans="2:8" ht="12.75" outlineLevel="2">
      <c r="B31" s="94">
        <v>3210</v>
      </c>
      <c r="C31" s="95" t="s">
        <v>19</v>
      </c>
      <c r="D31" s="95"/>
      <c r="E31" s="45">
        <f>SUM(E32:E33)</f>
        <v>0</v>
      </c>
      <c r="F31" s="45"/>
      <c r="G31" s="45"/>
      <c r="H31" s="45">
        <f>SUM(H32:H33)</f>
        <v>0</v>
      </c>
    </row>
    <row r="32" spans="2:8" s="7" customFormat="1" ht="11.25" outlineLevel="3">
      <c r="B32" s="76">
        <v>3211</v>
      </c>
      <c r="C32" s="76" t="s">
        <v>20</v>
      </c>
      <c r="D32" s="76"/>
      <c r="E32" s="43"/>
      <c r="F32" s="43"/>
      <c r="G32" s="43"/>
      <c r="H32" s="43"/>
    </row>
    <row r="33" spans="2:8" s="7" customFormat="1" ht="11.25" outlineLevel="3">
      <c r="B33" s="76">
        <v>3212</v>
      </c>
      <c r="C33" s="76" t="s">
        <v>21</v>
      </c>
      <c r="D33" s="76"/>
      <c r="E33" s="43"/>
      <c r="F33" s="43"/>
      <c r="G33" s="43"/>
      <c r="H33" s="43"/>
    </row>
    <row r="34" spans="2:8" ht="12.75" outlineLevel="2">
      <c r="B34" s="94">
        <v>3220</v>
      </c>
      <c r="C34" s="95" t="s">
        <v>22</v>
      </c>
      <c r="D34" s="95"/>
      <c r="E34" s="43">
        <f>SUM(E35:E36)</f>
        <v>0</v>
      </c>
      <c r="F34" s="43"/>
      <c r="G34" s="43"/>
      <c r="H34" s="45">
        <f>SUM(H35:H36)</f>
        <v>0</v>
      </c>
    </row>
    <row r="35" spans="2:8" s="7" customFormat="1" ht="11.25" outlineLevel="3">
      <c r="B35" s="76">
        <v>3221</v>
      </c>
      <c r="C35" s="76" t="s">
        <v>20</v>
      </c>
      <c r="D35" s="76"/>
      <c r="E35" s="43"/>
      <c r="F35" s="43"/>
      <c r="G35" s="43"/>
      <c r="H35" s="43"/>
    </row>
    <row r="36" spans="2:8" s="7" customFormat="1" ht="11.25" outlineLevel="3">
      <c r="B36" s="76">
        <v>3222</v>
      </c>
      <c r="C36" s="76" t="s">
        <v>21</v>
      </c>
      <c r="D36" s="76"/>
      <c r="E36" s="43"/>
      <c r="F36" s="43"/>
      <c r="G36" s="43"/>
      <c r="H36" s="43"/>
    </row>
    <row r="37" spans="2:8" s="7" customFormat="1" ht="12.75" outlineLevel="2">
      <c r="B37" s="76">
        <v>3230</v>
      </c>
      <c r="C37" s="76" t="s">
        <v>23</v>
      </c>
      <c r="D37" s="76"/>
      <c r="E37" s="43">
        <v>0</v>
      </c>
      <c r="F37" s="85">
        <v>0</v>
      </c>
      <c r="G37" s="43"/>
      <c r="H37" s="43">
        <v>8306000</v>
      </c>
    </row>
    <row r="38" spans="2:8" ht="12.75" outlineLevel="2">
      <c r="B38" s="94">
        <v>3250</v>
      </c>
      <c r="C38" s="94" t="s">
        <v>24</v>
      </c>
      <c r="D38" s="94"/>
      <c r="E38" s="45">
        <f>SUM(E39:E42)</f>
        <v>0</v>
      </c>
      <c r="F38" s="45"/>
      <c r="G38" s="45"/>
      <c r="H38" s="45">
        <f>SUM(H39:H42)</f>
        <v>0</v>
      </c>
    </row>
    <row r="39" spans="2:8" s="7" customFormat="1" ht="11.25" outlineLevel="3">
      <c r="B39" s="76">
        <v>3251</v>
      </c>
      <c r="C39" s="76" t="s">
        <v>25</v>
      </c>
      <c r="D39" s="76"/>
      <c r="E39" s="43"/>
      <c r="F39" s="43"/>
      <c r="G39" s="43"/>
      <c r="H39" s="43"/>
    </row>
    <row r="40" spans="2:8" s="7" customFormat="1" ht="11.25" outlineLevel="3">
      <c r="B40" s="76">
        <v>3252</v>
      </c>
      <c r="C40" s="76" t="s">
        <v>26</v>
      </c>
      <c r="D40" s="76"/>
      <c r="E40" s="43"/>
      <c r="F40" s="43"/>
      <c r="G40" s="43"/>
      <c r="H40" s="43"/>
    </row>
    <row r="41" spans="2:8" s="7" customFormat="1" ht="11.25" outlineLevel="3">
      <c r="B41" s="76">
        <v>3254</v>
      </c>
      <c r="C41" s="76" t="s">
        <v>27</v>
      </c>
      <c r="D41" s="76"/>
      <c r="E41" s="43"/>
      <c r="F41" s="43"/>
      <c r="G41" s="43"/>
      <c r="H41" s="43"/>
    </row>
    <row r="42" spans="2:8" s="7" customFormat="1" ht="11.25" outlineLevel="3">
      <c r="B42" s="76">
        <v>3255</v>
      </c>
      <c r="C42" s="76" t="s">
        <v>28</v>
      </c>
      <c r="D42" s="76"/>
      <c r="E42" s="43"/>
      <c r="F42" s="43"/>
      <c r="G42" s="43"/>
      <c r="H42" s="43"/>
    </row>
    <row r="43" spans="2:8" ht="12.75" outlineLevel="2">
      <c r="B43" s="94">
        <v>3260</v>
      </c>
      <c r="C43" s="94" t="s">
        <v>29</v>
      </c>
      <c r="D43" s="94"/>
      <c r="E43" s="45"/>
      <c r="F43" s="45"/>
      <c r="G43" s="45"/>
      <c r="H43" s="45"/>
    </row>
    <row r="44" spans="2:8" s="29" customFormat="1" ht="15" outlineLevel="1">
      <c r="B44" s="93">
        <v>3500</v>
      </c>
      <c r="C44" s="93" t="s">
        <v>30</v>
      </c>
      <c r="D44" s="93"/>
      <c r="E44" s="40"/>
      <c r="F44" s="40"/>
      <c r="G44" s="40"/>
      <c r="H44" s="40"/>
    </row>
    <row r="45" spans="2:8" s="24" customFormat="1" ht="17.25">
      <c r="B45" s="96">
        <v>4000</v>
      </c>
      <c r="C45" s="96" t="s">
        <v>31</v>
      </c>
      <c r="D45" s="96"/>
      <c r="E45" s="46">
        <f>SUM(E46:E48)</f>
        <v>0</v>
      </c>
      <c r="F45" s="46"/>
      <c r="G45" s="46"/>
      <c r="H45" s="46">
        <f>SUM(H46:H48)</f>
        <v>0</v>
      </c>
    </row>
    <row r="46" spans="2:8" ht="12.75" outlineLevel="1">
      <c r="B46" s="94">
        <v>4100</v>
      </c>
      <c r="C46" s="94" t="s">
        <v>32</v>
      </c>
      <c r="D46" s="94"/>
      <c r="E46" s="45"/>
      <c r="F46" s="45"/>
      <c r="G46" s="45"/>
      <c r="H46" s="45"/>
    </row>
    <row r="47" spans="2:8" ht="12.75" outlineLevel="1">
      <c r="B47" s="94">
        <v>4200</v>
      </c>
      <c r="C47" s="94" t="s">
        <v>33</v>
      </c>
      <c r="D47" s="94"/>
      <c r="E47" s="45"/>
      <c r="F47" s="45"/>
      <c r="G47" s="45"/>
      <c r="H47" s="45"/>
    </row>
    <row r="48" spans="2:8" ht="13.5" outlineLevel="1" thickBot="1">
      <c r="B48" s="41">
        <v>4300</v>
      </c>
      <c r="C48" s="47" t="s">
        <v>34</v>
      </c>
      <c r="D48" s="47"/>
      <c r="E48" s="48"/>
      <c r="F48" s="48"/>
      <c r="G48" s="45"/>
      <c r="H48" s="49"/>
    </row>
    <row r="49" spans="2:8" s="24" customFormat="1" ht="18" thickBot="1">
      <c r="B49" s="50" t="s">
        <v>35</v>
      </c>
      <c r="C49" s="26"/>
      <c r="D49" s="26"/>
      <c r="E49" s="27">
        <f>E45+E15</f>
        <v>23171576.15</v>
      </c>
      <c r="F49" s="27">
        <f>F45+F15</f>
        <v>23171803</v>
      </c>
      <c r="G49" s="77"/>
      <c r="H49" s="27">
        <f>H45+H15</f>
        <v>27271760.34</v>
      </c>
    </row>
    <row r="51" spans="3:8" s="51" customFormat="1" ht="12" thickBot="1">
      <c r="C51" s="52" t="s">
        <v>36</v>
      </c>
      <c r="D51" s="52"/>
      <c r="E51" s="53"/>
      <c r="F51" s="53"/>
      <c r="G51" s="53"/>
      <c r="H51" s="54"/>
    </row>
    <row r="52" spans="3:8" s="55" customFormat="1" ht="24" thickBot="1">
      <c r="C52" s="56" t="s">
        <v>7</v>
      </c>
      <c r="D52" s="57"/>
      <c r="E52" s="58" t="s">
        <v>53</v>
      </c>
      <c r="F52" s="70"/>
      <c r="G52" s="70"/>
      <c r="H52" s="59" t="s">
        <v>54</v>
      </c>
    </row>
    <row r="53" spans="3:8" s="7" customFormat="1" ht="11.25">
      <c r="C53" s="60" t="s">
        <v>37</v>
      </c>
      <c r="D53" s="37"/>
      <c r="E53" s="38">
        <f>E15</f>
        <v>23171576.15</v>
      </c>
      <c r="F53" s="68"/>
      <c r="G53" s="68"/>
      <c r="H53" s="39">
        <f>SUM(H54:H55)</f>
        <v>27271760.34</v>
      </c>
    </row>
    <row r="54" spans="3:8" s="7" customFormat="1" ht="11.25">
      <c r="C54" s="61" t="s">
        <v>38</v>
      </c>
      <c r="D54" s="34"/>
      <c r="E54" s="35">
        <f>E16</f>
        <v>23171576.15</v>
      </c>
      <c r="F54" s="67"/>
      <c r="G54" s="67"/>
      <c r="H54" s="36">
        <f>H16</f>
        <v>18965760.34</v>
      </c>
    </row>
    <row r="55" spans="3:8" s="7" customFormat="1" ht="11.25">
      <c r="C55" s="62" t="s">
        <v>39</v>
      </c>
      <c r="D55" s="42"/>
      <c r="E55" s="43">
        <f>E30</f>
        <v>0</v>
      </c>
      <c r="F55" s="69"/>
      <c r="G55" s="69"/>
      <c r="H55" s="44">
        <f>H30</f>
        <v>8306000</v>
      </c>
    </row>
    <row r="56" spans="3:8" s="7" customFormat="1" ht="11.25">
      <c r="C56" s="62" t="s">
        <v>40</v>
      </c>
      <c r="D56" s="42"/>
      <c r="E56" s="43">
        <f>E45</f>
        <v>0</v>
      </c>
      <c r="F56" s="69"/>
      <c r="G56" s="69"/>
      <c r="H56" s="44">
        <f>H45</f>
        <v>0</v>
      </c>
    </row>
    <row r="57" spans="3:8" s="7" customFormat="1" ht="12" thickBot="1">
      <c r="C57" s="63" t="s">
        <v>41</v>
      </c>
      <c r="D57" s="64"/>
      <c r="E57" s="89">
        <f>SUM(E56+E53)</f>
        <v>23171576.15</v>
      </c>
      <c r="F57" s="71"/>
      <c r="G57" s="71"/>
      <c r="H57" s="65">
        <f>SUM(H56+H53)</f>
        <v>27271760.34</v>
      </c>
    </row>
    <row r="61" spans="2:8" ht="12.75">
      <c r="B61" s="174"/>
      <c r="C61" s="174"/>
      <c r="D61" s="174"/>
      <c r="E61" s="174"/>
      <c r="F61" s="174"/>
      <c r="G61" s="174"/>
      <c r="H61" s="174"/>
    </row>
  </sheetData>
  <sheetProtection/>
  <mergeCells count="4">
    <mergeCell ref="C21:D21"/>
    <mergeCell ref="C22:D22"/>
    <mergeCell ref="C23:D23"/>
    <mergeCell ref="B61:H61"/>
  </mergeCells>
  <printOptions horizontalCentered="1" verticalCentered="1"/>
  <pageMargins left="0.3937007874015748" right="0.3937007874015748" top="0.3937007874015748" bottom="0.5905511811023623" header="0" footer="0.1968503937007874"/>
  <pageSetup orientation="landscape" scale="85" r:id="rId2"/>
  <headerFooter alignWithMargins="0">
    <oddFooter>&amp;R&amp;A  /  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J63"/>
  <sheetViews>
    <sheetView showGridLines="0" showZeros="0" zoomScalePageLayoutView="0" workbookViewId="0" topLeftCell="A11">
      <selection activeCell="F21" sqref="F21"/>
    </sheetView>
  </sheetViews>
  <sheetFormatPr defaultColWidth="11.421875" defaultRowHeight="12.75" outlineLevelRow="3"/>
  <cols>
    <col min="1" max="1" width="2.7109375" style="0" customWidth="1"/>
    <col min="2" max="2" width="10.7109375" style="0" customWidth="1"/>
    <col min="3" max="3" width="15.7109375" style="0" customWidth="1"/>
    <col min="4" max="4" width="22.00390625" style="0" customWidth="1"/>
    <col min="5" max="7" width="23.7109375" style="1" customWidth="1"/>
    <col min="8" max="8" width="27.140625" style="1" customWidth="1"/>
    <col min="9" max="9" width="2.7109375" style="0" customWidth="1"/>
    <col min="10" max="10" width="21.7109375" style="0" bestFit="1" customWidth="1"/>
    <col min="11" max="11" width="16.28125" style="0" customWidth="1"/>
  </cols>
  <sheetData>
    <row r="1" ht="4.5" customHeight="1"/>
    <row r="2" spans="2:9" s="2" customFormat="1" ht="15">
      <c r="B2" s="3"/>
      <c r="C2" s="3"/>
      <c r="D2" s="3" t="s">
        <v>1</v>
      </c>
      <c r="E2" s="4"/>
      <c r="F2" s="4"/>
      <c r="G2" s="4"/>
      <c r="H2" s="4"/>
      <c r="I2" s="5"/>
    </row>
    <row r="3" spans="2:9" s="2" customFormat="1" ht="15">
      <c r="B3" s="6"/>
      <c r="C3" s="6"/>
      <c r="D3" s="6" t="s">
        <v>2</v>
      </c>
      <c r="E3" s="4"/>
      <c r="F3" s="4"/>
      <c r="G3" s="4"/>
      <c r="H3" s="4"/>
      <c r="I3" s="5"/>
    </row>
    <row r="4" spans="2:9" s="2" customFormat="1" ht="15">
      <c r="B4" s="6"/>
      <c r="C4" s="6"/>
      <c r="D4" s="6" t="s">
        <v>3</v>
      </c>
      <c r="E4" s="4"/>
      <c r="F4" s="4"/>
      <c r="G4" s="4"/>
      <c r="H4" s="4"/>
      <c r="I4" s="5"/>
    </row>
    <row r="5" ht="12.75"/>
    <row r="6" ht="12.75">
      <c r="D6" t="s">
        <v>4</v>
      </c>
    </row>
    <row r="7" spans="2:8" s="7" customFormat="1" ht="12">
      <c r="B7" s="8" t="s">
        <v>42</v>
      </c>
      <c r="C7" s="9" t="s">
        <v>5</v>
      </c>
      <c r="E7" s="10"/>
      <c r="F7" s="10"/>
      <c r="G7" s="10"/>
      <c r="H7" s="10"/>
    </row>
    <row r="8" spans="2:8" s="7" customFormat="1" ht="12">
      <c r="B8" s="8" t="s">
        <v>43</v>
      </c>
      <c r="E8" s="10"/>
      <c r="F8" s="10"/>
      <c r="G8" s="10"/>
      <c r="H8" s="10"/>
    </row>
    <row r="9" spans="2:8" s="7" customFormat="1" ht="12">
      <c r="B9" s="8" t="s">
        <v>44</v>
      </c>
      <c r="C9" s="11" t="s">
        <v>0</v>
      </c>
      <c r="E9" s="10"/>
      <c r="F9" s="10"/>
      <c r="G9" s="10"/>
      <c r="H9" s="10"/>
    </row>
    <row r="10" spans="2:8" s="7" customFormat="1" ht="12">
      <c r="B10" s="66" t="s">
        <v>55</v>
      </c>
      <c r="E10" s="10"/>
      <c r="F10" s="10"/>
      <c r="G10" s="10"/>
      <c r="H10" s="12" t="s">
        <v>61</v>
      </c>
    </row>
    <row r="11" spans="5:8" s="7" customFormat="1" ht="4.5" customHeight="1" thickBot="1">
      <c r="E11" s="10"/>
      <c r="F11" s="10"/>
      <c r="G11" s="10"/>
      <c r="H11" s="10"/>
    </row>
    <row r="12" spans="2:8" s="13" customFormat="1" ht="26.25">
      <c r="B12" s="14" t="s">
        <v>6</v>
      </c>
      <c r="C12" s="15" t="s">
        <v>7</v>
      </c>
      <c r="D12" s="16"/>
      <c r="E12" s="72" t="s">
        <v>59</v>
      </c>
      <c r="F12" s="72" t="s">
        <v>52</v>
      </c>
      <c r="G12" s="72" t="s">
        <v>46</v>
      </c>
      <c r="H12" s="17" t="s">
        <v>60</v>
      </c>
    </row>
    <row r="13" spans="2:8" s="18" customFormat="1" ht="10.5" thickBot="1">
      <c r="B13" s="19"/>
      <c r="C13" s="20"/>
      <c r="D13" s="21"/>
      <c r="E13" s="73">
        <v>2</v>
      </c>
      <c r="F13" s="83"/>
      <c r="G13" s="79">
        <v>1</v>
      </c>
      <c r="H13" s="22">
        <v>2</v>
      </c>
    </row>
    <row r="14" spans="5:8" s="13" customFormat="1" ht="4.5" customHeight="1" thickBot="1">
      <c r="E14" s="23"/>
      <c r="F14" s="23"/>
      <c r="G14" s="23"/>
      <c r="H14" s="23"/>
    </row>
    <row r="15" spans="2:8" s="24" customFormat="1" ht="18" thickBot="1">
      <c r="B15" s="25">
        <v>3000</v>
      </c>
      <c r="C15" s="26" t="s">
        <v>8</v>
      </c>
      <c r="D15" s="26"/>
      <c r="E15" s="74">
        <f>E$16+E$32+E$46</f>
        <v>49567.19</v>
      </c>
      <c r="F15" s="74">
        <f>F$16+F$32+F$46</f>
        <v>23273190.060000002</v>
      </c>
      <c r="G15" s="74">
        <f>G$16+G$32+G$46</f>
        <v>27271760</v>
      </c>
      <c r="H15" s="28">
        <f>H16+H32+H46</f>
        <v>145055040</v>
      </c>
    </row>
    <row r="16" spans="2:8" s="29" customFormat="1" ht="15" outlineLevel="1">
      <c r="B16" s="30">
        <v>3100</v>
      </c>
      <c r="C16" s="31" t="s">
        <v>9</v>
      </c>
      <c r="D16" s="31"/>
      <c r="E16" s="75">
        <f>E$17+E$19</f>
        <v>49567.19</v>
      </c>
      <c r="F16" s="75">
        <f>F$17+F$19</f>
        <v>23273190.060000002</v>
      </c>
      <c r="G16" s="75">
        <f>G$17+G$19</f>
        <v>18965760</v>
      </c>
      <c r="H16" s="32">
        <f>H17+H19</f>
        <v>145055040</v>
      </c>
    </row>
    <row r="17" spans="2:8" s="33" customFormat="1" ht="13.5" outlineLevel="2">
      <c r="B17" s="91">
        <v>3110</v>
      </c>
      <c r="C17" s="91" t="s">
        <v>10</v>
      </c>
      <c r="D17" s="91"/>
      <c r="E17" s="78">
        <f>E18</f>
        <v>0</v>
      </c>
      <c r="F17" s="82"/>
      <c r="G17" s="78"/>
      <c r="H17" s="78">
        <f>H18</f>
        <v>0</v>
      </c>
    </row>
    <row r="18" spans="2:8" s="7" customFormat="1" ht="12.75" outlineLevel="2">
      <c r="B18" s="76">
        <v>3112</v>
      </c>
      <c r="C18" s="76" t="s">
        <v>11</v>
      </c>
      <c r="D18" s="76"/>
      <c r="E18" s="43"/>
      <c r="F18" s="82"/>
      <c r="G18" s="43"/>
      <c r="H18" s="43"/>
    </row>
    <row r="19" spans="2:10" s="33" customFormat="1" ht="15" outlineLevel="2">
      <c r="B19" s="92">
        <v>3120</v>
      </c>
      <c r="C19" s="92" t="s">
        <v>12</v>
      </c>
      <c r="D19" s="92"/>
      <c r="E19" s="97">
        <f>E29</f>
        <v>49567.19</v>
      </c>
      <c r="F19" s="97">
        <f>SUM(F$21:F$31)</f>
        <v>23273190.060000002</v>
      </c>
      <c r="G19" s="97">
        <f>SUM(G$21:G$31)</f>
        <v>18965760</v>
      </c>
      <c r="H19" s="97">
        <f>H20+H29</f>
        <v>145055040</v>
      </c>
      <c r="J19" s="86"/>
    </row>
    <row r="20" spans="2:8" s="7" customFormat="1" ht="13.5" outlineLevel="3">
      <c r="B20" s="76">
        <v>3121</v>
      </c>
      <c r="C20" s="76" t="s">
        <v>45</v>
      </c>
      <c r="D20" s="76"/>
      <c r="E20" s="87">
        <f>SUM(E21:E24)</f>
        <v>0</v>
      </c>
      <c r="F20" s="100">
        <f>F21+F23+F24</f>
        <v>23169551</v>
      </c>
      <c r="G20" s="43"/>
      <c r="H20" s="78">
        <f>H21+H23</f>
        <v>145055040</v>
      </c>
    </row>
    <row r="21" spans="2:8" s="7" customFormat="1" ht="12.75" outlineLevel="3">
      <c r="B21" s="76"/>
      <c r="C21" s="173" t="s">
        <v>47</v>
      </c>
      <c r="D21" s="173"/>
      <c r="E21" s="82"/>
      <c r="F21" s="85">
        <v>22024783</v>
      </c>
      <c r="G21" s="43"/>
      <c r="H21" s="43">
        <v>145055040</v>
      </c>
    </row>
    <row r="22" spans="2:8" s="7" customFormat="1" ht="12.75" outlineLevel="3">
      <c r="B22" s="76"/>
      <c r="C22" s="101" t="s">
        <v>64</v>
      </c>
      <c r="D22" s="101"/>
      <c r="E22" s="82"/>
      <c r="F22" s="85"/>
      <c r="G22" s="43"/>
      <c r="H22" s="43">
        <v>20007591</v>
      </c>
    </row>
    <row r="23" spans="2:10" s="7" customFormat="1" ht="12.75" outlineLevel="3">
      <c r="B23" s="76"/>
      <c r="C23" s="173" t="s">
        <v>50</v>
      </c>
      <c r="D23" s="173"/>
      <c r="E23" s="82"/>
      <c r="F23" s="85">
        <v>1144768</v>
      </c>
      <c r="G23" s="43">
        <v>18965760</v>
      </c>
      <c r="H23" s="43"/>
      <c r="J23" s="10"/>
    </row>
    <row r="24" spans="2:8" s="7" customFormat="1" ht="12.75" outlineLevel="3">
      <c r="B24" s="76"/>
      <c r="C24" s="173" t="s">
        <v>48</v>
      </c>
      <c r="D24" s="173"/>
      <c r="E24" s="43">
        <v>0</v>
      </c>
      <c r="F24" s="85">
        <v>0</v>
      </c>
      <c r="G24" s="43"/>
      <c r="H24" s="43"/>
    </row>
    <row r="25" spans="2:8" s="7" customFormat="1" ht="15" outlineLevel="3">
      <c r="B25" s="76">
        <v>3123</v>
      </c>
      <c r="C25" s="76" t="s">
        <v>13</v>
      </c>
      <c r="D25" s="76"/>
      <c r="E25" s="43">
        <v>0</v>
      </c>
      <c r="F25" s="90"/>
      <c r="G25" s="43"/>
      <c r="H25" s="43"/>
    </row>
    <row r="26" spans="2:10" s="7" customFormat="1" ht="15" outlineLevel="3">
      <c r="B26" s="76">
        <v>3124</v>
      </c>
      <c r="C26" s="76" t="s">
        <v>14</v>
      </c>
      <c r="D26" s="76"/>
      <c r="E26" s="43"/>
      <c r="F26" s="90"/>
      <c r="G26" s="43"/>
      <c r="H26" s="43"/>
      <c r="J26" s="10"/>
    </row>
    <row r="27" spans="2:10" s="7" customFormat="1" ht="15" outlineLevel="3">
      <c r="B27" s="76">
        <v>3125</v>
      </c>
      <c r="C27" s="76" t="s">
        <v>15</v>
      </c>
      <c r="D27" s="76"/>
      <c r="E27" s="43"/>
      <c r="F27" s="90"/>
      <c r="G27" s="43"/>
      <c r="H27" s="43"/>
      <c r="J27" s="10"/>
    </row>
    <row r="28" spans="2:10" s="7" customFormat="1" ht="15" outlineLevel="3">
      <c r="B28" s="76">
        <v>3126</v>
      </c>
      <c r="C28" s="76" t="s">
        <v>16</v>
      </c>
      <c r="D28" s="76"/>
      <c r="E28" s="43"/>
      <c r="F28" s="90"/>
      <c r="G28" s="43"/>
      <c r="H28" s="43"/>
      <c r="J28" s="98"/>
    </row>
    <row r="29" spans="2:10" s="7" customFormat="1" ht="15" outlineLevel="3">
      <c r="B29" s="93">
        <v>3128</v>
      </c>
      <c r="C29" s="93" t="s">
        <v>17</v>
      </c>
      <c r="D29" s="93"/>
      <c r="E29" s="40">
        <f>SUM(E30:E31)</f>
        <v>49567.19</v>
      </c>
      <c r="F29" s="40">
        <f>SUM(F30:F31)</f>
        <v>51819.53</v>
      </c>
      <c r="G29" s="40">
        <f>SUM(G30:G31)</f>
        <v>0</v>
      </c>
      <c r="H29" s="108">
        <f>SUM(H30:H31)</f>
        <v>0</v>
      </c>
      <c r="J29" s="98"/>
    </row>
    <row r="30" spans="2:10" s="7" customFormat="1" ht="12.75" outlineLevel="3">
      <c r="B30" s="76"/>
      <c r="C30" s="76" t="s">
        <v>57</v>
      </c>
      <c r="D30" s="76"/>
      <c r="E30" s="43">
        <f>50648-1338+257.19</f>
        <v>49567.19</v>
      </c>
      <c r="F30" s="82">
        <f>+E30</f>
        <v>49567.19</v>
      </c>
      <c r="G30" s="43"/>
      <c r="H30" s="43"/>
      <c r="J30" s="98"/>
    </row>
    <row r="31" spans="2:10" s="7" customFormat="1" ht="12.75" outlineLevel="3">
      <c r="B31" s="76"/>
      <c r="C31" s="76" t="s">
        <v>49</v>
      </c>
      <c r="D31" s="76"/>
      <c r="E31" s="43"/>
      <c r="F31" s="82">
        <v>2252.34</v>
      </c>
      <c r="G31" s="43"/>
      <c r="H31" s="43"/>
      <c r="J31" s="98"/>
    </row>
    <row r="32" spans="2:10" s="29" customFormat="1" ht="15" outlineLevel="1">
      <c r="B32" s="93">
        <v>3200</v>
      </c>
      <c r="C32" s="93" t="s">
        <v>18</v>
      </c>
      <c r="D32" s="93"/>
      <c r="E32" s="40">
        <f>SUM(E33:E45)</f>
        <v>0</v>
      </c>
      <c r="F32" s="40">
        <f>SUM(F33:F45)</f>
        <v>0</v>
      </c>
      <c r="G32" s="40">
        <f>SUM(G33:G45)</f>
        <v>8306000</v>
      </c>
      <c r="H32" s="108">
        <f>SUM(H33:H45)</f>
        <v>0</v>
      </c>
      <c r="J32" s="99"/>
    </row>
    <row r="33" spans="2:8" ht="12.75" outlineLevel="2">
      <c r="B33" s="94">
        <v>3210</v>
      </c>
      <c r="C33" s="95" t="s">
        <v>19</v>
      </c>
      <c r="D33" s="95"/>
      <c r="E33" s="45">
        <f>SUM(E34:E35)</f>
        <v>0</v>
      </c>
      <c r="F33" s="45"/>
      <c r="G33" s="45"/>
      <c r="H33" s="45">
        <f>SUM(H34:H35)</f>
        <v>0</v>
      </c>
    </row>
    <row r="34" spans="2:8" s="7" customFormat="1" ht="11.25" outlineLevel="3">
      <c r="B34" s="76">
        <v>3211</v>
      </c>
      <c r="C34" s="76" t="s">
        <v>20</v>
      </c>
      <c r="D34" s="76"/>
      <c r="E34" s="43"/>
      <c r="F34" s="43"/>
      <c r="G34" s="43"/>
      <c r="H34" s="43"/>
    </row>
    <row r="35" spans="2:8" s="7" customFormat="1" ht="11.25" outlineLevel="3">
      <c r="B35" s="76">
        <v>3212</v>
      </c>
      <c r="C35" s="76" t="s">
        <v>21</v>
      </c>
      <c r="D35" s="76"/>
      <c r="E35" s="43"/>
      <c r="F35" s="43"/>
      <c r="G35" s="43"/>
      <c r="H35" s="43"/>
    </row>
    <row r="36" spans="2:8" ht="12.75" outlineLevel="2">
      <c r="B36" s="94">
        <v>3220</v>
      </c>
      <c r="C36" s="95" t="s">
        <v>22</v>
      </c>
      <c r="D36" s="95"/>
      <c r="E36" s="43">
        <f>SUM(E37:E38)</f>
        <v>0</v>
      </c>
      <c r="F36" s="43"/>
      <c r="G36" s="43"/>
      <c r="H36" s="45">
        <f>SUM(H37:H38)</f>
        <v>0</v>
      </c>
    </row>
    <row r="37" spans="2:8" s="7" customFormat="1" ht="11.25" outlineLevel="3">
      <c r="B37" s="76">
        <v>3221</v>
      </c>
      <c r="C37" s="76" t="s">
        <v>20</v>
      </c>
      <c r="D37" s="76"/>
      <c r="E37" s="43"/>
      <c r="F37" s="43"/>
      <c r="G37" s="43"/>
      <c r="H37" s="43"/>
    </row>
    <row r="38" spans="2:8" s="7" customFormat="1" ht="11.25" outlineLevel="3">
      <c r="B38" s="76">
        <v>3222</v>
      </c>
      <c r="C38" s="76" t="s">
        <v>21</v>
      </c>
      <c r="D38" s="76"/>
      <c r="E38" s="43"/>
      <c r="F38" s="43"/>
      <c r="G38" s="43"/>
      <c r="H38" s="43"/>
    </row>
    <row r="39" spans="2:8" s="7" customFormat="1" ht="12.75" outlineLevel="2">
      <c r="B39" s="76">
        <v>3230</v>
      </c>
      <c r="C39" s="76" t="s">
        <v>23</v>
      </c>
      <c r="D39" s="76"/>
      <c r="E39" s="43">
        <v>0</v>
      </c>
      <c r="F39" s="85">
        <v>0</v>
      </c>
      <c r="G39" s="43">
        <v>8306000</v>
      </c>
      <c r="H39" s="43"/>
    </row>
    <row r="40" spans="2:8" ht="12.75" outlineLevel="2">
      <c r="B40" s="94">
        <v>3250</v>
      </c>
      <c r="C40" s="94" t="s">
        <v>24</v>
      </c>
      <c r="D40" s="94"/>
      <c r="E40" s="45">
        <f>SUM(E41:E44)</f>
        <v>0</v>
      </c>
      <c r="F40" s="45"/>
      <c r="G40" s="45"/>
      <c r="H40" s="45">
        <f>SUM(H41:H44)</f>
        <v>0</v>
      </c>
    </row>
    <row r="41" spans="2:8" s="7" customFormat="1" ht="11.25" outlineLevel="3">
      <c r="B41" s="76">
        <v>3251</v>
      </c>
      <c r="C41" s="76" t="s">
        <v>25</v>
      </c>
      <c r="D41" s="76"/>
      <c r="E41" s="43"/>
      <c r="F41" s="43"/>
      <c r="G41" s="43"/>
      <c r="H41" s="43"/>
    </row>
    <row r="42" spans="2:8" s="7" customFormat="1" ht="11.25" outlineLevel="3">
      <c r="B42" s="76">
        <v>3252</v>
      </c>
      <c r="C42" s="76" t="s">
        <v>26</v>
      </c>
      <c r="D42" s="76"/>
      <c r="E42" s="43"/>
      <c r="F42" s="43"/>
      <c r="G42" s="43"/>
      <c r="H42" s="43"/>
    </row>
    <row r="43" spans="2:8" s="7" customFormat="1" ht="11.25" outlineLevel="3">
      <c r="B43" s="76">
        <v>3254</v>
      </c>
      <c r="C43" s="76" t="s">
        <v>27</v>
      </c>
      <c r="D43" s="76"/>
      <c r="E43" s="43"/>
      <c r="F43" s="43"/>
      <c r="G43" s="43"/>
      <c r="H43" s="43"/>
    </row>
    <row r="44" spans="2:8" s="7" customFormat="1" ht="11.25" outlineLevel="3">
      <c r="B44" s="76">
        <v>3255</v>
      </c>
      <c r="C44" s="76" t="s">
        <v>28</v>
      </c>
      <c r="D44" s="76"/>
      <c r="E44" s="43"/>
      <c r="F44" s="43"/>
      <c r="G44" s="43"/>
      <c r="H44" s="43"/>
    </row>
    <row r="45" spans="2:8" ht="12.75" outlineLevel="2">
      <c r="B45" s="94">
        <v>3260</v>
      </c>
      <c r="C45" s="94" t="s">
        <v>29</v>
      </c>
      <c r="D45" s="94"/>
      <c r="E45" s="45"/>
      <c r="F45" s="45"/>
      <c r="G45" s="45"/>
      <c r="H45" s="45"/>
    </row>
    <row r="46" spans="2:8" s="29" customFormat="1" ht="15" outlineLevel="1">
      <c r="B46" s="93">
        <v>3500</v>
      </c>
      <c r="C46" s="93" t="s">
        <v>30</v>
      </c>
      <c r="D46" s="93"/>
      <c r="E46" s="40"/>
      <c r="F46" s="40"/>
      <c r="G46" s="40"/>
      <c r="H46" s="40"/>
    </row>
    <row r="47" spans="2:8" s="24" customFormat="1" ht="17.25">
      <c r="B47" s="96">
        <v>4000</v>
      </c>
      <c r="C47" s="96" t="s">
        <v>31</v>
      </c>
      <c r="D47" s="96"/>
      <c r="E47" s="46">
        <f>SUM(E48:E50)</f>
        <v>0</v>
      </c>
      <c r="F47" s="46"/>
      <c r="G47" s="46"/>
      <c r="H47" s="46">
        <f>SUM(H48:H50)</f>
        <v>0</v>
      </c>
    </row>
    <row r="48" spans="2:8" ht="12.75" outlineLevel="1">
      <c r="B48" s="94">
        <v>4100</v>
      </c>
      <c r="C48" s="94" t="s">
        <v>32</v>
      </c>
      <c r="D48" s="94"/>
      <c r="E48" s="45"/>
      <c r="F48" s="45"/>
      <c r="G48" s="45"/>
      <c r="H48" s="45"/>
    </row>
    <row r="49" spans="2:8" ht="12.75" outlineLevel="1">
      <c r="B49" s="94">
        <v>4200</v>
      </c>
      <c r="C49" s="94" t="s">
        <v>33</v>
      </c>
      <c r="D49" s="94"/>
      <c r="E49" s="45"/>
      <c r="F49" s="45"/>
      <c r="G49" s="45"/>
      <c r="H49" s="45"/>
    </row>
    <row r="50" spans="2:8" ht="13.5" outlineLevel="1" thickBot="1">
      <c r="B50" s="41">
        <v>4300</v>
      </c>
      <c r="C50" s="47" t="s">
        <v>34</v>
      </c>
      <c r="D50" s="47"/>
      <c r="E50" s="48"/>
      <c r="F50" s="48"/>
      <c r="G50" s="45"/>
      <c r="H50" s="49"/>
    </row>
    <row r="51" spans="2:8" s="24" customFormat="1" ht="18" thickBot="1">
      <c r="B51" s="50" t="s">
        <v>35</v>
      </c>
      <c r="C51" s="26"/>
      <c r="D51" s="26"/>
      <c r="E51" s="27">
        <f>E47+E15</f>
        <v>49567.19</v>
      </c>
      <c r="F51" s="27">
        <f>F47+F15</f>
        <v>23273190.060000002</v>
      </c>
      <c r="G51" s="27">
        <f>G47+G15</f>
        <v>27271760</v>
      </c>
      <c r="H51" s="27">
        <f>H47+H15</f>
        <v>145055040</v>
      </c>
    </row>
    <row r="53" spans="3:8" s="51" customFormat="1" ht="12" thickBot="1">
      <c r="C53" s="52" t="s">
        <v>36</v>
      </c>
      <c r="D53" s="52"/>
      <c r="E53" s="53"/>
      <c r="F53" s="53"/>
      <c r="G53" s="53"/>
      <c r="H53" s="54"/>
    </row>
    <row r="54" spans="3:8" s="55" customFormat="1" ht="24" thickBot="1">
      <c r="C54" s="56" t="s">
        <v>7</v>
      </c>
      <c r="D54" s="57"/>
      <c r="E54" s="58" t="s">
        <v>53</v>
      </c>
      <c r="F54" s="70"/>
      <c r="G54" s="70"/>
      <c r="H54" s="59" t="s">
        <v>54</v>
      </c>
    </row>
    <row r="55" spans="3:8" s="7" customFormat="1" ht="11.25">
      <c r="C55" s="60" t="s">
        <v>37</v>
      </c>
      <c r="D55" s="37"/>
      <c r="E55" s="38">
        <f>E15</f>
        <v>49567.19</v>
      </c>
      <c r="F55" s="68"/>
      <c r="G55" s="68"/>
      <c r="H55" s="39">
        <f>SUM(H56:H57)</f>
        <v>145055040</v>
      </c>
    </row>
    <row r="56" spans="3:8" s="7" customFormat="1" ht="11.25">
      <c r="C56" s="61" t="s">
        <v>38</v>
      </c>
      <c r="D56" s="34"/>
      <c r="E56" s="35">
        <f>E16</f>
        <v>49567.19</v>
      </c>
      <c r="F56" s="67"/>
      <c r="G56" s="67"/>
      <c r="H56" s="36">
        <f>H16</f>
        <v>145055040</v>
      </c>
    </row>
    <row r="57" spans="3:8" s="7" customFormat="1" ht="11.25">
      <c r="C57" s="62" t="s">
        <v>39</v>
      </c>
      <c r="D57" s="42"/>
      <c r="E57" s="43">
        <f>E32</f>
        <v>0</v>
      </c>
      <c r="F57" s="69"/>
      <c r="G57" s="69"/>
      <c r="H57" s="44">
        <f>H32</f>
        <v>0</v>
      </c>
    </row>
    <row r="58" spans="3:8" s="7" customFormat="1" ht="11.25">
      <c r="C58" s="62" t="s">
        <v>40</v>
      </c>
      <c r="D58" s="42"/>
      <c r="E58" s="43">
        <f>E47</f>
        <v>0</v>
      </c>
      <c r="F58" s="69"/>
      <c r="G58" s="69"/>
      <c r="H58" s="44">
        <f>H47</f>
        <v>0</v>
      </c>
    </row>
    <row r="59" spans="3:8" s="7" customFormat="1" ht="12" thickBot="1">
      <c r="C59" s="63" t="s">
        <v>41</v>
      </c>
      <c r="D59" s="64"/>
      <c r="E59" s="89">
        <f>SUM(E58+E55)</f>
        <v>49567.19</v>
      </c>
      <c r="F59" s="71"/>
      <c r="G59" s="71"/>
      <c r="H59" s="65">
        <f>SUM(H58+H55)</f>
        <v>145055040</v>
      </c>
    </row>
    <row r="63" spans="2:8" ht="12.75">
      <c r="B63" s="174"/>
      <c r="C63" s="174"/>
      <c r="D63" s="174"/>
      <c r="E63" s="174"/>
      <c r="F63" s="174"/>
      <c r="G63" s="174"/>
      <c r="H63" s="174"/>
    </row>
  </sheetData>
  <sheetProtection/>
  <mergeCells count="4">
    <mergeCell ref="C21:D21"/>
    <mergeCell ref="C23:D23"/>
    <mergeCell ref="C24:D24"/>
    <mergeCell ref="B63:H63"/>
  </mergeCells>
  <printOptions horizontalCentered="1" verticalCentered="1"/>
  <pageMargins left="0.3937007874015748" right="0.3937007874015748" top="0.3937007874015748" bottom="0.5905511811023623" header="0" footer="0.1968503937007874"/>
  <pageSetup orientation="landscape" scale="85" r:id="rId2"/>
  <headerFooter alignWithMargins="0">
    <oddFooter>&amp;R&amp;A  /  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PageLayoutView="0" workbookViewId="0" topLeftCell="G37">
      <selection activeCell="L63" sqref="L63"/>
    </sheetView>
  </sheetViews>
  <sheetFormatPr defaultColWidth="11.421875" defaultRowHeight="12.75" outlineLevelRow="3"/>
  <cols>
    <col min="1" max="1" width="14.00390625" style="0" hidden="1" customWidth="1"/>
    <col min="2" max="2" width="4.8515625" style="0" hidden="1" customWidth="1"/>
    <col min="3" max="3" width="2.7109375" style="0" customWidth="1"/>
    <col min="4" max="4" width="10.7109375" style="0" customWidth="1"/>
    <col min="5" max="5" width="15.7109375" style="0" customWidth="1"/>
    <col min="6" max="8" width="22.00390625" style="0" customWidth="1"/>
    <col min="9" max="11" width="23.7109375" style="1" customWidth="1"/>
    <col min="12" max="12" width="27.140625" style="1" customWidth="1"/>
    <col min="13" max="13" width="2.7109375" style="0" customWidth="1"/>
    <col min="14" max="14" width="21.7109375" style="0" bestFit="1" customWidth="1"/>
    <col min="15" max="15" width="19.57421875" style="0" customWidth="1"/>
  </cols>
  <sheetData>
    <row r="1" ht="4.5" customHeight="1">
      <c r="L1" s="104"/>
    </row>
    <row r="2" spans="4:13" s="2" customFormat="1" ht="15">
      <c r="D2" s="3"/>
      <c r="E2" s="3"/>
      <c r="F2" s="3" t="s">
        <v>0</v>
      </c>
      <c r="G2" s="3"/>
      <c r="H2" s="3"/>
      <c r="I2" s="4"/>
      <c r="J2" s="4"/>
      <c r="K2" s="4"/>
      <c r="L2" s="105"/>
      <c r="M2" s="5"/>
    </row>
    <row r="3" spans="4:13" s="2" customFormat="1" ht="15">
      <c r="D3" s="6"/>
      <c r="E3" s="6"/>
      <c r="F3" s="6" t="s">
        <v>71</v>
      </c>
      <c r="G3" s="6"/>
      <c r="H3" s="6"/>
      <c r="I3" s="4"/>
      <c r="J3" s="4"/>
      <c r="K3" s="4"/>
      <c r="L3" s="105"/>
      <c r="M3" s="5"/>
    </row>
    <row r="4" spans="4:13" s="2" customFormat="1" ht="15">
      <c r="D4" s="6"/>
      <c r="E4" s="6"/>
      <c r="F4" s="6" t="s">
        <v>3</v>
      </c>
      <c r="G4" s="6"/>
      <c r="H4" s="6"/>
      <c r="I4" s="4"/>
      <c r="J4" s="4"/>
      <c r="K4" s="4"/>
      <c r="L4" s="105"/>
      <c r="M4" s="5"/>
    </row>
    <row r="5" ht="12.75">
      <c r="L5" s="104"/>
    </row>
    <row r="6" spans="6:12" ht="12.75">
      <c r="F6" t="s">
        <v>4</v>
      </c>
      <c r="L6" s="104"/>
    </row>
    <row r="7" spans="4:12" s="7" customFormat="1" ht="12">
      <c r="D7" s="66" t="s">
        <v>42</v>
      </c>
      <c r="E7" s="9" t="s">
        <v>5</v>
      </c>
      <c r="I7" s="10"/>
      <c r="J7" s="10"/>
      <c r="K7" s="10"/>
      <c r="L7" s="36"/>
    </row>
    <row r="8" spans="4:12" s="7" customFormat="1" ht="12">
      <c r="D8" s="66" t="s">
        <v>43</v>
      </c>
      <c r="I8" s="10"/>
      <c r="J8" s="10"/>
      <c r="K8" s="10"/>
      <c r="L8" s="36"/>
    </row>
    <row r="9" spans="4:12" s="7" customFormat="1" ht="12">
      <c r="D9" s="66" t="s">
        <v>44</v>
      </c>
      <c r="E9" s="11" t="s">
        <v>0</v>
      </c>
      <c r="I9" s="10"/>
      <c r="J9" s="10"/>
      <c r="K9" s="10"/>
      <c r="L9" s="36"/>
    </row>
    <row r="10" spans="4:12" s="7" customFormat="1" ht="12">
      <c r="D10" s="66" t="s">
        <v>55</v>
      </c>
      <c r="I10" s="10"/>
      <c r="J10" s="10"/>
      <c r="K10" s="10"/>
      <c r="L10" s="106" t="s">
        <v>61</v>
      </c>
    </row>
    <row r="11" spans="9:12" s="7" customFormat="1" ht="4.5" customHeight="1" thickBot="1">
      <c r="I11" s="71"/>
      <c r="J11" s="10"/>
      <c r="K11" s="10"/>
      <c r="L11" s="36"/>
    </row>
    <row r="12" spans="1:12" s="13" customFormat="1" ht="50.25" customHeight="1">
      <c r="A12" s="13" t="s">
        <v>72</v>
      </c>
      <c r="B12" s="13" t="s">
        <v>80</v>
      </c>
      <c r="D12" s="14" t="s">
        <v>6</v>
      </c>
      <c r="E12" s="15" t="s">
        <v>7</v>
      </c>
      <c r="F12" s="149"/>
      <c r="G12" s="151" t="s">
        <v>84</v>
      </c>
      <c r="H12" s="162" t="s">
        <v>83</v>
      </c>
      <c r="I12" s="152" t="s">
        <v>81</v>
      </c>
      <c r="J12" s="151" t="s">
        <v>52</v>
      </c>
      <c r="K12" s="151" t="s">
        <v>46</v>
      </c>
      <c r="L12" s="17" t="s">
        <v>82</v>
      </c>
    </row>
    <row r="13" spans="3:12" s="18" customFormat="1" ht="12" thickBot="1">
      <c r="C13" s="145"/>
      <c r="D13" s="21"/>
      <c r="E13" s="20"/>
      <c r="F13" s="147"/>
      <c r="G13" s="147"/>
      <c r="H13" s="147"/>
      <c r="I13" s="153">
        <v>2</v>
      </c>
      <c r="J13" s="153"/>
      <c r="K13" s="153">
        <v>1</v>
      </c>
      <c r="L13" s="22">
        <v>2</v>
      </c>
    </row>
    <row r="14" spans="3:12" s="13" customFormat="1" ht="4.5" customHeight="1" thickBot="1">
      <c r="C14" s="146"/>
      <c r="F14" s="148"/>
      <c r="G14" s="148"/>
      <c r="H14" s="148"/>
      <c r="I14" s="150"/>
      <c r="J14" s="150"/>
      <c r="K14" s="150"/>
      <c r="L14" s="107"/>
    </row>
    <row r="15" spans="4:12" s="24" customFormat="1" ht="18" thickBot="1">
      <c r="D15" s="25">
        <v>3000</v>
      </c>
      <c r="E15" s="26" t="s">
        <v>8</v>
      </c>
      <c r="F15" s="26"/>
      <c r="G15" s="74">
        <v>9832960000</v>
      </c>
      <c r="H15" s="74">
        <v>855071654.53</v>
      </c>
      <c r="I15" s="74">
        <v>706584318</v>
      </c>
      <c r="J15" s="74">
        <v>1561655972.53</v>
      </c>
      <c r="K15" s="74">
        <v>0</v>
      </c>
      <c r="L15" s="28">
        <v>4670277</v>
      </c>
    </row>
    <row r="16" spans="3:12" s="29" customFormat="1" ht="15" outlineLevel="1">
      <c r="C16" s="122"/>
      <c r="D16" s="114">
        <v>3100</v>
      </c>
      <c r="E16" s="31" t="s">
        <v>9</v>
      </c>
      <c r="F16" s="31"/>
      <c r="G16" s="40">
        <v>9832960000</v>
      </c>
      <c r="H16" s="40">
        <v>855071654.53</v>
      </c>
      <c r="I16" s="40">
        <v>706584318</v>
      </c>
      <c r="J16" s="40">
        <v>1561655972.53</v>
      </c>
      <c r="K16" s="40">
        <v>0</v>
      </c>
      <c r="L16" s="144">
        <v>4670277</v>
      </c>
    </row>
    <row r="17" spans="3:12" s="33" customFormat="1" ht="13.5" outlineLevel="2">
      <c r="C17" s="123"/>
      <c r="D17" s="115">
        <v>3110</v>
      </c>
      <c r="E17" s="134" t="s">
        <v>10</v>
      </c>
      <c r="F17" s="135"/>
      <c r="G17" s="160">
        <v>0</v>
      </c>
      <c r="H17" s="78">
        <v>0</v>
      </c>
      <c r="I17" s="78">
        <v>0</v>
      </c>
      <c r="J17" s="78">
        <v>0</v>
      </c>
      <c r="K17" s="78">
        <v>0</v>
      </c>
      <c r="L17" s="109">
        <v>0</v>
      </c>
    </row>
    <row r="18" spans="3:12" s="7" customFormat="1" ht="12.75" outlineLevel="2">
      <c r="C18" s="124"/>
      <c r="D18" s="116">
        <v>3112</v>
      </c>
      <c r="E18" s="177" t="s">
        <v>11</v>
      </c>
      <c r="F18" s="178"/>
      <c r="G18" s="166"/>
      <c r="H18" s="166"/>
      <c r="I18" s="43"/>
      <c r="J18" s="82"/>
      <c r="K18" s="43"/>
      <c r="L18" s="110"/>
    </row>
    <row r="19" spans="3:14" s="33" customFormat="1" ht="15" outlineLevel="2">
      <c r="C19" s="123"/>
      <c r="D19" s="40">
        <v>3120</v>
      </c>
      <c r="E19" s="40" t="s">
        <v>12</v>
      </c>
      <c r="F19" s="40"/>
      <c r="G19" s="40">
        <v>9832960000</v>
      </c>
      <c r="H19" s="40">
        <v>855071654.53</v>
      </c>
      <c r="I19" s="40">
        <v>706584318</v>
      </c>
      <c r="J19" s="40">
        <v>1561655972.53</v>
      </c>
      <c r="K19" s="40">
        <v>0</v>
      </c>
      <c r="L19" s="143">
        <v>4670277</v>
      </c>
      <c r="N19" s="86"/>
    </row>
    <row r="20" spans="3:14" s="7" customFormat="1" ht="13.5" outlineLevel="3">
      <c r="C20" s="124"/>
      <c r="D20" s="116">
        <v>3121</v>
      </c>
      <c r="E20" s="175" t="s">
        <v>67</v>
      </c>
      <c r="F20" s="176"/>
      <c r="G20" s="163">
        <v>9510920000</v>
      </c>
      <c r="H20" s="78">
        <v>669236235</v>
      </c>
      <c r="I20" s="78">
        <v>706584318</v>
      </c>
      <c r="J20" s="78">
        <v>1375820553</v>
      </c>
      <c r="K20" s="78">
        <v>0</v>
      </c>
      <c r="L20" s="109">
        <v>4670277</v>
      </c>
      <c r="N20" s="10"/>
    </row>
    <row r="21" spans="1:14" s="7" customFormat="1" ht="19.5" customHeight="1" outlineLevel="3">
      <c r="A21" s="158">
        <v>245301</v>
      </c>
      <c r="B21" s="156" t="s">
        <v>73</v>
      </c>
      <c r="C21" s="124"/>
      <c r="D21" s="116"/>
      <c r="E21" s="177" t="s">
        <v>63</v>
      </c>
      <c r="F21" s="178"/>
      <c r="G21" s="166"/>
      <c r="H21" s="82">
        <v>469315196</v>
      </c>
      <c r="I21" s="82">
        <v>266272510</v>
      </c>
      <c r="J21" s="82">
        <v>735587706</v>
      </c>
      <c r="K21" s="82">
        <v>0</v>
      </c>
      <c r="L21" s="127"/>
      <c r="N21" s="102"/>
    </row>
    <row r="22" spans="3:14" s="7" customFormat="1" ht="12.75" outlineLevel="3">
      <c r="C22" s="124"/>
      <c r="D22" s="116"/>
      <c r="E22" s="177" t="s">
        <v>64</v>
      </c>
      <c r="F22" s="178"/>
      <c r="G22" s="166"/>
      <c r="H22" s="82">
        <v>20007591</v>
      </c>
      <c r="I22" s="82">
        <v>51010059</v>
      </c>
      <c r="J22" s="82">
        <v>71017650</v>
      </c>
      <c r="K22" s="82">
        <v>0</v>
      </c>
      <c r="L22" s="127"/>
      <c r="N22" s="102"/>
    </row>
    <row r="23" spans="1:14" s="7" customFormat="1" ht="24.75" customHeight="1" outlineLevel="3">
      <c r="A23" s="158">
        <v>439005</v>
      </c>
      <c r="B23" s="156" t="s">
        <v>74</v>
      </c>
      <c r="C23" s="124"/>
      <c r="D23" s="116"/>
      <c r="E23" s="177" t="s">
        <v>65</v>
      </c>
      <c r="F23" s="178"/>
      <c r="G23" s="166"/>
      <c r="H23" s="82">
        <v>3223516</v>
      </c>
      <c r="I23" s="159">
        <v>6473563</v>
      </c>
      <c r="J23" s="82">
        <v>9697079</v>
      </c>
      <c r="K23" s="43">
        <v>0</v>
      </c>
      <c r="L23" s="165">
        <v>4670277</v>
      </c>
      <c r="N23" s="10"/>
    </row>
    <row r="24" spans="1:14" s="7" customFormat="1" ht="21" customHeight="1" outlineLevel="3">
      <c r="A24" s="158">
        <v>439014</v>
      </c>
      <c r="B24" s="156" t="s">
        <v>75</v>
      </c>
      <c r="C24" s="124"/>
      <c r="D24" s="116"/>
      <c r="E24" s="177" t="s">
        <v>66</v>
      </c>
      <c r="F24" s="178"/>
      <c r="G24" s="166"/>
      <c r="H24" s="82">
        <v>176689932</v>
      </c>
      <c r="I24" s="82">
        <v>382828186</v>
      </c>
      <c r="J24" s="82">
        <v>559518118</v>
      </c>
      <c r="K24" s="82">
        <v>0</v>
      </c>
      <c r="L24" s="110"/>
      <c r="N24" s="102"/>
    </row>
    <row r="25" spans="3:14" s="7" customFormat="1" ht="15" outlineLevel="3">
      <c r="C25" s="124"/>
      <c r="D25" s="116">
        <v>3123</v>
      </c>
      <c r="E25" s="175" t="s">
        <v>13</v>
      </c>
      <c r="F25" s="176"/>
      <c r="G25" s="167"/>
      <c r="H25" s="90"/>
      <c r="I25" s="82"/>
      <c r="J25" s="90"/>
      <c r="K25" s="43"/>
      <c r="L25" s="110"/>
      <c r="N25" s="10"/>
    </row>
    <row r="26" spans="3:14" s="7" customFormat="1" ht="15" outlineLevel="3">
      <c r="C26" s="124"/>
      <c r="D26" s="116">
        <v>3124</v>
      </c>
      <c r="E26" s="177" t="s">
        <v>14</v>
      </c>
      <c r="F26" s="178"/>
      <c r="G26" s="166"/>
      <c r="H26" s="90"/>
      <c r="I26" s="43"/>
      <c r="J26" s="90"/>
      <c r="K26" s="43"/>
      <c r="L26" s="110"/>
      <c r="N26" s="10"/>
    </row>
    <row r="27" spans="3:14" s="7" customFormat="1" ht="15" outlineLevel="3">
      <c r="C27" s="124"/>
      <c r="D27" s="116">
        <v>3125</v>
      </c>
      <c r="E27" s="130" t="s">
        <v>15</v>
      </c>
      <c r="F27" s="116"/>
      <c r="G27" s="116"/>
      <c r="H27" s="90"/>
      <c r="I27" s="43"/>
      <c r="J27" s="90"/>
      <c r="K27" s="43"/>
      <c r="L27" s="110"/>
      <c r="N27" s="10"/>
    </row>
    <row r="28" spans="3:14" s="7" customFormat="1" ht="15" outlineLevel="3">
      <c r="C28" s="124"/>
      <c r="D28" s="116">
        <v>3126</v>
      </c>
      <c r="E28" s="76" t="s">
        <v>16</v>
      </c>
      <c r="F28" s="76"/>
      <c r="G28" s="76"/>
      <c r="H28" s="76"/>
      <c r="I28" s="43"/>
      <c r="J28" s="90"/>
      <c r="K28" s="43"/>
      <c r="L28" s="110"/>
      <c r="N28" s="98"/>
    </row>
    <row r="29" spans="3:15" s="7" customFormat="1" ht="15" outlineLevel="3">
      <c r="C29" s="124"/>
      <c r="D29" s="117">
        <v>3128</v>
      </c>
      <c r="E29" s="93" t="s">
        <v>17</v>
      </c>
      <c r="F29" s="117"/>
      <c r="G29" s="117"/>
      <c r="H29" s="40">
        <v>177529419.53</v>
      </c>
      <c r="I29" s="40">
        <v>0</v>
      </c>
      <c r="J29" s="40">
        <v>177529419.53</v>
      </c>
      <c r="K29" s="40">
        <v>0</v>
      </c>
      <c r="L29" s="143">
        <v>0</v>
      </c>
      <c r="N29" s="98"/>
      <c r="O29" s="98"/>
    </row>
    <row r="30" spans="1:15" s="7" customFormat="1" ht="16.5" customHeight="1" outlineLevel="3">
      <c r="A30" s="158" t="s">
        <v>77</v>
      </c>
      <c r="B30" s="157" t="s">
        <v>78</v>
      </c>
      <c r="C30" s="124"/>
      <c r="D30" s="116"/>
      <c r="E30" s="130" t="s">
        <v>69</v>
      </c>
      <c r="F30" s="116"/>
      <c r="G30" s="116"/>
      <c r="H30" s="82">
        <v>49567.19</v>
      </c>
      <c r="I30" s="82"/>
      <c r="J30" s="82">
        <v>49567.19</v>
      </c>
      <c r="K30" s="82">
        <v>0</v>
      </c>
      <c r="L30" s="110"/>
      <c r="N30" s="98"/>
      <c r="O30" s="98"/>
    </row>
    <row r="31" spans="1:15" s="7" customFormat="1" ht="16.5" customHeight="1" outlineLevel="3">
      <c r="A31" s="158">
        <v>480819</v>
      </c>
      <c r="B31" s="156" t="s">
        <v>29</v>
      </c>
      <c r="C31" s="124"/>
      <c r="D31" s="116"/>
      <c r="E31" s="130" t="s">
        <v>68</v>
      </c>
      <c r="F31" s="116"/>
      <c r="G31" s="116"/>
      <c r="H31" s="82">
        <v>177477600</v>
      </c>
      <c r="I31" s="82"/>
      <c r="J31" s="82">
        <v>177477600</v>
      </c>
      <c r="K31" s="82">
        <v>0</v>
      </c>
      <c r="L31" s="110"/>
      <c r="N31" s="98"/>
      <c r="O31" s="98"/>
    </row>
    <row r="32" spans="1:14" s="7" customFormat="1" ht="12.75" customHeight="1" outlineLevel="3">
      <c r="A32" s="158">
        <v>480522</v>
      </c>
      <c r="B32" s="156" t="s">
        <v>79</v>
      </c>
      <c r="C32" s="124"/>
      <c r="D32" s="116"/>
      <c r="E32" s="76" t="s">
        <v>49</v>
      </c>
      <c r="F32" s="76"/>
      <c r="G32" s="76"/>
      <c r="H32" s="82">
        <v>2252.34</v>
      </c>
      <c r="I32" s="43"/>
      <c r="J32" s="82">
        <v>2252.34</v>
      </c>
      <c r="K32" s="82">
        <v>0</v>
      </c>
      <c r="L32" s="127"/>
      <c r="N32" s="98"/>
    </row>
    <row r="33" spans="1:14" s="29" customFormat="1" ht="15" outlineLevel="1">
      <c r="A33" s="7"/>
      <c r="C33" s="122"/>
      <c r="D33" s="117">
        <v>3200</v>
      </c>
      <c r="E33" s="93" t="s">
        <v>18</v>
      </c>
      <c r="F33" s="93"/>
      <c r="G33" s="40">
        <v>322040000</v>
      </c>
      <c r="H33" s="40">
        <v>8306000</v>
      </c>
      <c r="I33" s="40">
        <v>0</v>
      </c>
      <c r="J33" s="40">
        <v>8306000</v>
      </c>
      <c r="K33" s="40">
        <v>0</v>
      </c>
      <c r="L33" s="143">
        <v>0</v>
      </c>
      <c r="N33" s="99"/>
    </row>
    <row r="34" spans="3:12" ht="12.75" outlineLevel="2">
      <c r="C34" s="125"/>
      <c r="D34" s="118">
        <v>3210</v>
      </c>
      <c r="E34" s="132" t="s">
        <v>19</v>
      </c>
      <c r="F34" s="131"/>
      <c r="G34" s="131"/>
      <c r="H34" s="131"/>
      <c r="I34" s="45"/>
      <c r="J34" s="154"/>
      <c r="K34" s="45"/>
      <c r="L34" s="111"/>
    </row>
    <row r="35" spans="3:12" s="7" customFormat="1" ht="11.25" outlineLevel="3">
      <c r="C35" s="124"/>
      <c r="D35" s="116">
        <v>3211</v>
      </c>
      <c r="E35" s="130" t="s">
        <v>20</v>
      </c>
      <c r="F35" s="116"/>
      <c r="G35" s="116"/>
      <c r="H35" s="116"/>
      <c r="I35" s="43"/>
      <c r="J35" s="155"/>
      <c r="K35" s="43"/>
      <c r="L35" s="110"/>
    </row>
    <row r="36" spans="3:12" s="7" customFormat="1" ht="11.25" outlineLevel="3">
      <c r="C36" s="124"/>
      <c r="D36" s="116">
        <v>3212</v>
      </c>
      <c r="E36" s="130" t="s">
        <v>21</v>
      </c>
      <c r="F36" s="116"/>
      <c r="G36" s="116"/>
      <c r="H36" s="116"/>
      <c r="I36" s="43"/>
      <c r="J36" s="155"/>
      <c r="K36" s="43"/>
      <c r="L36" s="110"/>
    </row>
    <row r="37" spans="3:12" ht="12.75" outlineLevel="2">
      <c r="C37" s="125"/>
      <c r="D37" s="118">
        <v>3220</v>
      </c>
      <c r="E37" s="132" t="s">
        <v>22</v>
      </c>
      <c r="F37" s="131"/>
      <c r="G37" s="131"/>
      <c r="H37" s="131"/>
      <c r="I37" s="43"/>
      <c r="J37" s="155"/>
      <c r="K37" s="43"/>
      <c r="L37" s="111"/>
    </row>
    <row r="38" spans="3:12" s="7" customFormat="1" ht="11.25" outlineLevel="3">
      <c r="C38" s="124"/>
      <c r="D38" s="116">
        <v>3221</v>
      </c>
      <c r="E38" s="130" t="s">
        <v>20</v>
      </c>
      <c r="F38" s="116"/>
      <c r="G38" s="116"/>
      <c r="H38" s="116"/>
      <c r="I38" s="43"/>
      <c r="J38" s="155"/>
      <c r="K38" s="43"/>
      <c r="L38" s="110"/>
    </row>
    <row r="39" spans="3:12" s="7" customFormat="1" ht="11.25" outlineLevel="3">
      <c r="C39" s="124"/>
      <c r="D39" s="116">
        <v>3222</v>
      </c>
      <c r="E39" s="130" t="s">
        <v>21</v>
      </c>
      <c r="F39" s="116"/>
      <c r="G39" s="116"/>
      <c r="H39" s="116"/>
      <c r="I39" s="43"/>
      <c r="J39" s="155"/>
      <c r="K39" s="43"/>
      <c r="L39" s="110"/>
    </row>
    <row r="40" spans="1:12" s="7" customFormat="1" ht="22.5" customHeight="1" outlineLevel="2">
      <c r="A40" s="158">
        <v>480535</v>
      </c>
      <c r="B40" s="156" t="s">
        <v>76</v>
      </c>
      <c r="C40" s="124"/>
      <c r="D40" s="116">
        <v>3230</v>
      </c>
      <c r="E40" s="76" t="s">
        <v>23</v>
      </c>
      <c r="F40" s="76"/>
      <c r="G40" s="161">
        <v>0</v>
      </c>
      <c r="H40" s="82">
        <v>8306000</v>
      </c>
      <c r="I40" s="43"/>
      <c r="J40" s="82">
        <v>8306000</v>
      </c>
      <c r="K40" s="82">
        <v>0</v>
      </c>
      <c r="L40" s="127"/>
    </row>
    <row r="41" spans="3:12" ht="12.75" outlineLevel="2">
      <c r="C41" s="125"/>
      <c r="D41" s="118">
        <v>3250</v>
      </c>
      <c r="E41" s="94" t="s">
        <v>24</v>
      </c>
      <c r="F41" s="94"/>
      <c r="G41" s="94"/>
      <c r="H41" s="94"/>
      <c r="I41" s="45"/>
      <c r="J41" s="45"/>
      <c r="K41" s="45"/>
      <c r="L41" s="127"/>
    </row>
    <row r="42" spans="3:12" s="7" customFormat="1" ht="11.25" outlineLevel="3">
      <c r="C42" s="124"/>
      <c r="D42" s="116">
        <v>3251</v>
      </c>
      <c r="E42" s="130" t="s">
        <v>25</v>
      </c>
      <c r="F42" s="116"/>
      <c r="G42" s="116"/>
      <c r="H42" s="116"/>
      <c r="I42" s="43"/>
      <c r="J42" s="43"/>
      <c r="K42" s="43"/>
      <c r="L42" s="110"/>
    </row>
    <row r="43" spans="3:12" s="7" customFormat="1" ht="11.25" outlineLevel="3">
      <c r="C43" s="124"/>
      <c r="D43" s="116">
        <v>3252</v>
      </c>
      <c r="E43" s="130" t="s">
        <v>26</v>
      </c>
      <c r="F43" s="116"/>
      <c r="G43" s="164">
        <v>322040000</v>
      </c>
      <c r="H43" s="116"/>
      <c r="I43" s="43"/>
      <c r="J43" s="43"/>
      <c r="K43" s="43"/>
      <c r="L43" s="110"/>
    </row>
    <row r="44" spans="3:12" s="7" customFormat="1" ht="11.25" outlineLevel="3">
      <c r="C44" s="124"/>
      <c r="D44" s="116">
        <v>3254</v>
      </c>
      <c r="E44" s="76" t="s">
        <v>27</v>
      </c>
      <c r="F44" s="76"/>
      <c r="G44" s="76"/>
      <c r="H44" s="76"/>
      <c r="I44" s="43"/>
      <c r="J44" s="43"/>
      <c r="K44" s="43"/>
      <c r="L44" s="110"/>
    </row>
    <row r="45" spans="3:12" s="7" customFormat="1" ht="11.25" outlineLevel="3">
      <c r="C45" s="124"/>
      <c r="D45" s="116">
        <v>3255</v>
      </c>
      <c r="E45" s="76" t="s">
        <v>28</v>
      </c>
      <c r="F45" s="76"/>
      <c r="G45" s="76"/>
      <c r="H45" s="76"/>
      <c r="I45" s="43"/>
      <c r="J45" s="43"/>
      <c r="K45" s="43"/>
      <c r="L45" s="110"/>
    </row>
    <row r="46" spans="3:12" ht="12.75" outlineLevel="2">
      <c r="C46" s="125"/>
      <c r="D46" s="118">
        <v>3260</v>
      </c>
      <c r="E46" s="133" t="s">
        <v>29</v>
      </c>
      <c r="F46" s="118"/>
      <c r="G46" s="118"/>
      <c r="H46" s="118"/>
      <c r="I46" s="45"/>
      <c r="J46" s="45"/>
      <c r="K46" s="45"/>
      <c r="L46" s="111"/>
    </row>
    <row r="47" spans="3:12" s="29" customFormat="1" ht="15" outlineLevel="1">
      <c r="C47" s="122"/>
      <c r="D47" s="117">
        <v>3500</v>
      </c>
      <c r="E47" s="93" t="s">
        <v>30</v>
      </c>
      <c r="F47" s="93"/>
      <c r="G47" s="93"/>
      <c r="H47" s="93"/>
      <c r="I47" s="40"/>
      <c r="J47" s="40"/>
      <c r="K47" s="40"/>
      <c r="L47" s="143"/>
    </row>
    <row r="48" spans="3:12" s="24" customFormat="1" ht="17.25">
      <c r="C48" s="126"/>
      <c r="D48" s="119">
        <v>4000</v>
      </c>
      <c r="E48" s="96" t="s">
        <v>31</v>
      </c>
      <c r="F48" s="96"/>
      <c r="G48" s="96"/>
      <c r="H48" s="46">
        <v>0</v>
      </c>
      <c r="I48" s="46">
        <v>0</v>
      </c>
      <c r="J48" s="46">
        <v>0</v>
      </c>
      <c r="K48" s="46">
        <v>0</v>
      </c>
      <c r="L48" s="112">
        <v>0</v>
      </c>
    </row>
    <row r="49" spans="3:12" ht="12.75" outlineLevel="1">
      <c r="C49" s="125"/>
      <c r="D49" s="118">
        <v>4100</v>
      </c>
      <c r="E49" s="94" t="s">
        <v>32</v>
      </c>
      <c r="F49" s="94"/>
      <c r="G49" s="94"/>
      <c r="H49" s="94"/>
      <c r="I49" s="45"/>
      <c r="J49" s="45"/>
      <c r="K49" s="45"/>
      <c r="L49" s="111"/>
    </row>
    <row r="50" spans="3:12" ht="12.75" outlineLevel="1">
      <c r="C50" s="125"/>
      <c r="D50" s="118">
        <v>4200</v>
      </c>
      <c r="E50" s="94" t="s">
        <v>33</v>
      </c>
      <c r="F50" s="94"/>
      <c r="G50" s="94"/>
      <c r="H50" s="94"/>
      <c r="I50" s="45"/>
      <c r="J50" s="45"/>
      <c r="K50" s="45"/>
      <c r="L50" s="111"/>
    </row>
    <row r="51" spans="3:12" ht="13.5" outlineLevel="1" thickBot="1">
      <c r="C51" s="125"/>
      <c r="D51" s="120">
        <v>4300</v>
      </c>
      <c r="E51" s="47" t="s">
        <v>34</v>
      </c>
      <c r="F51" s="47"/>
      <c r="G51" s="47"/>
      <c r="H51" s="47"/>
      <c r="I51" s="48"/>
      <c r="J51" s="48"/>
      <c r="K51" s="103"/>
      <c r="L51" s="49"/>
    </row>
    <row r="52" spans="3:12" s="24" customFormat="1" ht="18" thickBot="1">
      <c r="C52" s="126"/>
      <c r="D52" s="121" t="s">
        <v>35</v>
      </c>
      <c r="E52" s="26"/>
      <c r="F52" s="26"/>
      <c r="G52" s="26"/>
      <c r="H52" s="27">
        <v>855071654.53</v>
      </c>
      <c r="I52" s="27">
        <v>706584318</v>
      </c>
      <c r="J52" s="27">
        <v>1561655972.53</v>
      </c>
      <c r="K52" s="27">
        <v>0</v>
      </c>
      <c r="L52" s="113">
        <v>4670277</v>
      </c>
    </row>
    <row r="54" spans="5:12" s="51" customFormat="1" ht="12.75" customHeight="1" thickBot="1">
      <c r="E54" s="168" t="s">
        <v>36</v>
      </c>
      <c r="F54" s="168"/>
      <c r="G54" s="168"/>
      <c r="H54" s="168"/>
      <c r="I54" s="169"/>
      <c r="J54" s="169"/>
      <c r="K54" s="169"/>
      <c r="L54" s="170"/>
    </row>
    <row r="55" spans="5:12" s="55" customFormat="1" ht="24.75" customHeight="1" thickBot="1">
      <c r="E55" s="179" t="s">
        <v>70</v>
      </c>
      <c r="F55" s="180"/>
      <c r="G55" s="180"/>
      <c r="H55" s="180"/>
      <c r="I55" s="181"/>
      <c r="J55" s="171" t="s">
        <v>62</v>
      </c>
      <c r="K55" s="172"/>
      <c r="L55" s="171" t="s">
        <v>62</v>
      </c>
    </row>
    <row r="56" spans="5:12" s="7" customFormat="1" ht="12">
      <c r="E56" s="60" t="s">
        <v>37</v>
      </c>
      <c r="F56" s="37"/>
      <c r="G56" s="37"/>
      <c r="H56" s="37"/>
      <c r="I56" s="136">
        <v>706584318</v>
      </c>
      <c r="J56" s="137"/>
      <c r="K56" s="136">
        <v>0</v>
      </c>
      <c r="L56" s="136">
        <v>4670277</v>
      </c>
    </row>
    <row r="57" spans="5:12" s="7" customFormat="1" ht="11.25">
      <c r="E57" s="61" t="s">
        <v>38</v>
      </c>
      <c r="F57" s="34"/>
      <c r="G57" s="34"/>
      <c r="H57" s="34"/>
      <c r="I57" s="35">
        <v>706584318</v>
      </c>
      <c r="J57" s="67"/>
      <c r="K57" s="128">
        <v>0</v>
      </c>
      <c r="L57" s="36">
        <v>4670277</v>
      </c>
    </row>
    <row r="58" spans="5:12" s="7" customFormat="1" ht="11.25">
      <c r="E58" s="62" t="s">
        <v>39</v>
      </c>
      <c r="F58" s="42"/>
      <c r="G58" s="42"/>
      <c r="H58" s="42"/>
      <c r="I58" s="43">
        <v>0</v>
      </c>
      <c r="J58" s="69"/>
      <c r="K58" s="129">
        <v>0</v>
      </c>
      <c r="L58" s="44">
        <v>0</v>
      </c>
    </row>
    <row r="59" spans="5:12" s="7" customFormat="1" ht="11.25">
      <c r="E59" s="62" t="s">
        <v>40</v>
      </c>
      <c r="F59" s="42"/>
      <c r="G59" s="42"/>
      <c r="H59" s="42"/>
      <c r="I59" s="43">
        <v>0</v>
      </c>
      <c r="J59" s="69"/>
      <c r="K59" s="129">
        <v>0</v>
      </c>
      <c r="L59" s="44">
        <v>0</v>
      </c>
    </row>
    <row r="60" spans="5:12" s="7" customFormat="1" ht="12" thickBot="1">
      <c r="E60" s="63" t="s">
        <v>41</v>
      </c>
      <c r="F60" s="64"/>
      <c r="G60" s="64"/>
      <c r="H60" s="64"/>
      <c r="I60" s="89">
        <v>706584318</v>
      </c>
      <c r="J60" s="139"/>
      <c r="K60" s="138">
        <v>0</v>
      </c>
      <c r="L60" s="142">
        <v>4670277</v>
      </c>
    </row>
    <row r="61" spans="9:10" ht="12.75">
      <c r="I61" s="141"/>
      <c r="J61" s="140"/>
    </row>
    <row r="62" ht="12.75">
      <c r="I62" s="140"/>
    </row>
    <row r="64" spans="4:12" ht="12.75">
      <c r="D64" s="174"/>
      <c r="E64" s="174"/>
      <c r="F64" s="174"/>
      <c r="G64" s="174"/>
      <c r="H64" s="174"/>
      <c r="I64" s="174"/>
      <c r="J64" s="174"/>
      <c r="K64" s="174"/>
      <c r="L64" s="174"/>
    </row>
  </sheetData>
  <sheetProtection/>
  <mergeCells count="10">
    <mergeCell ref="E25:F25"/>
    <mergeCell ref="E26:F26"/>
    <mergeCell ref="E55:I55"/>
    <mergeCell ref="D64:L64"/>
    <mergeCell ref="E18:F18"/>
    <mergeCell ref="E20:F20"/>
    <mergeCell ref="E21:F21"/>
    <mergeCell ref="E22:F22"/>
    <mergeCell ref="E23:F23"/>
    <mergeCell ref="E24:F2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Jorge Leonardo Velandia Rubio</cp:lastModifiedBy>
  <cp:lastPrinted>2016-06-10T16:35:55Z</cp:lastPrinted>
  <dcterms:created xsi:type="dcterms:W3CDTF">2004-02-18T23:02:25Z</dcterms:created>
  <dcterms:modified xsi:type="dcterms:W3CDTF">2016-07-25T15:03:25Z</dcterms:modified>
  <cp:category/>
  <cp:version/>
  <cp:contentType/>
  <cp:contentStatus/>
</cp:coreProperties>
</file>