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32760" windowWidth="10230" windowHeight="793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<sst xmlns="http://schemas.openxmlformats.org/spreadsheetml/2006/main" count="201" uniqueCount="131">
  <si>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</si>
  <si>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</si>
  <si>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</si>
  <si>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</si>
  <si>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</si>
  <si>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</si>
  <si>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</si>
  <si>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</si>
  <si>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</si>
  <si>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</si>
  <si>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</si>
  <si>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</si>
  <si>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</si>
  <si>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</si>
  <si>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</si>
  <si>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</si>
  <si>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</si>
  <si>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</si>
  <si>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</si>
  <si>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</si>
  <si>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</si>
  <si>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</si>
  <si>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</si>
  <si>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</si>
  <si>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</si>
  <si>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</si>
  <si>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</si>
  <si>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</si>
  <si>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</si>
  <si>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</si>
  <si>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</si>
  <si>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</si>
  <si>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</si>
  <si>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</si>
  <si>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</si>
  <si>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</si>
  <si>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</si>
  <si>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</si>
  <si>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</si>
  <si>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</si>
  <si>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</si>
  <si>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</si>
  <si>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</si>
  <si>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</si>
  <si>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</si>
  <si>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</si>
  <si>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</si>
  <si>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</si>
  <si>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</si>
  <si>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</si>
  <si>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</si>
  <si>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</si>
  <si>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</si>
  <si>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</si>
  <si>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</si>
  <si>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</si>
  <si>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</si>
  <si>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</si>
  <si>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</si>
  <si>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</si>
  <si>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</si>
  <si>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</si>
  <si>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</si>
  <si>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</si>
  <si>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</si>
  <si>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</si>
  <si>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</si>
  <si>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</si>
  <si>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</si>
  <si>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</si>
  <si>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</si>
  <si>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</si>
  <si>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</si>
  <si>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</si>
  <si>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</si>
  <si>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</si>
  <si>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</si>
  <si>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</si>
  <si>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</si>
  <si>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</si>
  <si>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</si>
  <si>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</si>
  <si>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</si>
  <si>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</si>
  <si>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</si>
  <si>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</si>
  <si>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</si>
  <si>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</si>
  <si>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</si>
  <si>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</si>
  <si>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</si>
  <si>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</si>
  <si>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</si>
  <si>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</si>
  <si>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</si>
  <si>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</si>
  <si>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</si>
  <si>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</si>
  <si>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</si>
  <si>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</si>
  <si>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</si>
  <si>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</si>
  <si>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</si>
  <si>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</si>
  <si>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</si>
  <si>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</si>
  <si>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</si>
  <si>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</si>
  <si>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</si>
  <si>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</si>
  <si>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</si>
  <si>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</si>
  <si>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</si>
  <si>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</si>
  <si>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</si>
  <si>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</si>
  <si>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</si>
  <si>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</si>
  <si>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</si>
  <si>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</si>
  <si>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</si>
  <si>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</si>
  <si>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A-02-02-02-006-009</t>
  </si>
  <si>
    <t>SERVICIOS DE DISTRIBUCIÓN DE ELECTRICIDAD, GAS Y AGUA (POR CUENTA PROPIA)</t>
  </si>
  <si>
    <t>A-02-02-02-008</t>
  </si>
  <si>
    <t>SERVICIOS PRESTADOS A LAS EMPRESAS Y SERVICIOS DE PRODUCCIÓN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</si>
  <si>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</si>
  <si>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</si>
  <si>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</si>
  <si>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</si>
  <si>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Noviembre - Vigencia 2022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</si>
</sst>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53" fillId="33" borderId="10" xfId="0" applyNumberFormat="1" applyFont="1" applyFill="1" applyBorder="1" applyAlignment="1">
      <alignment horizontal="center" vertical="center" wrapText="1" readingOrder="1"/>
    </xf>
    <xf numFmtId="180" fontId="2" fillId="0" borderId="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180" fontId="54" fillId="0" borderId="12" xfId="0" applyNumberFormat="1" applyFont="1" applyFill="1" applyBorder="1" applyAlignment="1">
      <alignment vertical="center" wrapText="1" readingOrder="1"/>
    </xf>
    <xf numFmtId="180" fontId="54" fillId="0" borderId="12" xfId="0" applyNumberFormat="1" applyFont="1" applyFill="1" applyBorder="1" applyAlignment="1">
      <alignment horizontal="center" vertical="center" wrapText="1" readingOrder="1"/>
    </xf>
    <xf numFmtId="180" fontId="54" fillId="0" borderId="13" xfId="0" applyNumberFormat="1" applyFont="1" applyFill="1" applyBorder="1" applyAlignment="1">
      <alignment vertical="center" wrapText="1" readingOrder="1"/>
    </xf>
    <xf numFmtId="180" fontId="54" fillId="0" borderId="13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horizontal="center" vertical="center" wrapText="1" readingOrder="1"/>
    </xf>
    <xf numFmtId="180" fontId="55" fillId="0" borderId="0" xfId="0" applyNumberFormat="1" applyFont="1" applyFill="1" applyBorder="1" applyAlignment="1">
      <alignment vertical="center" wrapText="1" readingOrder="1"/>
    </xf>
    <xf numFmtId="180" fontId="5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 horizontal="left"/>
      <protection locked="0"/>
    </xf>
    <xf numFmtId="180" fontId="2" fillId="0" borderId="0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80" fontId="54" fillId="0" borderId="22" xfId="0" applyNumberFormat="1" applyFont="1" applyFill="1" applyBorder="1" applyAlignment="1">
      <alignment vertical="center" wrapText="1" readingOrder="1"/>
    </xf>
    <xf numFmtId="179" fontId="5" fillId="0" borderId="0" xfId="49" applyFont="1" applyFill="1" applyBorder="1" applyAlignment="1">
      <alignment/>
    </xf>
    <xf numFmtId="180" fontId="4" fillId="0" borderId="19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53" fillId="35" borderId="10" xfId="0" applyNumberFormat="1" applyFont="1" applyFill="1" applyBorder="1" applyAlignment="1">
      <alignment vertical="center" wrapText="1" readingOrder="1"/>
    </xf>
    <xf numFmtId="180" fontId="53" fillId="35" borderId="10" xfId="0" applyNumberFormat="1" applyFont="1" applyFill="1" applyBorder="1" applyAlignment="1">
      <alignment horizontal="center" vertical="center" wrapText="1" readingOrder="1"/>
    </xf>
    <xf numFmtId="180" fontId="53" fillId="33" borderId="23" xfId="0" applyNumberFormat="1" applyFont="1" applyFill="1" applyBorder="1" applyAlignment="1">
      <alignment horizontal="center" vertical="center" wrapText="1" readingOrder="1"/>
    </xf>
    <xf numFmtId="180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0" fontId="55" fillId="35" borderId="10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56" fillId="35" borderId="10" xfId="0" applyNumberFormat="1" applyFont="1" applyFill="1" applyBorder="1" applyAlignment="1">
      <alignment vertical="center" wrapText="1" readingOrder="1"/>
    </xf>
    <xf numFmtId="180" fontId="56" fillId="35" borderId="10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vertical="center" wrapText="1" readingOrder="1"/>
    </xf>
    <xf numFmtId="180" fontId="55" fillId="35" borderId="10" xfId="0" applyNumberFormat="1" applyFont="1" applyFill="1" applyBorder="1" applyAlignment="1">
      <alignment horizontal="left" vertical="center" wrapText="1" readingOrder="1"/>
    </xf>
    <xf numFmtId="180" fontId="56" fillId="35" borderId="10" xfId="0" applyNumberFormat="1" applyFont="1" applyFill="1" applyBorder="1" applyAlignment="1">
      <alignment horizontal="left" vertical="center" wrapText="1" indent="1" readingOrder="1"/>
    </xf>
    <xf numFmtId="180" fontId="53" fillId="35" borderId="10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vertical="center" wrapText="1" readingOrder="1"/>
    </xf>
    <xf numFmtId="180" fontId="54" fillId="0" borderId="11" xfId="0" applyNumberFormat="1" applyFont="1" applyFill="1" applyBorder="1" applyAlignment="1">
      <alignment horizontal="center" vertical="center" wrapText="1" readingOrder="1"/>
    </xf>
    <xf numFmtId="180" fontId="54" fillId="0" borderId="11" xfId="0" applyNumberFormat="1" applyFont="1" applyFill="1" applyBorder="1" applyAlignment="1">
      <alignment horizontal="left" vertical="center" wrapText="1" indent="3" readingOrder="1"/>
    </xf>
    <xf numFmtId="180" fontId="54" fillId="0" borderId="13" xfId="0" applyNumberFormat="1" applyFont="1" applyFill="1" applyBorder="1" applyAlignment="1">
      <alignment horizontal="left" vertical="center" wrapText="1" indent="3" readingOrder="1"/>
    </xf>
    <xf numFmtId="180" fontId="54" fillId="0" borderId="12" xfId="0" applyNumberFormat="1" applyFont="1" applyFill="1" applyBorder="1" applyAlignment="1">
      <alignment horizontal="left" vertical="center" wrapText="1" indent="3" readingOrder="1"/>
    </xf>
    <xf numFmtId="180" fontId="54" fillId="0" borderId="22" xfId="0" applyNumberFormat="1" applyFont="1" applyFill="1" applyBorder="1" applyAlignment="1">
      <alignment horizontal="center" vertical="center" wrapText="1" readingOrder="1"/>
    </xf>
    <xf numFmtId="180" fontId="54" fillId="0" borderId="22" xfId="0" applyNumberFormat="1" applyFont="1" applyFill="1" applyBorder="1" applyAlignment="1">
      <alignment horizontal="left" vertical="center" wrapText="1" indent="2" readingOrder="1"/>
    </xf>
    <xf numFmtId="180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vertical="center" wrapText="1" readingOrder="1"/>
    </xf>
    <xf numFmtId="180" fontId="54" fillId="0" borderId="25" xfId="0" applyNumberFormat="1" applyFont="1" applyFill="1" applyBorder="1" applyAlignment="1">
      <alignment horizontal="center" vertical="center" wrapText="1" readingOrder="1"/>
    </xf>
    <xf numFmtId="180" fontId="54" fillId="0" borderId="25" xfId="0" applyNumberFormat="1" applyFont="1" applyFill="1" applyBorder="1" applyAlignment="1">
      <alignment horizontal="left" vertical="center" wrapText="1" indent="3" readingOrder="1"/>
    </xf>
    <xf numFmtId="180" fontId="54" fillId="35" borderId="12" xfId="0" applyNumberFormat="1" applyFont="1" applyFill="1" applyBorder="1" applyAlignment="1">
      <alignment horizontal="center" vertical="center" wrapText="1" readingOrder="1"/>
    </xf>
    <xf numFmtId="180" fontId="54" fillId="35" borderId="12" xfId="0" applyNumberFormat="1" applyFont="1" applyFill="1" applyBorder="1" applyAlignment="1">
      <alignment horizontal="left" vertical="center" wrapText="1" indent="1" readingOrder="1"/>
    </xf>
    <xf numFmtId="180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80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80" fontId="54" fillId="0" borderId="24" xfId="0" applyNumberFormat="1" applyFont="1" applyFill="1" applyBorder="1" applyAlignment="1">
      <alignment horizontal="center" vertical="center" wrapText="1" readingOrder="1"/>
    </xf>
    <xf numFmtId="180" fontId="54" fillId="0" borderId="24" xfId="0" applyNumberFormat="1" applyFont="1" applyFill="1" applyBorder="1" applyAlignment="1">
      <alignment horizontal="left" vertical="center" wrapText="1" indent="2" readingOrder="1"/>
    </xf>
    <xf numFmtId="180" fontId="54" fillId="0" borderId="12" xfId="0" applyNumberFormat="1" applyFont="1" applyFill="1" applyBorder="1" applyAlignment="1">
      <alignment horizontal="left" vertical="center" wrapText="1" indent="2" readingOrder="1"/>
    </xf>
    <xf numFmtId="180" fontId="2" fillId="0" borderId="11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180" fontId="54" fillId="35" borderId="10" xfId="0" applyNumberFormat="1" applyFont="1" applyFill="1" applyBorder="1" applyAlignment="1">
      <alignment horizontal="center" vertical="center" wrapText="1" readingOrder="1"/>
    </xf>
    <xf numFmtId="180" fontId="54" fillId="35" borderId="10" xfId="0" applyNumberFormat="1" applyFont="1" applyFill="1" applyBorder="1" applyAlignment="1">
      <alignment horizontal="left" vertical="center" wrapText="1" indent="1" readingOrder="1"/>
    </xf>
    <xf numFmtId="180" fontId="54" fillId="0" borderId="11" xfId="0" applyNumberFormat="1" applyFont="1" applyFill="1" applyBorder="1" applyAlignment="1">
      <alignment horizontal="left" vertical="center" wrapText="1" indent="2" readingOrder="1"/>
    </xf>
    <xf numFmtId="180" fontId="55" fillId="35" borderId="10" xfId="0" applyNumberFormat="1" applyFont="1" applyFill="1" applyBorder="1" applyAlignment="1">
      <alignment horizontal="center" vertical="center" wrapText="1" readingOrder="1"/>
    </xf>
    <xf numFmtId="180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80" fontId="3" fillId="0" borderId="0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vertical="center"/>
    </xf>
    <xf numFmtId="180" fontId="4" fillId="0" borderId="14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D19C9CF-D91C-4D0C-ACDA-1FEA7965418B@DANE.GOV.CO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152400</xdr:rowOff>
    </xdr:from>
    <xdr:to>
      <xdr:col>2</xdr:col>
      <xdr:colOff>2228850</xdr:colOff>
      <xdr:row>2</xdr:row>
      <xdr:rowOff>57150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152400"/>
          <a:ext cx="1543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1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228600</xdr:rowOff>
    </xdr:from>
    <xdr:to>
      <xdr:col>2</xdr:col>
      <xdr:colOff>2476500</xdr:colOff>
      <xdr:row>2</xdr:row>
      <xdr:rowOff>114300</xdr:rowOff>
    </xdr:to>
    <xdr:pic>
      <xdr:nvPicPr>
        <xdr:cNvPr id="2" name="90F09A81-5214-4FC3-8CA3-AFB3377FD0C7"/>
        <xdr:cNvPicPr preferRelativeResize="1">
          <a:picLocks noChangeAspect="1"/>
        </xdr:cNvPicPr>
      </xdr:nvPicPr>
      <xdr:blipFill>
        <a:blip r:link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76425" y="22860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133350</xdr:rowOff>
    </xdr:from>
    <xdr:to>
      <xdr:col>2</xdr:col>
      <xdr:colOff>2714625</xdr:colOff>
      <xdr:row>2</xdr:row>
      <xdr:rowOff>142875</xdr:rowOff>
    </xdr:to>
    <xdr:pic>
      <xdr:nvPicPr>
        <xdr:cNvPr id="1" name="90F09A81-5214-4FC3-8CA3-AFB3377FD0C7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14550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yoju98\Documents\DOCUMENTOS_JRPR\INFORMES%20EJEC%20PPTAL%202021\Informe%20FONDANE%20Gastos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2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26"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93569.72112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103000</v>
          </cell>
          <cell r="P12">
            <v>0</v>
          </cell>
          <cell r="Q12">
            <v>0</v>
          </cell>
          <cell r="R12">
            <v>-37.34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22132.847</v>
          </cell>
          <cell r="AC12">
            <v>28027.066</v>
          </cell>
          <cell r="AD12">
            <v>31061.955</v>
          </cell>
          <cell r="AE12">
            <v>8310.166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12076.727</v>
          </cell>
          <cell r="AP12">
            <v>38083.186</v>
          </cell>
          <cell r="AQ12">
            <v>31061.955</v>
          </cell>
          <cell r="AR12">
            <v>8310.166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12076.727</v>
          </cell>
          <cell r="BC12">
            <v>38083.186</v>
          </cell>
          <cell r="BD12">
            <v>31061.955</v>
          </cell>
          <cell r="BE12">
            <v>8310.166</v>
          </cell>
          <cell r="BF12">
            <v>0</v>
          </cell>
        </row>
        <row r="14">
          <cell r="E14">
            <v>7569.72112</v>
          </cell>
          <cell r="F14">
            <v>0</v>
          </cell>
          <cell r="H14">
            <v>2500</v>
          </cell>
          <cell r="I14">
            <v>7569.72112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2500</v>
          </cell>
          <cell r="V14">
            <v>7569.72112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908.772</v>
          </cell>
          <cell r="AI14">
            <v>7569.72112</v>
          </cell>
          <cell r="AJ14">
            <v>0</v>
          </cell>
          <cell r="AK14">
            <v>0</v>
          </cell>
          <cell r="AL14">
            <v>667.064</v>
          </cell>
          <cell r="AM14">
            <v>0</v>
          </cell>
          <cell r="AN14">
            <v>0</v>
          </cell>
          <cell r="AO14">
            <v>0</v>
          </cell>
          <cell r="AP14">
            <v>362.072</v>
          </cell>
          <cell r="AQ14">
            <v>0</v>
          </cell>
          <cell r="AR14">
            <v>0</v>
          </cell>
          <cell r="AS14">
            <v>0</v>
          </cell>
          <cell r="AU14">
            <v>908.772</v>
          </cell>
          <cell r="AV14">
            <v>0</v>
          </cell>
          <cell r="AW14">
            <v>7569.72112</v>
          </cell>
          <cell r="AX14">
            <v>0</v>
          </cell>
          <cell r="AY14">
            <v>667.064</v>
          </cell>
          <cell r="AZ14">
            <v>0</v>
          </cell>
          <cell r="BA14">
            <v>0</v>
          </cell>
          <cell r="BB14">
            <v>0</v>
          </cell>
          <cell r="BC14">
            <v>362.072</v>
          </cell>
          <cell r="BD14">
            <v>0</v>
          </cell>
          <cell r="BE14">
            <v>0</v>
          </cell>
          <cell r="BF14">
            <v>0</v>
          </cell>
        </row>
        <row r="16">
          <cell r="E16">
            <v>70000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58620</v>
          </cell>
          <cell r="P16">
            <v>-933.333</v>
          </cell>
          <cell r="Q16">
            <v>-956.667</v>
          </cell>
          <cell r="R16">
            <v>-7600</v>
          </cell>
          <cell r="S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7620</v>
          </cell>
          <cell r="AC16">
            <v>28510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9400</v>
          </cell>
          <cell r="AR16">
            <v>11200</v>
          </cell>
          <cell r="AS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9400</v>
          </cell>
          <cell r="BE16">
            <v>11200</v>
          </cell>
          <cell r="BF16">
            <v>0</v>
          </cell>
        </row>
        <row r="17">
          <cell r="E17">
            <v>16000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16000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1802.296</v>
          </cell>
          <cell r="AC17">
            <v>3292.449</v>
          </cell>
          <cell r="AD17">
            <v>3280.854</v>
          </cell>
          <cell r="AE17">
            <v>3024.869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1802.296</v>
          </cell>
          <cell r="AP17">
            <v>3292.449</v>
          </cell>
          <cell r="AQ17">
            <v>3280.854</v>
          </cell>
          <cell r="AR17">
            <v>2955.191</v>
          </cell>
          <cell r="AS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1802.296</v>
          </cell>
          <cell r="BC17">
            <v>3292.449</v>
          </cell>
          <cell r="BD17">
            <v>3280.854</v>
          </cell>
          <cell r="BE17">
            <v>2955.191</v>
          </cell>
          <cell r="BF17">
            <v>0</v>
          </cell>
        </row>
        <row r="20">
          <cell r="D20">
            <v>70000</v>
          </cell>
          <cell r="G20">
            <v>70000</v>
          </cell>
        </row>
        <row r="21">
          <cell r="E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</row>
        <row r="26">
          <cell r="E26">
            <v>0</v>
          </cell>
          <cell r="F26">
            <v>15000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15000</v>
          </cell>
          <cell r="F27">
            <v>0</v>
          </cell>
          <cell r="H27">
            <v>0</v>
          </cell>
          <cell r="I27">
            <v>15000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12468.676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100</v>
          </cell>
          <cell r="AF27">
            <v>0</v>
          </cell>
          <cell r="AH27">
            <v>0</v>
          </cell>
          <cell r="AI27">
            <v>12468.676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0.36322000000000004</v>
          </cell>
          <cell r="AS27">
            <v>0</v>
          </cell>
          <cell r="AU27">
            <v>0</v>
          </cell>
          <cell r="AV27">
            <v>12468.676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0.36322000000000004</v>
          </cell>
          <cell r="BF27">
            <v>0</v>
          </cell>
        </row>
        <row r="30"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67472.489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67472.489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67472.489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67472.489</v>
          </cell>
          <cell r="BE30">
            <v>0</v>
          </cell>
          <cell r="BF30">
            <v>0</v>
          </cell>
        </row>
        <row r="32">
          <cell r="E32">
            <v>0</v>
          </cell>
          <cell r="F32">
            <v>0</v>
          </cell>
          <cell r="H32">
            <v>5961168.56145</v>
          </cell>
          <cell r="I32">
            <v>88859.05964</v>
          </cell>
          <cell r="J32">
            <v>51547.3644</v>
          </cell>
          <cell r="K32">
            <v>-27765.002</v>
          </cell>
          <cell r="L32">
            <v>-16405.09541</v>
          </cell>
          <cell r="M32">
            <v>129912.42732999999</v>
          </cell>
          <cell r="N32">
            <v>-38295.450950000006</v>
          </cell>
          <cell r="O32">
            <v>1989384.6911300002</v>
          </cell>
          <cell r="P32">
            <v>717818.9427100001</v>
          </cell>
          <cell r="Q32">
            <v>173358.18479</v>
          </cell>
          <cell r="R32">
            <v>108571.95541</v>
          </cell>
          <cell r="S32">
            <v>0</v>
          </cell>
          <cell r="U32">
            <v>5697673.18472</v>
          </cell>
          <cell r="V32">
            <v>97501.8055</v>
          </cell>
          <cell r="W32">
            <v>4718.08179</v>
          </cell>
          <cell r="X32">
            <v>-22088.62467</v>
          </cell>
          <cell r="Y32">
            <v>87558.69768000001</v>
          </cell>
          <cell r="Z32">
            <v>132841.244</v>
          </cell>
          <cell r="AA32">
            <v>86005.43594</v>
          </cell>
          <cell r="AB32">
            <v>1131089.3176600002</v>
          </cell>
          <cell r="AC32">
            <v>1388662.48297</v>
          </cell>
          <cell r="AD32">
            <v>240230.44726</v>
          </cell>
          <cell r="AE32">
            <v>150918.98661000002</v>
          </cell>
          <cell r="AF32">
            <v>0</v>
          </cell>
          <cell r="AH32">
            <v>0</v>
          </cell>
          <cell r="AI32">
            <v>259800.834</v>
          </cell>
          <cell r="AJ32">
            <v>1553431.23746</v>
          </cell>
          <cell r="AK32">
            <v>1084911.37867</v>
          </cell>
          <cell r="AL32">
            <v>895361.29746</v>
          </cell>
          <cell r="AM32">
            <v>769209.84891</v>
          </cell>
          <cell r="AN32">
            <v>664718.77332</v>
          </cell>
          <cell r="AO32">
            <v>372197.68</v>
          </cell>
          <cell r="AP32">
            <v>303619.85718</v>
          </cell>
          <cell r="AQ32">
            <v>851357.4966000001</v>
          </cell>
          <cell r="AR32">
            <v>907243.37676</v>
          </cell>
          <cell r="AS32">
            <v>0</v>
          </cell>
          <cell r="AU32">
            <v>0</v>
          </cell>
          <cell r="AV32">
            <v>259800.834</v>
          </cell>
          <cell r="AW32">
            <v>1553431.23746</v>
          </cell>
          <cell r="AX32">
            <v>1084911.37867</v>
          </cell>
          <cell r="AY32">
            <v>895361.29746</v>
          </cell>
          <cell r="AZ32">
            <v>769209.84891</v>
          </cell>
          <cell r="BA32">
            <v>664718.77332</v>
          </cell>
          <cell r="BB32">
            <v>372197.68</v>
          </cell>
          <cell r="BC32">
            <v>302183.84318</v>
          </cell>
          <cell r="BD32">
            <v>851246.1476</v>
          </cell>
          <cell r="BE32">
            <v>904459.44576</v>
          </cell>
          <cell r="BF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212969.07123999993</v>
          </cell>
          <cell r="E8">
            <v>178035.02831</v>
          </cell>
          <cell r="F8">
            <v>8164.49259</v>
          </cell>
          <cell r="G8">
            <v>16030.00886</v>
          </cell>
          <cell r="H8">
            <v>2829.417</v>
          </cell>
          <cell r="I8">
            <v>4806.349</v>
          </cell>
          <cell r="J8">
            <v>0</v>
          </cell>
          <cell r="K8">
            <v>894</v>
          </cell>
          <cell r="L8">
            <v>122</v>
          </cell>
          <cell r="M8">
            <v>794.02548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42176.590580000004</v>
          </cell>
          <cell r="E8">
            <v>992.5</v>
          </cell>
          <cell r="F8">
            <v>24449.11359</v>
          </cell>
          <cell r="G8">
            <v>4053.8598500000003</v>
          </cell>
          <cell r="H8">
            <v>5627.975</v>
          </cell>
          <cell r="I8">
            <v>2046.125</v>
          </cell>
          <cell r="J8">
            <v>1997.01714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3010</v>
          </cell>
          <cell r="P8">
            <v>0</v>
          </cell>
          <cell r="R8">
            <v>992.5</v>
          </cell>
          <cell r="S8">
            <v>24449.11359</v>
          </cell>
          <cell r="T8">
            <v>4053.8598500000003</v>
          </cell>
          <cell r="U8">
            <v>5627.975</v>
          </cell>
          <cell r="V8">
            <v>2046.125</v>
          </cell>
          <cell r="W8">
            <v>1997.01714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3010</v>
          </cell>
          <cell r="A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61"/>
  <sheetViews>
    <sheetView showGridLines="0" showZeros="0" tabSelected="1" zoomScalePageLayoutView="0" workbookViewId="0" topLeftCell="A1">
      <selection activeCell="F3" sqref="F3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4" width="12.57421875" style="10" hidden="1" customWidth="1"/>
    <col min="15" max="15" width="11.140625" style="10" hidden="1" customWidth="1"/>
    <col min="16" max="16" width="12.00390625" style="10" hidden="1" customWidth="1"/>
    <col min="17" max="17" width="12.57421875" style="10" hidden="1" customWidth="1"/>
    <col min="18" max="18" width="12.57421875" style="10" customWidth="1"/>
    <col min="19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7" width="12.57421875" style="10" hidden="1" customWidth="1"/>
    <col min="28" max="29" width="11.8515625" style="10" hidden="1" customWidth="1"/>
    <col min="30" max="30" width="12.57421875" style="10" hidden="1" customWidth="1"/>
    <col min="31" max="31" width="12.57421875" style="10" customWidth="1"/>
    <col min="32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40" width="12.57421875" style="10" hidden="1" customWidth="1"/>
    <col min="41" max="41" width="11.8515625" style="10" hidden="1" customWidth="1"/>
    <col min="42" max="43" width="12.57421875" style="10" hidden="1" customWidth="1"/>
    <col min="44" max="44" width="12.57421875" style="10" customWidth="1"/>
    <col min="45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6" width="12.57421875" style="10" hidden="1" customWidth="1"/>
    <col min="57" max="57" width="12.57421875" style="10" customWidth="1"/>
    <col min="58" max="58" width="12.00390625" style="10" hidden="1" customWidth="1"/>
    <col min="59" max="59" width="21.2812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9" t="s">
        <v>120</v>
      </c>
      <c r="BG1" s="120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21" t="s">
        <v>70</v>
      </c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2"/>
      <c r="BF2" s="123" t="s">
        <v>81</v>
      </c>
      <c r="BG2" s="124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25"/>
      <c r="BG3" s="126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27" t="s">
        <v>61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8"/>
      <c r="BF4" s="129" t="s">
        <v>130</v>
      </c>
      <c r="BG4" s="130"/>
    </row>
    <row r="5" spans="1:59" s="13" customFormat="1" ht="13.5" thickBot="1">
      <c r="A5" s="44" t="s">
        <v>71</v>
      </c>
      <c r="B5" s="45"/>
      <c r="C5" s="46"/>
      <c r="D5" s="131" t="s">
        <v>76</v>
      </c>
      <c r="E5" s="132"/>
      <c r="F5" s="132"/>
      <c r="G5" s="133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16"/>
      <c r="Z5" s="116"/>
      <c r="AA5" s="116"/>
      <c r="AB5" s="116"/>
      <c r="AC5" s="116"/>
      <c r="AD5" s="116"/>
      <c r="AE5" s="11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17" t="s">
        <v>0</v>
      </c>
      <c r="BG5" s="118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+D8+D18+D23</f>
        <v>2053000</v>
      </c>
      <c r="E7" s="71">
        <f t="shared" si="0"/>
        <v>108569.72112</v>
      </c>
      <c r="F7" s="71">
        <f t="shared" si="0"/>
        <v>108569.72112</v>
      </c>
      <c r="G7" s="71">
        <f t="shared" si="0"/>
        <v>2053000</v>
      </c>
      <c r="H7" s="71">
        <f t="shared" si="0"/>
        <v>2500</v>
      </c>
      <c r="I7" s="71">
        <f t="shared" si="0"/>
        <v>22569.721120000002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177620</v>
      </c>
      <c r="P7" s="71">
        <f t="shared" si="0"/>
        <v>-933.333</v>
      </c>
      <c r="Q7" s="71">
        <f t="shared" si="0"/>
        <v>66515.822</v>
      </c>
      <c r="R7" s="71">
        <f t="shared" si="0"/>
        <v>-7637.34</v>
      </c>
      <c r="S7" s="71">
        <f t="shared" si="0"/>
        <v>0</v>
      </c>
      <c r="T7" s="71">
        <f t="shared" si="0"/>
        <v>260634.87012</v>
      </c>
      <c r="U7" s="71">
        <f t="shared" si="0"/>
        <v>2500</v>
      </c>
      <c r="V7" s="71">
        <f t="shared" si="0"/>
        <v>20038.39712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31555.143000000004</v>
      </c>
      <c r="AC7" s="71">
        <f t="shared" si="0"/>
        <v>59829.515</v>
      </c>
      <c r="AD7" s="71">
        <f t="shared" si="0"/>
        <v>101815.29800000001</v>
      </c>
      <c r="AE7" s="71">
        <f t="shared" si="0"/>
        <v>11435.035</v>
      </c>
      <c r="AF7" s="71">
        <f t="shared" si="0"/>
        <v>0</v>
      </c>
      <c r="AG7" s="71">
        <f t="shared" si="0"/>
        <v>227173.38812000002</v>
      </c>
      <c r="AH7" s="71">
        <f t="shared" si="0"/>
        <v>908.772</v>
      </c>
      <c r="AI7" s="71">
        <f t="shared" si="0"/>
        <v>20038.39712</v>
      </c>
      <c r="AJ7" s="71">
        <f aca="true" t="shared" si="1" ref="AJ7:BG7">+AJ8+AJ18+AJ23</f>
        <v>0</v>
      </c>
      <c r="AK7" s="71">
        <f t="shared" si="1"/>
        <v>0</v>
      </c>
      <c r="AL7" s="71">
        <f t="shared" si="1"/>
        <v>667.064</v>
      </c>
      <c r="AM7" s="71">
        <f t="shared" si="1"/>
        <v>0</v>
      </c>
      <c r="AN7" s="71">
        <f t="shared" si="1"/>
        <v>0</v>
      </c>
      <c r="AO7" s="71">
        <f t="shared" si="1"/>
        <v>13879.023000000001</v>
      </c>
      <c r="AP7" s="71">
        <f t="shared" si="1"/>
        <v>41737.707</v>
      </c>
      <c r="AQ7" s="71">
        <f t="shared" si="1"/>
        <v>111215.29800000001</v>
      </c>
      <c r="AR7" s="71">
        <f t="shared" si="1"/>
        <v>22465.720219999996</v>
      </c>
      <c r="AS7" s="71">
        <f t="shared" si="1"/>
        <v>0</v>
      </c>
      <c r="AT7" s="71">
        <f t="shared" si="1"/>
        <v>210911.98134</v>
      </c>
      <c r="AU7" s="71">
        <f t="shared" si="1"/>
        <v>908.772</v>
      </c>
      <c r="AV7" s="71">
        <f t="shared" si="1"/>
        <v>12468.676</v>
      </c>
      <c r="AW7" s="71">
        <f t="shared" si="1"/>
        <v>7569.72112</v>
      </c>
      <c r="AX7" s="71">
        <f t="shared" si="1"/>
        <v>0</v>
      </c>
      <c r="AY7" s="71">
        <f t="shared" si="1"/>
        <v>667.064</v>
      </c>
      <c r="AZ7" s="71">
        <f t="shared" si="1"/>
        <v>0</v>
      </c>
      <c r="BA7" s="71">
        <f t="shared" si="1"/>
        <v>0</v>
      </c>
      <c r="BB7" s="71">
        <f t="shared" si="1"/>
        <v>13879.023000000001</v>
      </c>
      <c r="BC7" s="71">
        <f t="shared" si="1"/>
        <v>41737.707</v>
      </c>
      <c r="BD7" s="71">
        <f t="shared" si="1"/>
        <v>111215.29800000001</v>
      </c>
      <c r="BE7" s="71">
        <f t="shared" si="1"/>
        <v>22465.720219999996</v>
      </c>
      <c r="BF7" s="71">
        <f t="shared" si="1"/>
        <v>0</v>
      </c>
      <c r="BG7" s="71">
        <f t="shared" si="1"/>
        <v>210911.98134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1542000</v>
      </c>
      <c r="E8" s="71">
        <f aca="true" t="shared" si="2" ref="E8:BG9">+E9</f>
        <v>93569.72112</v>
      </c>
      <c r="F8" s="71">
        <f t="shared" si="2"/>
        <v>93569.72112</v>
      </c>
      <c r="G8" s="71">
        <f t="shared" si="2"/>
        <v>1542000</v>
      </c>
      <c r="H8" s="71">
        <f t="shared" si="2"/>
        <v>2500</v>
      </c>
      <c r="I8" s="71">
        <f t="shared" si="2"/>
        <v>7569.72112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177620</v>
      </c>
      <c r="P8" s="71">
        <f t="shared" si="2"/>
        <v>-933.333</v>
      </c>
      <c r="Q8" s="71">
        <f t="shared" si="2"/>
        <v>-956.667</v>
      </c>
      <c r="R8" s="71">
        <f t="shared" si="2"/>
        <v>-7637.34</v>
      </c>
      <c r="S8" s="71">
        <f t="shared" si="2"/>
        <v>0</v>
      </c>
      <c r="T8" s="71">
        <f t="shared" si="2"/>
        <v>178162.38112</v>
      </c>
      <c r="U8" s="71">
        <f t="shared" si="2"/>
        <v>2500</v>
      </c>
      <c r="V8" s="71">
        <f t="shared" si="2"/>
        <v>7569.72112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31555.143000000004</v>
      </c>
      <c r="AC8" s="71">
        <f t="shared" si="2"/>
        <v>59829.515</v>
      </c>
      <c r="AD8" s="71">
        <f t="shared" si="2"/>
        <v>34342.809</v>
      </c>
      <c r="AE8" s="71">
        <f t="shared" si="2"/>
        <v>11335.035</v>
      </c>
      <c r="AF8" s="71">
        <f t="shared" si="2"/>
        <v>0</v>
      </c>
      <c r="AG8" s="71">
        <f t="shared" si="2"/>
        <v>147132.22312</v>
      </c>
      <c r="AH8" s="71">
        <f t="shared" si="2"/>
        <v>908.772</v>
      </c>
      <c r="AI8" s="71">
        <f t="shared" si="2"/>
        <v>7569.72112</v>
      </c>
      <c r="AJ8" s="71">
        <f t="shared" si="2"/>
        <v>0</v>
      </c>
      <c r="AK8" s="71">
        <f t="shared" si="2"/>
        <v>0</v>
      </c>
      <c r="AL8" s="71">
        <f t="shared" si="2"/>
        <v>667.064</v>
      </c>
      <c r="AM8" s="71">
        <f t="shared" si="2"/>
        <v>0</v>
      </c>
      <c r="AN8" s="71">
        <f t="shared" si="2"/>
        <v>0</v>
      </c>
      <c r="AO8" s="71">
        <f t="shared" si="2"/>
        <v>13879.023000000001</v>
      </c>
      <c r="AP8" s="71">
        <f t="shared" si="2"/>
        <v>41737.707</v>
      </c>
      <c r="AQ8" s="71">
        <f t="shared" si="2"/>
        <v>43742.809</v>
      </c>
      <c r="AR8" s="71">
        <f t="shared" si="2"/>
        <v>22465.356999999996</v>
      </c>
      <c r="AS8" s="71">
        <f t="shared" si="2"/>
        <v>0</v>
      </c>
      <c r="AT8" s="71">
        <f t="shared" si="2"/>
        <v>130970.45311999999</v>
      </c>
      <c r="AU8" s="71">
        <f t="shared" si="2"/>
        <v>908.772</v>
      </c>
      <c r="AV8" s="71">
        <f t="shared" si="2"/>
        <v>0</v>
      </c>
      <c r="AW8" s="71">
        <f t="shared" si="2"/>
        <v>7569.72112</v>
      </c>
      <c r="AX8" s="71">
        <f t="shared" si="2"/>
        <v>0</v>
      </c>
      <c r="AY8" s="71">
        <f t="shared" si="2"/>
        <v>667.064</v>
      </c>
      <c r="AZ8" s="71">
        <f t="shared" si="2"/>
        <v>0</v>
      </c>
      <c r="BA8" s="71">
        <f t="shared" si="2"/>
        <v>0</v>
      </c>
      <c r="BB8" s="71">
        <f t="shared" si="2"/>
        <v>13879.023000000001</v>
      </c>
      <c r="BC8" s="71">
        <f t="shared" si="2"/>
        <v>41737.707</v>
      </c>
      <c r="BD8" s="71">
        <f t="shared" si="2"/>
        <v>43742.809</v>
      </c>
      <c r="BE8" s="71">
        <f t="shared" si="2"/>
        <v>22465.356999999996</v>
      </c>
      <c r="BF8" s="71">
        <f t="shared" si="2"/>
        <v>0</v>
      </c>
      <c r="BG8" s="71">
        <f t="shared" si="2"/>
        <v>130970.45311999999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1542000</v>
      </c>
      <c r="E9" s="73">
        <f t="shared" si="2"/>
        <v>93569.72112</v>
      </c>
      <c r="F9" s="73">
        <f t="shared" si="2"/>
        <v>93569.72112</v>
      </c>
      <c r="G9" s="73">
        <f t="shared" si="2"/>
        <v>1542000</v>
      </c>
      <c r="H9" s="73">
        <f t="shared" si="2"/>
        <v>2500</v>
      </c>
      <c r="I9" s="73">
        <f t="shared" si="2"/>
        <v>7569.72112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177620</v>
      </c>
      <c r="P9" s="73">
        <f t="shared" si="2"/>
        <v>-933.333</v>
      </c>
      <c r="Q9" s="73">
        <f t="shared" si="2"/>
        <v>-956.667</v>
      </c>
      <c r="R9" s="73">
        <f t="shared" si="2"/>
        <v>-7637.34</v>
      </c>
      <c r="S9" s="73">
        <f t="shared" si="2"/>
        <v>0</v>
      </c>
      <c r="T9" s="73">
        <f t="shared" si="2"/>
        <v>178162.38112</v>
      </c>
      <c r="U9" s="73">
        <f t="shared" si="2"/>
        <v>2500</v>
      </c>
      <c r="V9" s="73">
        <f t="shared" si="2"/>
        <v>7569.72112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31555.143000000004</v>
      </c>
      <c r="AC9" s="73">
        <f t="shared" si="2"/>
        <v>59829.515</v>
      </c>
      <c r="AD9" s="73">
        <f t="shared" si="2"/>
        <v>34342.809</v>
      </c>
      <c r="AE9" s="73">
        <f t="shared" si="2"/>
        <v>11335.035</v>
      </c>
      <c r="AF9" s="73">
        <f t="shared" si="2"/>
        <v>0</v>
      </c>
      <c r="AG9" s="73">
        <f t="shared" si="2"/>
        <v>147132.22312</v>
      </c>
      <c r="AH9" s="73">
        <f t="shared" si="2"/>
        <v>908.772</v>
      </c>
      <c r="AI9" s="73">
        <f t="shared" si="2"/>
        <v>7569.72112</v>
      </c>
      <c r="AJ9" s="73">
        <f t="shared" si="2"/>
        <v>0</v>
      </c>
      <c r="AK9" s="73">
        <f t="shared" si="2"/>
        <v>0</v>
      </c>
      <c r="AL9" s="73">
        <f t="shared" si="2"/>
        <v>667.064</v>
      </c>
      <c r="AM9" s="73">
        <f t="shared" si="2"/>
        <v>0</v>
      </c>
      <c r="AN9" s="73">
        <f t="shared" si="2"/>
        <v>0</v>
      </c>
      <c r="AO9" s="73">
        <f t="shared" si="2"/>
        <v>13879.023000000001</v>
      </c>
      <c r="AP9" s="73">
        <f t="shared" si="2"/>
        <v>41737.707</v>
      </c>
      <c r="AQ9" s="73">
        <f t="shared" si="2"/>
        <v>43742.809</v>
      </c>
      <c r="AR9" s="73">
        <f t="shared" si="2"/>
        <v>22465.356999999996</v>
      </c>
      <c r="AS9" s="73">
        <f t="shared" si="2"/>
        <v>0</v>
      </c>
      <c r="AT9" s="73">
        <f t="shared" si="2"/>
        <v>130970.45311999999</v>
      </c>
      <c r="AU9" s="73">
        <f t="shared" si="2"/>
        <v>908.772</v>
      </c>
      <c r="AV9" s="73">
        <f t="shared" si="2"/>
        <v>0</v>
      </c>
      <c r="AW9" s="73">
        <f t="shared" si="2"/>
        <v>7569.72112</v>
      </c>
      <c r="AX9" s="73">
        <f t="shared" si="2"/>
        <v>0</v>
      </c>
      <c r="AY9" s="73">
        <f t="shared" si="2"/>
        <v>667.064</v>
      </c>
      <c r="AZ9" s="73">
        <f t="shared" si="2"/>
        <v>0</v>
      </c>
      <c r="BA9" s="73">
        <f t="shared" si="2"/>
        <v>0</v>
      </c>
      <c r="BB9" s="73">
        <f t="shared" si="2"/>
        <v>13879.023000000001</v>
      </c>
      <c r="BC9" s="73">
        <f t="shared" si="2"/>
        <v>41737.707</v>
      </c>
      <c r="BD9" s="73">
        <f t="shared" si="2"/>
        <v>43742.809</v>
      </c>
      <c r="BE9" s="73">
        <f t="shared" si="2"/>
        <v>22465.356999999996</v>
      </c>
      <c r="BF9" s="73">
        <f t="shared" si="2"/>
        <v>0</v>
      </c>
      <c r="BG9" s="73">
        <f t="shared" si="2"/>
        <v>130970.45311999999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SUM(D11,D13,D15)</f>
        <v>1542000</v>
      </c>
      <c r="E10" s="65">
        <f aca="true" t="shared" si="3" ref="E10:BG10">SUM(E11,E13,E15)</f>
        <v>93569.72112</v>
      </c>
      <c r="F10" s="65">
        <f t="shared" si="3"/>
        <v>93569.72112</v>
      </c>
      <c r="G10" s="65">
        <f t="shared" si="3"/>
        <v>1542000</v>
      </c>
      <c r="H10" s="65">
        <f t="shared" si="3"/>
        <v>2500</v>
      </c>
      <c r="I10" s="65">
        <f t="shared" si="3"/>
        <v>7569.72112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177620</v>
      </c>
      <c r="P10" s="65">
        <f t="shared" si="3"/>
        <v>-933.333</v>
      </c>
      <c r="Q10" s="65">
        <f t="shared" si="3"/>
        <v>-956.667</v>
      </c>
      <c r="R10" s="65">
        <f t="shared" si="3"/>
        <v>-7637.34</v>
      </c>
      <c r="S10" s="65">
        <f t="shared" si="3"/>
        <v>0</v>
      </c>
      <c r="T10" s="65">
        <f t="shared" si="3"/>
        <v>178162.38112</v>
      </c>
      <c r="U10" s="65">
        <f t="shared" si="3"/>
        <v>2500</v>
      </c>
      <c r="V10" s="65">
        <f t="shared" si="3"/>
        <v>7569.72112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31555.143000000004</v>
      </c>
      <c r="AC10" s="65">
        <f t="shared" si="3"/>
        <v>59829.515</v>
      </c>
      <c r="AD10" s="65">
        <f t="shared" si="3"/>
        <v>34342.809</v>
      </c>
      <c r="AE10" s="65">
        <f t="shared" si="3"/>
        <v>11335.035</v>
      </c>
      <c r="AF10" s="65">
        <f t="shared" si="3"/>
        <v>0</v>
      </c>
      <c r="AG10" s="65">
        <f t="shared" si="3"/>
        <v>147132.22312</v>
      </c>
      <c r="AH10" s="65">
        <f t="shared" si="3"/>
        <v>908.772</v>
      </c>
      <c r="AI10" s="65">
        <f t="shared" si="3"/>
        <v>7569.72112</v>
      </c>
      <c r="AJ10" s="65">
        <f t="shared" si="3"/>
        <v>0</v>
      </c>
      <c r="AK10" s="65">
        <f t="shared" si="3"/>
        <v>0</v>
      </c>
      <c r="AL10" s="65">
        <f t="shared" si="3"/>
        <v>667.064</v>
      </c>
      <c r="AM10" s="65">
        <f t="shared" si="3"/>
        <v>0</v>
      </c>
      <c r="AN10" s="65">
        <f t="shared" si="3"/>
        <v>0</v>
      </c>
      <c r="AO10" s="65">
        <f t="shared" si="3"/>
        <v>13879.023000000001</v>
      </c>
      <c r="AP10" s="65">
        <f t="shared" si="3"/>
        <v>41737.707</v>
      </c>
      <c r="AQ10" s="65">
        <f t="shared" si="3"/>
        <v>43742.809</v>
      </c>
      <c r="AR10" s="65">
        <f t="shared" si="3"/>
        <v>22465.356999999996</v>
      </c>
      <c r="AS10" s="65">
        <f t="shared" si="3"/>
        <v>0</v>
      </c>
      <c r="AT10" s="65">
        <f t="shared" si="3"/>
        <v>130970.45311999999</v>
      </c>
      <c r="AU10" s="65">
        <f t="shared" si="3"/>
        <v>908.772</v>
      </c>
      <c r="AV10" s="65">
        <f t="shared" si="3"/>
        <v>0</v>
      </c>
      <c r="AW10" s="65">
        <f t="shared" si="3"/>
        <v>7569.72112</v>
      </c>
      <c r="AX10" s="65">
        <f t="shared" si="3"/>
        <v>0</v>
      </c>
      <c r="AY10" s="65">
        <f t="shared" si="3"/>
        <v>667.064</v>
      </c>
      <c r="AZ10" s="65">
        <f t="shared" si="3"/>
        <v>0</v>
      </c>
      <c r="BA10" s="65">
        <f t="shared" si="3"/>
        <v>0</v>
      </c>
      <c r="BB10" s="65">
        <f t="shared" si="3"/>
        <v>13879.023000000001</v>
      </c>
      <c r="BC10" s="65">
        <f t="shared" si="3"/>
        <v>41737.707</v>
      </c>
      <c r="BD10" s="65">
        <f t="shared" si="3"/>
        <v>43742.809</v>
      </c>
      <c r="BE10" s="65">
        <f t="shared" si="3"/>
        <v>22465.356999999996</v>
      </c>
      <c r="BF10" s="65">
        <f t="shared" si="3"/>
        <v>0</v>
      </c>
      <c r="BG10" s="65">
        <f t="shared" si="3"/>
        <v>130970.45311999999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1539500</v>
      </c>
      <c r="E11" s="98">
        <f aca="true" t="shared" si="4" ref="E11:BG11">+E12</f>
        <v>0</v>
      </c>
      <c r="F11" s="98">
        <f t="shared" si="4"/>
        <v>93569.72112</v>
      </c>
      <c r="G11" s="98">
        <f t="shared" si="4"/>
        <v>1445930.27888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103000</v>
      </c>
      <c r="P11" s="98">
        <f t="shared" si="4"/>
        <v>0</v>
      </c>
      <c r="Q11" s="98">
        <f t="shared" si="4"/>
        <v>0</v>
      </c>
      <c r="R11" s="98">
        <f t="shared" si="4"/>
        <v>-37.34</v>
      </c>
      <c r="S11" s="98">
        <f t="shared" si="4"/>
        <v>0</v>
      </c>
      <c r="T11" s="98">
        <f t="shared" si="4"/>
        <v>102962.66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22132.847</v>
      </c>
      <c r="AC11" s="98">
        <f t="shared" si="4"/>
        <v>28027.066</v>
      </c>
      <c r="AD11" s="98">
        <f t="shared" si="4"/>
        <v>31061.955</v>
      </c>
      <c r="AE11" s="98">
        <f t="shared" si="4"/>
        <v>8310.166</v>
      </c>
      <c r="AF11" s="98">
        <f t="shared" si="4"/>
        <v>0</v>
      </c>
      <c r="AG11" s="98">
        <f t="shared" si="4"/>
        <v>89532.034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12076.727</v>
      </c>
      <c r="AP11" s="98">
        <f t="shared" si="4"/>
        <v>38083.186</v>
      </c>
      <c r="AQ11" s="98">
        <f t="shared" si="4"/>
        <v>31061.955</v>
      </c>
      <c r="AR11" s="98">
        <f t="shared" si="4"/>
        <v>8310.166</v>
      </c>
      <c r="AS11" s="98">
        <f t="shared" si="4"/>
        <v>0</v>
      </c>
      <c r="AT11" s="98">
        <f t="shared" si="4"/>
        <v>89532.034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12076.727</v>
      </c>
      <c r="BC11" s="98">
        <f t="shared" si="4"/>
        <v>38083.186</v>
      </c>
      <c r="BD11" s="98">
        <f t="shared" si="4"/>
        <v>31061.955</v>
      </c>
      <c r="BE11" s="98">
        <f t="shared" si="4"/>
        <v>8310.166</v>
      </c>
      <c r="BF11" s="98">
        <f t="shared" si="4"/>
        <v>0</v>
      </c>
      <c r="BG11" s="98">
        <f t="shared" si="4"/>
        <v>89532.034</v>
      </c>
    </row>
    <row r="12" spans="1:59" s="13" customFormat="1" ht="22.5">
      <c r="A12" s="75" t="s">
        <v>122</v>
      </c>
      <c r="B12" s="106">
        <v>20</v>
      </c>
      <c r="C12" s="107" t="s">
        <v>123</v>
      </c>
      <c r="D12" s="75">
        <v>1539500</v>
      </c>
      <c r="E12" s="79">
        <f>+'[2]Informe_Fondane'!E12</f>
        <v>0</v>
      </c>
      <c r="F12" s="79">
        <f>+'[2]Informe_Fondane'!F12</f>
        <v>93569.72112</v>
      </c>
      <c r="G12" s="79">
        <f>+D12+E12-F12</f>
        <v>1445930.27888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103000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-37.34</v>
      </c>
      <c r="S12" s="79">
        <f>+'[2]Informe_Fondane'!S12</f>
        <v>0</v>
      </c>
      <c r="T12" s="79">
        <f>SUM(H12:S12)</f>
        <v>102962.66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22132.847</v>
      </c>
      <c r="AC12" s="79">
        <f>+'[2]Informe_Fondane'!AC12</f>
        <v>28027.066</v>
      </c>
      <c r="AD12" s="79">
        <f>+'[2]Informe_Fondane'!AD12</f>
        <v>31061.955</v>
      </c>
      <c r="AE12" s="79">
        <f>+'[2]Informe_Fondane'!AE12</f>
        <v>8310.166</v>
      </c>
      <c r="AF12" s="79">
        <f>+'[2]Informe_Fondane'!AF12</f>
        <v>0</v>
      </c>
      <c r="AG12" s="79">
        <f>SUM(U12:AF12)</f>
        <v>89532.034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12076.727</v>
      </c>
      <c r="AP12" s="79">
        <f>+'[2]Informe_Fondane'!AP12</f>
        <v>38083.186</v>
      </c>
      <c r="AQ12" s="79">
        <f>+'[2]Informe_Fondane'!AQ12</f>
        <v>31061.955</v>
      </c>
      <c r="AR12" s="79">
        <f>+'[2]Informe_Fondane'!AR12</f>
        <v>8310.166</v>
      </c>
      <c r="AS12" s="79">
        <f>+'[2]Informe_Fondane'!AS12</f>
        <v>0</v>
      </c>
      <c r="AT12" s="75">
        <f>SUM(AH12:AS12)</f>
        <v>89532.034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12076.727</v>
      </c>
      <c r="BC12" s="79">
        <f>+'[2]Informe_Fondane'!BC12</f>
        <v>38083.186</v>
      </c>
      <c r="BD12" s="79">
        <f>+'[2]Informe_Fondane'!BD12</f>
        <v>31061.955</v>
      </c>
      <c r="BE12" s="79">
        <f>+'[2]Informe_Fondane'!BE12</f>
        <v>8310.166</v>
      </c>
      <c r="BF12" s="79">
        <f>+'[2]Informe_Fondane'!BF12</f>
        <v>0</v>
      </c>
      <c r="BG12" s="79">
        <f>SUM(AU12:BF12)</f>
        <v>89532.034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2500</v>
      </c>
      <c r="E13" s="98">
        <f>+E14</f>
        <v>7569.72112</v>
      </c>
      <c r="F13" s="98">
        <f aca="true" t="shared" si="5" ref="F13:BG13">+F14</f>
        <v>0</v>
      </c>
      <c r="G13" s="98">
        <f t="shared" si="5"/>
        <v>10069.72112</v>
      </c>
      <c r="H13" s="98">
        <f t="shared" si="5"/>
        <v>2500</v>
      </c>
      <c r="I13" s="98">
        <f t="shared" si="5"/>
        <v>7569.72112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10069.72112</v>
      </c>
      <c r="U13" s="98">
        <f t="shared" si="5"/>
        <v>2500</v>
      </c>
      <c r="V13" s="98">
        <f t="shared" si="5"/>
        <v>7569.72112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10069.72112</v>
      </c>
      <c r="AH13" s="98">
        <f t="shared" si="5"/>
        <v>908.772</v>
      </c>
      <c r="AI13" s="98">
        <f t="shared" si="5"/>
        <v>7569.72112</v>
      </c>
      <c r="AJ13" s="98">
        <f t="shared" si="5"/>
        <v>0</v>
      </c>
      <c r="AK13" s="98">
        <f t="shared" si="5"/>
        <v>0</v>
      </c>
      <c r="AL13" s="98">
        <f t="shared" si="5"/>
        <v>667.064</v>
      </c>
      <c r="AM13" s="98">
        <f t="shared" si="5"/>
        <v>0</v>
      </c>
      <c r="AN13" s="98">
        <f t="shared" si="5"/>
        <v>0</v>
      </c>
      <c r="AO13" s="98">
        <f t="shared" si="5"/>
        <v>0</v>
      </c>
      <c r="AP13" s="98">
        <f t="shared" si="5"/>
        <v>362.072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9507.629120000001</v>
      </c>
      <c r="AU13" s="98">
        <f t="shared" si="5"/>
        <v>908.772</v>
      </c>
      <c r="AV13" s="98">
        <f t="shared" si="5"/>
        <v>0</v>
      </c>
      <c r="AW13" s="98">
        <f t="shared" si="5"/>
        <v>7569.72112</v>
      </c>
      <c r="AX13" s="98">
        <f t="shared" si="5"/>
        <v>0</v>
      </c>
      <c r="AY13" s="98">
        <f t="shared" si="5"/>
        <v>667.064</v>
      </c>
      <c r="AZ13" s="98">
        <f t="shared" si="5"/>
        <v>0</v>
      </c>
      <c r="BA13" s="98">
        <f t="shared" si="5"/>
        <v>0</v>
      </c>
      <c r="BB13" s="98">
        <f t="shared" si="5"/>
        <v>0</v>
      </c>
      <c r="BC13" s="98">
        <f t="shared" si="5"/>
        <v>362.072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9507.629120000001</v>
      </c>
    </row>
    <row r="14" spans="1:59" s="109" customFormat="1" ht="15.75" customHeight="1">
      <c r="A14" s="79" t="s">
        <v>118</v>
      </c>
      <c r="B14" s="16">
        <v>20</v>
      </c>
      <c r="C14" s="108" t="s">
        <v>119</v>
      </c>
      <c r="D14" s="79">
        <v>2500</v>
      </c>
      <c r="E14" s="79">
        <f>+'[2]Informe_Fondane'!E14</f>
        <v>7569.72112</v>
      </c>
      <c r="F14" s="79">
        <f>+'[2]Informe_Fondane'!F14</f>
        <v>0</v>
      </c>
      <c r="G14" s="79">
        <f>+D14+E14-F14</f>
        <v>10069.72112</v>
      </c>
      <c r="H14" s="79">
        <f>+'[2]Informe_Fondane'!H14</f>
        <v>2500</v>
      </c>
      <c r="I14" s="79">
        <f>+'[2]Informe_Fondane'!I14</f>
        <v>7569.72112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10069.72112</v>
      </c>
      <c r="U14" s="79">
        <f>+'[2]Informe_Fondane'!U14</f>
        <v>2500</v>
      </c>
      <c r="V14" s="79">
        <f>+'[2]Informe_Fondane'!V14</f>
        <v>7569.72112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10069.72112</v>
      </c>
      <c r="AH14" s="79">
        <f>+'[2]Informe_Fondane'!AH14</f>
        <v>908.772</v>
      </c>
      <c r="AI14" s="79">
        <f>+'[2]Informe_Fondane'!AI14</f>
        <v>7569.72112</v>
      </c>
      <c r="AJ14" s="79">
        <f>+'[2]Informe_Fondane'!AJ14</f>
        <v>0</v>
      </c>
      <c r="AK14" s="79">
        <f>+'[2]Informe_Fondane'!AK14</f>
        <v>0</v>
      </c>
      <c r="AL14" s="79">
        <f>+'[2]Informe_Fondane'!AL14</f>
        <v>667.064</v>
      </c>
      <c r="AM14" s="79">
        <f>+'[2]Informe_Fondane'!AM14</f>
        <v>0</v>
      </c>
      <c r="AN14" s="79">
        <f>+'[2]Informe_Fondane'!AN14</f>
        <v>0</v>
      </c>
      <c r="AO14" s="79">
        <f>+'[2]Informe_Fondane'!AO14</f>
        <v>0</v>
      </c>
      <c r="AP14" s="79">
        <f>+'[2]Informe_Fondane'!AP14</f>
        <v>362.072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9">
        <f>SUM(AH14:AS14)</f>
        <v>9507.629120000001</v>
      </c>
      <c r="AU14" s="79">
        <f>+'[2]Informe_Fondane'!AU14</f>
        <v>908.772</v>
      </c>
      <c r="AV14" s="79">
        <f>+'[2]Informe_Fondane'!AV14</f>
        <v>0</v>
      </c>
      <c r="AW14" s="79">
        <f>+'[2]Informe_Fondane'!AW14</f>
        <v>7569.72112</v>
      </c>
      <c r="AX14" s="79">
        <f>+'[2]Informe_Fondane'!AX14</f>
        <v>0</v>
      </c>
      <c r="AY14" s="79">
        <f>+'[2]Informe_Fondane'!AY14</f>
        <v>667.064</v>
      </c>
      <c r="AZ14" s="79">
        <f>+'[2]Informe_Fondane'!AZ14</f>
        <v>0</v>
      </c>
      <c r="BA14" s="79">
        <f>+'[2]Informe_Fondane'!BA14</f>
        <v>0</v>
      </c>
      <c r="BB14" s="79">
        <f>+'[2]Informe_Fondane'!BB14</f>
        <v>0</v>
      </c>
      <c r="BC14" s="79">
        <f>+'[2]Informe_Fondane'!BC14</f>
        <v>362.072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9507.629120000001</v>
      </c>
    </row>
    <row r="15" spans="1:59" s="13" customFormat="1" ht="22.5">
      <c r="A15" s="98" t="s">
        <v>124</v>
      </c>
      <c r="B15" s="112"/>
      <c r="C15" s="113" t="s">
        <v>125</v>
      </c>
      <c r="D15" s="98">
        <f>+D16+D17</f>
        <v>0</v>
      </c>
      <c r="E15" s="98">
        <f aca="true" t="shared" si="6" ref="E15:BG15">+E16+E17</f>
        <v>86000</v>
      </c>
      <c r="F15" s="98">
        <f t="shared" si="6"/>
        <v>0</v>
      </c>
      <c r="G15" s="98">
        <f t="shared" si="6"/>
        <v>86000</v>
      </c>
      <c r="H15" s="98">
        <f t="shared" si="6"/>
        <v>0</v>
      </c>
      <c r="I15" s="98">
        <f t="shared" si="6"/>
        <v>0</v>
      </c>
      <c r="J15" s="98">
        <f t="shared" si="6"/>
        <v>0</v>
      </c>
      <c r="K15" s="98">
        <f t="shared" si="6"/>
        <v>0</v>
      </c>
      <c r="L15" s="98">
        <f t="shared" si="6"/>
        <v>0</v>
      </c>
      <c r="M15" s="98">
        <f t="shared" si="6"/>
        <v>0</v>
      </c>
      <c r="N15" s="98">
        <f t="shared" si="6"/>
        <v>0</v>
      </c>
      <c r="O15" s="98">
        <f t="shared" si="6"/>
        <v>74620</v>
      </c>
      <c r="P15" s="98">
        <f t="shared" si="6"/>
        <v>-933.333</v>
      </c>
      <c r="Q15" s="98">
        <f t="shared" si="6"/>
        <v>-956.667</v>
      </c>
      <c r="R15" s="98">
        <f t="shared" si="6"/>
        <v>-7600</v>
      </c>
      <c r="S15" s="98">
        <f t="shared" si="6"/>
        <v>0</v>
      </c>
      <c r="T15" s="98">
        <f t="shared" si="6"/>
        <v>65130</v>
      </c>
      <c r="U15" s="98">
        <f t="shared" si="6"/>
        <v>0</v>
      </c>
      <c r="V15" s="98">
        <f t="shared" si="6"/>
        <v>0</v>
      </c>
      <c r="W15" s="98">
        <f t="shared" si="6"/>
        <v>0</v>
      </c>
      <c r="X15" s="98">
        <f t="shared" si="6"/>
        <v>0</v>
      </c>
      <c r="Y15" s="98">
        <f t="shared" si="6"/>
        <v>0</v>
      </c>
      <c r="Z15" s="98">
        <f t="shared" si="6"/>
        <v>0</v>
      </c>
      <c r="AA15" s="98">
        <f t="shared" si="6"/>
        <v>0</v>
      </c>
      <c r="AB15" s="98">
        <f t="shared" si="6"/>
        <v>9422.296</v>
      </c>
      <c r="AC15" s="98">
        <f t="shared" si="6"/>
        <v>31802.449</v>
      </c>
      <c r="AD15" s="98">
        <f t="shared" si="6"/>
        <v>3280.854</v>
      </c>
      <c r="AE15" s="98">
        <f t="shared" si="6"/>
        <v>3024.869</v>
      </c>
      <c r="AF15" s="98">
        <f t="shared" si="6"/>
        <v>0</v>
      </c>
      <c r="AG15" s="98">
        <f t="shared" si="6"/>
        <v>47530.468</v>
      </c>
      <c r="AH15" s="98">
        <f t="shared" si="6"/>
        <v>0</v>
      </c>
      <c r="AI15" s="98">
        <f t="shared" si="6"/>
        <v>0</v>
      </c>
      <c r="AJ15" s="98">
        <f t="shared" si="6"/>
        <v>0</v>
      </c>
      <c r="AK15" s="98">
        <f t="shared" si="6"/>
        <v>0</v>
      </c>
      <c r="AL15" s="98">
        <f t="shared" si="6"/>
        <v>0</v>
      </c>
      <c r="AM15" s="98">
        <f t="shared" si="6"/>
        <v>0</v>
      </c>
      <c r="AN15" s="98">
        <f t="shared" si="6"/>
        <v>0</v>
      </c>
      <c r="AO15" s="98">
        <f t="shared" si="6"/>
        <v>1802.296</v>
      </c>
      <c r="AP15" s="98">
        <f t="shared" si="6"/>
        <v>3292.449</v>
      </c>
      <c r="AQ15" s="98">
        <f t="shared" si="6"/>
        <v>12680.854</v>
      </c>
      <c r="AR15" s="98">
        <f t="shared" si="6"/>
        <v>14155.190999999999</v>
      </c>
      <c r="AS15" s="98">
        <f t="shared" si="6"/>
        <v>0</v>
      </c>
      <c r="AT15" s="98">
        <f t="shared" si="6"/>
        <v>31930.79</v>
      </c>
      <c r="AU15" s="98">
        <f t="shared" si="6"/>
        <v>0</v>
      </c>
      <c r="AV15" s="98">
        <f t="shared" si="6"/>
        <v>0</v>
      </c>
      <c r="AW15" s="98">
        <f t="shared" si="6"/>
        <v>0</v>
      </c>
      <c r="AX15" s="98">
        <f t="shared" si="6"/>
        <v>0</v>
      </c>
      <c r="AY15" s="98">
        <f t="shared" si="6"/>
        <v>0</v>
      </c>
      <c r="AZ15" s="98">
        <f t="shared" si="6"/>
        <v>0</v>
      </c>
      <c r="BA15" s="98">
        <f t="shared" si="6"/>
        <v>0</v>
      </c>
      <c r="BB15" s="98">
        <f t="shared" si="6"/>
        <v>1802.296</v>
      </c>
      <c r="BC15" s="98">
        <f t="shared" si="6"/>
        <v>3292.449</v>
      </c>
      <c r="BD15" s="98">
        <f t="shared" si="6"/>
        <v>12680.854</v>
      </c>
      <c r="BE15" s="98">
        <f t="shared" si="6"/>
        <v>14155.190999999999</v>
      </c>
      <c r="BF15" s="98">
        <f t="shared" si="6"/>
        <v>0</v>
      </c>
      <c r="BG15" s="98">
        <f t="shared" si="6"/>
        <v>31930.79</v>
      </c>
    </row>
    <row r="16" spans="1:59" s="110" customFormat="1" ht="15.75" customHeight="1">
      <c r="A16" s="17" t="s">
        <v>126</v>
      </c>
      <c r="B16" s="80">
        <v>20</v>
      </c>
      <c r="C16" s="114" t="s">
        <v>127</v>
      </c>
      <c r="D16" s="17"/>
      <c r="E16" s="79">
        <f>+'[2]Informe_Fondane'!E16</f>
        <v>70000</v>
      </c>
      <c r="F16" s="79">
        <f>+'[2]Informe_Fondane'!F16</f>
        <v>0</v>
      </c>
      <c r="G16" s="79">
        <f>+D16+E16-F16</f>
        <v>70000</v>
      </c>
      <c r="H16" s="79">
        <f>+'[2]Informe_Fondane'!H16</f>
        <v>0</v>
      </c>
      <c r="I16" s="79">
        <f>+'[2]Informe_Fondane'!I16</f>
        <v>0</v>
      </c>
      <c r="J16" s="79">
        <f>+'[2]Informe_Fondane'!J16</f>
        <v>0</v>
      </c>
      <c r="K16" s="79">
        <f>+'[2]Informe_Fondane'!K16</f>
        <v>0</v>
      </c>
      <c r="L16" s="79">
        <f>+'[2]Informe_Fondane'!L16</f>
        <v>0</v>
      </c>
      <c r="M16" s="79">
        <f>+'[2]Informe_Fondane'!M16</f>
        <v>0</v>
      </c>
      <c r="N16" s="79">
        <f>+'[2]Informe_Fondane'!N16</f>
        <v>0</v>
      </c>
      <c r="O16" s="79">
        <f>+'[2]Informe_Fondane'!O16</f>
        <v>58620</v>
      </c>
      <c r="P16" s="79">
        <f>+'[2]Informe_Fondane'!P16</f>
        <v>-933.333</v>
      </c>
      <c r="Q16" s="79">
        <f>+'[2]Informe_Fondane'!Q16</f>
        <v>-956.667</v>
      </c>
      <c r="R16" s="79">
        <f>+'[2]Informe_Fondane'!R16</f>
        <v>-7600</v>
      </c>
      <c r="S16" s="79">
        <f>+'[2]Informe_Fondane'!S16</f>
        <v>0</v>
      </c>
      <c r="T16" s="79">
        <f>SUM(H16:S16)</f>
        <v>49130</v>
      </c>
      <c r="U16" s="79">
        <f>+'[2]Informe_Fondane'!U16</f>
        <v>0</v>
      </c>
      <c r="V16" s="79">
        <f>+'[2]Informe_Fondane'!V16</f>
        <v>0</v>
      </c>
      <c r="W16" s="79">
        <f>+'[2]Informe_Fondane'!W16</f>
        <v>0</v>
      </c>
      <c r="X16" s="79">
        <f>+'[2]Informe_Fondane'!X16</f>
        <v>0</v>
      </c>
      <c r="Y16" s="79">
        <f>+'[2]Informe_Fondane'!Y16</f>
        <v>0</v>
      </c>
      <c r="Z16" s="79">
        <f>+'[2]Informe_Fondane'!Z16</f>
        <v>0</v>
      </c>
      <c r="AA16" s="79">
        <f>+'[2]Informe_Fondane'!AA16</f>
        <v>0</v>
      </c>
      <c r="AB16" s="79">
        <f>+'[2]Informe_Fondane'!AB16</f>
        <v>7620</v>
      </c>
      <c r="AC16" s="79">
        <f>+'[2]Informe_Fondane'!AC16</f>
        <v>28510</v>
      </c>
      <c r="AD16" s="79">
        <f>+'[2]Informe_Fondane'!AD16</f>
        <v>0</v>
      </c>
      <c r="AE16" s="79">
        <f>+'[2]Informe_Fondane'!AE16</f>
        <v>0</v>
      </c>
      <c r="AF16" s="79">
        <f>+'[2]Informe_Fondane'!AF16</f>
        <v>0</v>
      </c>
      <c r="AG16" s="79">
        <f>SUM(U16:AF16)</f>
        <v>36130</v>
      </c>
      <c r="AH16" s="79">
        <f>+'[2]Informe_Fondane'!AH16</f>
        <v>0</v>
      </c>
      <c r="AI16" s="79">
        <f>+'[2]Informe_Fondane'!AI16</f>
        <v>0</v>
      </c>
      <c r="AJ16" s="79">
        <f>+'[2]Informe_Fondane'!AJ16</f>
        <v>0</v>
      </c>
      <c r="AK16" s="79">
        <f>+'[2]Informe_Fondane'!AK16</f>
        <v>0</v>
      </c>
      <c r="AL16" s="79">
        <f>+'[2]Informe_Fondane'!AL16</f>
        <v>0</v>
      </c>
      <c r="AM16" s="79">
        <f>+'[2]Informe_Fondane'!AM16</f>
        <v>0</v>
      </c>
      <c r="AN16" s="79">
        <f>+'[2]Informe_Fondane'!AN16</f>
        <v>0</v>
      </c>
      <c r="AO16" s="79">
        <f>+'[2]Informe_Fondane'!AO16</f>
        <v>0</v>
      </c>
      <c r="AP16" s="79">
        <f>+'[2]Informe_Fondane'!AP16</f>
        <v>0</v>
      </c>
      <c r="AQ16" s="79">
        <f>+'[2]Informe_Fondane'!AQ16</f>
        <v>9400</v>
      </c>
      <c r="AR16" s="79">
        <f>+'[2]Informe_Fondane'!AR16</f>
        <v>11200</v>
      </c>
      <c r="AS16" s="79">
        <f>+'[2]Informe_Fondane'!AS16</f>
        <v>0</v>
      </c>
      <c r="AT16" s="79">
        <f>SUM(AH16:AS16)</f>
        <v>20600</v>
      </c>
      <c r="AU16" s="79">
        <f>+'[2]Informe_Fondane'!AU16</f>
        <v>0</v>
      </c>
      <c r="AV16" s="79">
        <f>+'[2]Informe_Fondane'!AV16</f>
        <v>0</v>
      </c>
      <c r="AW16" s="79">
        <f>+'[2]Informe_Fondane'!AW16</f>
        <v>0</v>
      </c>
      <c r="AX16" s="79">
        <f>+'[2]Informe_Fondane'!AX16</f>
        <v>0</v>
      </c>
      <c r="AY16" s="79">
        <f>+'[2]Informe_Fondane'!AY16</f>
        <v>0</v>
      </c>
      <c r="AZ16" s="79">
        <f>+'[2]Informe_Fondane'!AZ16</f>
        <v>0</v>
      </c>
      <c r="BA16" s="79">
        <f>+'[2]Informe_Fondane'!BA16</f>
        <v>0</v>
      </c>
      <c r="BB16" s="79">
        <f>+'[2]Informe_Fondane'!BB16</f>
        <v>0</v>
      </c>
      <c r="BC16" s="79">
        <f>+'[2]Informe_Fondane'!BC16</f>
        <v>0</v>
      </c>
      <c r="BD16" s="79">
        <f>+'[2]Informe_Fondane'!BD16</f>
        <v>9400</v>
      </c>
      <c r="BE16" s="79">
        <f>+'[2]Informe_Fondane'!BE16</f>
        <v>11200</v>
      </c>
      <c r="BF16" s="79">
        <f>+'[2]Informe_Fondane'!BF16</f>
        <v>0</v>
      </c>
      <c r="BG16" s="79">
        <f>SUM(AU16:BF16)</f>
        <v>20600</v>
      </c>
    </row>
    <row r="17" spans="1:59" s="111" customFormat="1" ht="21.75" customHeight="1">
      <c r="A17" s="75" t="s">
        <v>128</v>
      </c>
      <c r="B17" s="106">
        <v>20</v>
      </c>
      <c r="C17" s="107" t="s">
        <v>129</v>
      </c>
      <c r="D17" s="75"/>
      <c r="E17" s="79">
        <f>+'[2]Informe_Fondane'!E17</f>
        <v>16000</v>
      </c>
      <c r="F17" s="79">
        <f>+'[2]Informe_Fondane'!F17</f>
        <v>0</v>
      </c>
      <c r="G17" s="79">
        <f>+D17+E17-F17</f>
        <v>16000</v>
      </c>
      <c r="H17" s="79">
        <f>+'[2]Informe_Fondane'!H17</f>
        <v>0</v>
      </c>
      <c r="I17" s="79">
        <f>+'[2]Informe_Fondane'!I17</f>
        <v>0</v>
      </c>
      <c r="J17" s="79">
        <f>+'[2]Informe_Fondane'!J17</f>
        <v>0</v>
      </c>
      <c r="K17" s="79">
        <f>+'[2]Informe_Fondane'!K17</f>
        <v>0</v>
      </c>
      <c r="L17" s="79">
        <f>+'[2]Informe_Fondane'!L17</f>
        <v>0</v>
      </c>
      <c r="M17" s="79">
        <f>+'[2]Informe_Fondane'!M17</f>
        <v>0</v>
      </c>
      <c r="N17" s="79">
        <f>+'[2]Informe_Fondane'!N17</f>
        <v>0</v>
      </c>
      <c r="O17" s="79">
        <f>+'[2]Informe_Fondane'!O17</f>
        <v>16000</v>
      </c>
      <c r="P17" s="79">
        <f>+'[2]Informe_Fondane'!P17</f>
        <v>0</v>
      </c>
      <c r="Q17" s="79">
        <f>+'[2]Informe_Fondane'!Q17</f>
        <v>0</v>
      </c>
      <c r="R17" s="79">
        <f>+'[2]Informe_Fondane'!R17</f>
        <v>0</v>
      </c>
      <c r="S17" s="79">
        <f>+'[2]Informe_Fondane'!S17</f>
        <v>0</v>
      </c>
      <c r="T17" s="79">
        <f>SUM(H17:S17)</f>
        <v>16000</v>
      </c>
      <c r="U17" s="79">
        <f>+'[2]Informe_Fondane'!U17</f>
        <v>0</v>
      </c>
      <c r="V17" s="79">
        <f>+'[2]Informe_Fondane'!V17</f>
        <v>0</v>
      </c>
      <c r="W17" s="79">
        <f>+'[2]Informe_Fondane'!W17</f>
        <v>0</v>
      </c>
      <c r="X17" s="79">
        <f>+'[2]Informe_Fondane'!X17</f>
        <v>0</v>
      </c>
      <c r="Y17" s="79">
        <f>+'[2]Informe_Fondane'!Y17</f>
        <v>0</v>
      </c>
      <c r="Z17" s="79">
        <f>+'[2]Informe_Fondane'!Z17</f>
        <v>0</v>
      </c>
      <c r="AA17" s="79">
        <f>+'[2]Informe_Fondane'!AA17</f>
        <v>0</v>
      </c>
      <c r="AB17" s="79">
        <f>+'[2]Informe_Fondane'!AB17</f>
        <v>1802.296</v>
      </c>
      <c r="AC17" s="79">
        <f>+'[2]Informe_Fondane'!AC17</f>
        <v>3292.449</v>
      </c>
      <c r="AD17" s="79">
        <f>+'[2]Informe_Fondane'!AD17</f>
        <v>3280.854</v>
      </c>
      <c r="AE17" s="79">
        <f>+'[2]Informe_Fondane'!AE17</f>
        <v>3024.869</v>
      </c>
      <c r="AF17" s="79">
        <f>+'[2]Informe_Fondane'!AF17</f>
        <v>0</v>
      </c>
      <c r="AG17" s="79">
        <f>SUM(U17:AF17)</f>
        <v>11400.468</v>
      </c>
      <c r="AH17" s="79">
        <f>+'[2]Informe_Fondane'!AH17</f>
        <v>0</v>
      </c>
      <c r="AI17" s="79">
        <f>+'[2]Informe_Fondane'!AI17</f>
        <v>0</v>
      </c>
      <c r="AJ17" s="79">
        <f>+'[2]Informe_Fondane'!AJ17</f>
        <v>0</v>
      </c>
      <c r="AK17" s="79">
        <f>+'[2]Informe_Fondane'!AK17</f>
        <v>0</v>
      </c>
      <c r="AL17" s="79">
        <f>+'[2]Informe_Fondane'!AL17</f>
        <v>0</v>
      </c>
      <c r="AM17" s="79">
        <f>+'[2]Informe_Fondane'!AM17</f>
        <v>0</v>
      </c>
      <c r="AN17" s="79">
        <f>+'[2]Informe_Fondane'!AN17</f>
        <v>0</v>
      </c>
      <c r="AO17" s="79">
        <f>+'[2]Informe_Fondane'!AO17</f>
        <v>1802.296</v>
      </c>
      <c r="AP17" s="79">
        <f>+'[2]Informe_Fondane'!AP17</f>
        <v>3292.449</v>
      </c>
      <c r="AQ17" s="79">
        <f>+'[2]Informe_Fondane'!AQ17</f>
        <v>3280.854</v>
      </c>
      <c r="AR17" s="79">
        <f>+'[2]Informe_Fondane'!AR17</f>
        <v>2955.191</v>
      </c>
      <c r="AS17" s="79">
        <f>+'[2]Informe_Fondane'!AS17</f>
        <v>0</v>
      </c>
      <c r="AT17" s="79">
        <f>SUM(AH17:AS17)</f>
        <v>11330.79</v>
      </c>
      <c r="AU17" s="79">
        <f>+'[2]Informe_Fondane'!AU17</f>
        <v>0</v>
      </c>
      <c r="AV17" s="79">
        <f>+'[2]Informe_Fondane'!AV17</f>
        <v>0</v>
      </c>
      <c r="AW17" s="79">
        <f>+'[2]Informe_Fondane'!AW17</f>
        <v>0</v>
      </c>
      <c r="AX17" s="79">
        <f>+'[2]Informe_Fondane'!AX17</f>
        <v>0</v>
      </c>
      <c r="AY17" s="79">
        <f>+'[2]Informe_Fondane'!AY17</f>
        <v>0</v>
      </c>
      <c r="AZ17" s="79">
        <f>+'[2]Informe_Fondane'!AZ17</f>
        <v>0</v>
      </c>
      <c r="BA17" s="79">
        <f>+'[2]Informe_Fondane'!BA17</f>
        <v>0</v>
      </c>
      <c r="BB17" s="79">
        <f>+'[2]Informe_Fondane'!BB17</f>
        <v>1802.296</v>
      </c>
      <c r="BC17" s="79">
        <f>+'[2]Informe_Fondane'!BC17</f>
        <v>3292.449</v>
      </c>
      <c r="BD17" s="79">
        <f>+'[2]Informe_Fondane'!BD17</f>
        <v>3280.854</v>
      </c>
      <c r="BE17" s="79">
        <f>+'[2]Informe_Fondane'!BE17</f>
        <v>2955.191</v>
      </c>
      <c r="BF17" s="79">
        <f>+'[2]Informe_Fondane'!BF17</f>
        <v>0</v>
      </c>
      <c r="BG17" s="79">
        <f>SUM(AU17:BF17)</f>
        <v>11330.79</v>
      </c>
    </row>
    <row r="18" spans="1:59" s="13" customFormat="1" ht="12.75">
      <c r="A18" s="71" t="s">
        <v>90</v>
      </c>
      <c r="B18" s="72"/>
      <c r="C18" s="76" t="s">
        <v>64</v>
      </c>
      <c r="D18" s="71">
        <f>+D19</f>
        <v>70000</v>
      </c>
      <c r="E18" s="71">
        <f aca="true" t="shared" si="7" ref="E18:BG19">+E19</f>
        <v>0</v>
      </c>
      <c r="F18" s="71">
        <f t="shared" si="7"/>
        <v>0</v>
      </c>
      <c r="G18" s="71">
        <f t="shared" si="7"/>
        <v>70000</v>
      </c>
      <c r="H18" s="71">
        <f t="shared" si="7"/>
        <v>0</v>
      </c>
      <c r="I18" s="71">
        <f t="shared" si="7"/>
        <v>0</v>
      </c>
      <c r="J18" s="71">
        <f t="shared" si="7"/>
        <v>0</v>
      </c>
      <c r="K18" s="71">
        <f t="shared" si="7"/>
        <v>0</v>
      </c>
      <c r="L18" s="71">
        <f t="shared" si="7"/>
        <v>0</v>
      </c>
      <c r="M18" s="71">
        <f t="shared" si="7"/>
        <v>0</v>
      </c>
      <c r="N18" s="71">
        <f t="shared" si="7"/>
        <v>0</v>
      </c>
      <c r="O18" s="71">
        <f t="shared" si="7"/>
        <v>0</v>
      </c>
      <c r="P18" s="71">
        <f t="shared" si="7"/>
        <v>0</v>
      </c>
      <c r="Q18" s="71">
        <f t="shared" si="7"/>
        <v>0</v>
      </c>
      <c r="R18" s="71">
        <f t="shared" si="7"/>
        <v>0</v>
      </c>
      <c r="S18" s="71">
        <f t="shared" si="7"/>
        <v>0</v>
      </c>
      <c r="T18" s="71">
        <f t="shared" si="7"/>
        <v>0</v>
      </c>
      <c r="U18" s="71">
        <f t="shared" si="7"/>
        <v>0</v>
      </c>
      <c r="V18" s="71">
        <f t="shared" si="7"/>
        <v>0</v>
      </c>
      <c r="W18" s="71">
        <f t="shared" si="7"/>
        <v>0</v>
      </c>
      <c r="X18" s="71">
        <f t="shared" si="7"/>
        <v>0</v>
      </c>
      <c r="Y18" s="71">
        <f t="shared" si="7"/>
        <v>0</v>
      </c>
      <c r="Z18" s="71">
        <f t="shared" si="7"/>
        <v>0</v>
      </c>
      <c r="AA18" s="71">
        <f t="shared" si="7"/>
        <v>0</v>
      </c>
      <c r="AB18" s="71">
        <f t="shared" si="7"/>
        <v>0</v>
      </c>
      <c r="AC18" s="71">
        <f t="shared" si="7"/>
        <v>0</v>
      </c>
      <c r="AD18" s="71">
        <f t="shared" si="7"/>
        <v>0</v>
      </c>
      <c r="AE18" s="71">
        <f t="shared" si="7"/>
        <v>0</v>
      </c>
      <c r="AF18" s="71">
        <f t="shared" si="7"/>
        <v>0</v>
      </c>
      <c r="AG18" s="71">
        <f t="shared" si="7"/>
        <v>0</v>
      </c>
      <c r="AH18" s="71">
        <f t="shared" si="7"/>
        <v>0</v>
      </c>
      <c r="AI18" s="71">
        <f t="shared" si="7"/>
        <v>0</v>
      </c>
      <c r="AJ18" s="71">
        <f t="shared" si="7"/>
        <v>0</v>
      </c>
      <c r="AK18" s="71">
        <f t="shared" si="7"/>
        <v>0</v>
      </c>
      <c r="AL18" s="71">
        <f t="shared" si="7"/>
        <v>0</v>
      </c>
      <c r="AM18" s="71">
        <f t="shared" si="7"/>
        <v>0</v>
      </c>
      <c r="AN18" s="71">
        <f t="shared" si="7"/>
        <v>0</v>
      </c>
      <c r="AO18" s="71">
        <f t="shared" si="7"/>
        <v>0</v>
      </c>
      <c r="AP18" s="71">
        <f t="shared" si="7"/>
        <v>0</v>
      </c>
      <c r="AQ18" s="71">
        <f t="shared" si="7"/>
        <v>0</v>
      </c>
      <c r="AR18" s="71">
        <f t="shared" si="7"/>
        <v>0</v>
      </c>
      <c r="AS18" s="71">
        <f t="shared" si="7"/>
        <v>0</v>
      </c>
      <c r="AT18" s="71">
        <f t="shared" si="7"/>
        <v>0</v>
      </c>
      <c r="AU18" s="71">
        <f t="shared" si="7"/>
        <v>0</v>
      </c>
      <c r="AV18" s="71">
        <f t="shared" si="7"/>
        <v>0</v>
      </c>
      <c r="AW18" s="71">
        <f t="shared" si="7"/>
        <v>0</v>
      </c>
      <c r="AX18" s="71">
        <f t="shared" si="7"/>
        <v>0</v>
      </c>
      <c r="AY18" s="71">
        <f t="shared" si="7"/>
        <v>0</v>
      </c>
      <c r="AZ18" s="71">
        <f t="shared" si="7"/>
        <v>0</v>
      </c>
      <c r="BA18" s="71">
        <f t="shared" si="7"/>
        <v>0</v>
      </c>
      <c r="BB18" s="71">
        <f t="shared" si="7"/>
        <v>0</v>
      </c>
      <c r="BC18" s="71">
        <f t="shared" si="7"/>
        <v>0</v>
      </c>
      <c r="BD18" s="71">
        <f t="shared" si="7"/>
        <v>0</v>
      </c>
      <c r="BE18" s="71">
        <f t="shared" si="7"/>
        <v>0</v>
      </c>
      <c r="BF18" s="71">
        <f t="shared" si="7"/>
        <v>0</v>
      </c>
      <c r="BG18" s="71">
        <f t="shared" si="7"/>
        <v>0</v>
      </c>
    </row>
    <row r="19" spans="1:59" s="13" customFormat="1" ht="12">
      <c r="A19" s="73" t="s">
        <v>91</v>
      </c>
      <c r="B19" s="74">
        <v>20</v>
      </c>
      <c r="C19" s="77" t="s">
        <v>92</v>
      </c>
      <c r="D19" s="73">
        <f>+D20</f>
        <v>70000</v>
      </c>
      <c r="E19" s="73">
        <f t="shared" si="7"/>
        <v>0</v>
      </c>
      <c r="F19" s="73">
        <f t="shared" si="7"/>
        <v>0</v>
      </c>
      <c r="G19" s="73">
        <f t="shared" si="7"/>
        <v>70000</v>
      </c>
      <c r="H19" s="73">
        <f t="shared" si="7"/>
        <v>0</v>
      </c>
      <c r="I19" s="73">
        <f t="shared" si="7"/>
        <v>0</v>
      </c>
      <c r="J19" s="73">
        <f t="shared" si="7"/>
        <v>0</v>
      </c>
      <c r="K19" s="73">
        <f t="shared" si="7"/>
        <v>0</v>
      </c>
      <c r="L19" s="73">
        <f t="shared" si="7"/>
        <v>0</v>
      </c>
      <c r="M19" s="73">
        <f t="shared" si="7"/>
        <v>0</v>
      </c>
      <c r="N19" s="73">
        <f t="shared" si="7"/>
        <v>0</v>
      </c>
      <c r="O19" s="73">
        <f t="shared" si="7"/>
        <v>0</v>
      </c>
      <c r="P19" s="73">
        <f t="shared" si="7"/>
        <v>0</v>
      </c>
      <c r="Q19" s="73">
        <f t="shared" si="7"/>
        <v>0</v>
      </c>
      <c r="R19" s="73">
        <f t="shared" si="7"/>
        <v>0</v>
      </c>
      <c r="S19" s="73">
        <f t="shared" si="7"/>
        <v>0</v>
      </c>
      <c r="T19" s="73">
        <f t="shared" si="7"/>
        <v>0</v>
      </c>
      <c r="U19" s="73">
        <f t="shared" si="7"/>
        <v>0</v>
      </c>
      <c r="V19" s="73">
        <f t="shared" si="7"/>
        <v>0</v>
      </c>
      <c r="W19" s="73">
        <f t="shared" si="7"/>
        <v>0</v>
      </c>
      <c r="X19" s="73">
        <f t="shared" si="7"/>
        <v>0</v>
      </c>
      <c r="Y19" s="73">
        <f t="shared" si="7"/>
        <v>0</v>
      </c>
      <c r="Z19" s="73">
        <f t="shared" si="7"/>
        <v>0</v>
      </c>
      <c r="AA19" s="73">
        <f t="shared" si="7"/>
        <v>0</v>
      </c>
      <c r="AB19" s="73">
        <f t="shared" si="7"/>
        <v>0</v>
      </c>
      <c r="AC19" s="73">
        <f t="shared" si="7"/>
        <v>0</v>
      </c>
      <c r="AD19" s="73">
        <f t="shared" si="7"/>
        <v>0</v>
      </c>
      <c r="AE19" s="73">
        <f t="shared" si="7"/>
        <v>0</v>
      </c>
      <c r="AF19" s="73">
        <f t="shared" si="7"/>
        <v>0</v>
      </c>
      <c r="AG19" s="73">
        <f t="shared" si="7"/>
        <v>0</v>
      </c>
      <c r="AH19" s="73">
        <f t="shared" si="7"/>
        <v>0</v>
      </c>
      <c r="AI19" s="73">
        <f t="shared" si="7"/>
        <v>0</v>
      </c>
      <c r="AJ19" s="73">
        <f t="shared" si="7"/>
        <v>0</v>
      </c>
      <c r="AK19" s="73">
        <f t="shared" si="7"/>
        <v>0</v>
      </c>
      <c r="AL19" s="73">
        <f t="shared" si="7"/>
        <v>0</v>
      </c>
      <c r="AM19" s="73">
        <f t="shared" si="7"/>
        <v>0</v>
      </c>
      <c r="AN19" s="73">
        <f t="shared" si="7"/>
        <v>0</v>
      </c>
      <c r="AO19" s="73">
        <f t="shared" si="7"/>
        <v>0</v>
      </c>
      <c r="AP19" s="73">
        <f t="shared" si="7"/>
        <v>0</v>
      </c>
      <c r="AQ19" s="73">
        <f t="shared" si="7"/>
        <v>0</v>
      </c>
      <c r="AR19" s="73">
        <f t="shared" si="7"/>
        <v>0</v>
      </c>
      <c r="AS19" s="73">
        <f t="shared" si="7"/>
        <v>0</v>
      </c>
      <c r="AT19" s="73">
        <f t="shared" si="7"/>
        <v>0</v>
      </c>
      <c r="AU19" s="73">
        <f t="shared" si="7"/>
        <v>0</v>
      </c>
      <c r="AV19" s="73">
        <f t="shared" si="7"/>
        <v>0</v>
      </c>
      <c r="AW19" s="73">
        <f t="shared" si="7"/>
        <v>0</v>
      </c>
      <c r="AX19" s="73">
        <f t="shared" si="7"/>
        <v>0</v>
      </c>
      <c r="AY19" s="73">
        <f t="shared" si="7"/>
        <v>0</v>
      </c>
      <c r="AZ19" s="73">
        <f t="shared" si="7"/>
        <v>0</v>
      </c>
      <c r="BA19" s="73">
        <f t="shared" si="7"/>
        <v>0</v>
      </c>
      <c r="BB19" s="73">
        <f t="shared" si="7"/>
        <v>0</v>
      </c>
      <c r="BC19" s="73">
        <f t="shared" si="7"/>
        <v>0</v>
      </c>
      <c r="BD19" s="73">
        <f t="shared" si="7"/>
        <v>0</v>
      </c>
      <c r="BE19" s="73">
        <f t="shared" si="7"/>
        <v>0</v>
      </c>
      <c r="BF19" s="73">
        <f t="shared" si="7"/>
        <v>0</v>
      </c>
      <c r="BG19" s="73">
        <f t="shared" si="7"/>
        <v>0</v>
      </c>
    </row>
    <row r="20" spans="1:59" s="13" customFormat="1" ht="11.25">
      <c r="A20" s="65" t="s">
        <v>93</v>
      </c>
      <c r="B20" s="66">
        <v>20</v>
      </c>
      <c r="C20" s="78" t="s">
        <v>94</v>
      </c>
      <c r="D20" s="65">
        <f>+'[2]Informe_Fondane'!$D$20</f>
        <v>70000</v>
      </c>
      <c r="E20" s="65">
        <f aca="true" t="shared" si="8" ref="E20:BG20">SUM(E21:E22)</f>
        <v>0</v>
      </c>
      <c r="F20" s="65">
        <f t="shared" si="8"/>
        <v>0</v>
      </c>
      <c r="G20" s="65">
        <f>+'[2]Informe_Fondane'!$G$20</f>
        <v>70000</v>
      </c>
      <c r="H20" s="65">
        <f t="shared" si="8"/>
        <v>0</v>
      </c>
      <c r="I20" s="65">
        <f t="shared" si="8"/>
        <v>0</v>
      </c>
      <c r="J20" s="65">
        <f t="shared" si="8"/>
        <v>0</v>
      </c>
      <c r="K20" s="65">
        <f t="shared" si="8"/>
        <v>0</v>
      </c>
      <c r="L20" s="65">
        <f t="shared" si="8"/>
        <v>0</v>
      </c>
      <c r="M20" s="65">
        <f t="shared" si="8"/>
        <v>0</v>
      </c>
      <c r="N20" s="65">
        <f t="shared" si="8"/>
        <v>0</v>
      </c>
      <c r="O20" s="65">
        <f t="shared" si="8"/>
        <v>0</v>
      </c>
      <c r="P20" s="65">
        <f t="shared" si="8"/>
        <v>0</v>
      </c>
      <c r="Q20" s="65">
        <f t="shared" si="8"/>
        <v>0</v>
      </c>
      <c r="R20" s="65">
        <f t="shared" si="8"/>
        <v>0</v>
      </c>
      <c r="S20" s="65">
        <f t="shared" si="8"/>
        <v>0</v>
      </c>
      <c r="T20" s="65">
        <f t="shared" si="8"/>
        <v>0</v>
      </c>
      <c r="U20" s="65">
        <f t="shared" si="8"/>
        <v>0</v>
      </c>
      <c r="V20" s="65">
        <f t="shared" si="8"/>
        <v>0</v>
      </c>
      <c r="W20" s="65">
        <f t="shared" si="8"/>
        <v>0</v>
      </c>
      <c r="X20" s="65">
        <f t="shared" si="8"/>
        <v>0</v>
      </c>
      <c r="Y20" s="65">
        <f t="shared" si="8"/>
        <v>0</v>
      </c>
      <c r="Z20" s="65">
        <f t="shared" si="8"/>
        <v>0</v>
      </c>
      <c r="AA20" s="65">
        <f t="shared" si="8"/>
        <v>0</v>
      </c>
      <c r="AB20" s="65">
        <f t="shared" si="8"/>
        <v>0</v>
      </c>
      <c r="AC20" s="65">
        <f t="shared" si="8"/>
        <v>0</v>
      </c>
      <c r="AD20" s="65">
        <f t="shared" si="8"/>
        <v>0</v>
      </c>
      <c r="AE20" s="65">
        <f t="shared" si="8"/>
        <v>0</v>
      </c>
      <c r="AF20" s="65">
        <f t="shared" si="8"/>
        <v>0</v>
      </c>
      <c r="AG20" s="65">
        <f t="shared" si="8"/>
        <v>0</v>
      </c>
      <c r="AH20" s="65">
        <f t="shared" si="8"/>
        <v>0</v>
      </c>
      <c r="AI20" s="65">
        <f t="shared" si="8"/>
        <v>0</v>
      </c>
      <c r="AJ20" s="65">
        <f t="shared" si="8"/>
        <v>0</v>
      </c>
      <c r="AK20" s="65">
        <f t="shared" si="8"/>
        <v>0</v>
      </c>
      <c r="AL20" s="65">
        <f t="shared" si="8"/>
        <v>0</v>
      </c>
      <c r="AM20" s="65">
        <f t="shared" si="8"/>
        <v>0</v>
      </c>
      <c r="AN20" s="65">
        <f t="shared" si="8"/>
        <v>0</v>
      </c>
      <c r="AO20" s="65">
        <f t="shared" si="8"/>
        <v>0</v>
      </c>
      <c r="AP20" s="65">
        <f t="shared" si="8"/>
        <v>0</v>
      </c>
      <c r="AQ20" s="65">
        <f t="shared" si="8"/>
        <v>0</v>
      </c>
      <c r="AR20" s="65">
        <f t="shared" si="8"/>
        <v>0</v>
      </c>
      <c r="AS20" s="65">
        <f t="shared" si="8"/>
        <v>0</v>
      </c>
      <c r="AT20" s="65">
        <f t="shared" si="8"/>
        <v>0</v>
      </c>
      <c r="AU20" s="65">
        <f t="shared" si="8"/>
        <v>0</v>
      </c>
      <c r="AV20" s="65">
        <f t="shared" si="8"/>
        <v>0</v>
      </c>
      <c r="AW20" s="65">
        <f t="shared" si="8"/>
        <v>0</v>
      </c>
      <c r="AX20" s="65">
        <f t="shared" si="8"/>
        <v>0</v>
      </c>
      <c r="AY20" s="65">
        <f t="shared" si="8"/>
        <v>0</v>
      </c>
      <c r="AZ20" s="65">
        <f t="shared" si="8"/>
        <v>0</v>
      </c>
      <c r="BA20" s="65">
        <f t="shared" si="8"/>
        <v>0</v>
      </c>
      <c r="BB20" s="65">
        <f t="shared" si="8"/>
        <v>0</v>
      </c>
      <c r="BC20" s="65">
        <f t="shared" si="8"/>
        <v>0</v>
      </c>
      <c r="BD20" s="65">
        <f t="shared" si="8"/>
        <v>0</v>
      </c>
      <c r="BE20" s="65">
        <f t="shared" si="8"/>
        <v>0</v>
      </c>
      <c r="BF20" s="65">
        <f t="shared" si="8"/>
        <v>0</v>
      </c>
      <c r="BG20" s="65">
        <f t="shared" si="8"/>
        <v>0</v>
      </c>
    </row>
    <row r="21" spans="1:59" s="13" customFormat="1" ht="15" customHeight="1" hidden="1">
      <c r="A21" s="79" t="s">
        <v>95</v>
      </c>
      <c r="B21" s="80">
        <v>20</v>
      </c>
      <c r="C21" s="81" t="s">
        <v>96</v>
      </c>
      <c r="D21" s="79"/>
      <c r="E21" s="79">
        <f>+'[2]Informe_Fondane'!E21</f>
        <v>0</v>
      </c>
      <c r="F21" s="79">
        <f>+'[2]Informe_Fondane'!F21</f>
        <v>0</v>
      </c>
      <c r="G21" s="79">
        <f>+D21+E21-F21</f>
        <v>0</v>
      </c>
      <c r="H21" s="79">
        <f>+'[2]Informe_Fondane'!H21</f>
        <v>0</v>
      </c>
      <c r="I21" s="79">
        <f>+'[2]Informe_Fondane'!I21</f>
        <v>0</v>
      </c>
      <c r="J21" s="79">
        <f>+'[2]Informe_Fondane'!J21</f>
        <v>0</v>
      </c>
      <c r="K21" s="79">
        <f>+'[2]Informe_Fondane'!K21</f>
        <v>0</v>
      </c>
      <c r="L21" s="79">
        <f>+'[2]Informe_Fondane'!L21</f>
        <v>0</v>
      </c>
      <c r="M21" s="79">
        <f>+'[2]Informe_Fondane'!M21</f>
        <v>0</v>
      </c>
      <c r="N21" s="79">
        <f>+'[2]Informe_Fondane'!N21</f>
        <v>0</v>
      </c>
      <c r="O21" s="79">
        <f>+'[2]Informe_Fondane'!O21</f>
        <v>0</v>
      </c>
      <c r="P21" s="79">
        <f>+'[2]Informe_Fondane'!P21</f>
        <v>0</v>
      </c>
      <c r="Q21" s="79">
        <f>+'[2]Informe_Fondane'!Q21</f>
        <v>0</v>
      </c>
      <c r="R21" s="79">
        <f>+'[2]Informe_Fondane'!R21</f>
        <v>0</v>
      </c>
      <c r="S21" s="79">
        <f>+'[2]Informe_Fondane'!S21</f>
        <v>0</v>
      </c>
      <c r="T21" s="79">
        <f>SUM(H21:S21)</f>
        <v>0</v>
      </c>
      <c r="U21" s="79">
        <f>+'[2]Informe_Fondane'!U21</f>
        <v>0</v>
      </c>
      <c r="V21" s="79">
        <f>+'[2]Informe_Fondane'!V21</f>
        <v>0</v>
      </c>
      <c r="W21" s="79">
        <f>+'[2]Informe_Fondane'!W21</f>
        <v>0</v>
      </c>
      <c r="X21" s="79">
        <f>+'[2]Informe_Fondane'!X21</f>
        <v>0</v>
      </c>
      <c r="Y21" s="79">
        <f>+'[2]Informe_Fondane'!Y21</f>
        <v>0</v>
      </c>
      <c r="Z21" s="79">
        <f>+'[2]Informe_Fondane'!Z21</f>
        <v>0</v>
      </c>
      <c r="AA21" s="79">
        <f>+'[2]Informe_Fondane'!AA21</f>
        <v>0</v>
      </c>
      <c r="AB21" s="79">
        <f>+'[2]Informe_Fondane'!AB21</f>
        <v>0</v>
      </c>
      <c r="AC21" s="79">
        <f>+'[2]Informe_Fondane'!AC21</f>
        <v>0</v>
      </c>
      <c r="AD21" s="79">
        <f>+'[2]Informe_Fondane'!AD21</f>
        <v>0</v>
      </c>
      <c r="AE21" s="79">
        <f>+'[2]Informe_Fondane'!AE21</f>
        <v>0</v>
      </c>
      <c r="AF21" s="79">
        <f>+'[2]Informe_Fondane'!AF21</f>
        <v>0</v>
      </c>
      <c r="AG21" s="79">
        <f>SUM(U21:AF21)</f>
        <v>0</v>
      </c>
      <c r="AH21" s="79">
        <f>+'[2]Informe_Fondane'!AH21</f>
        <v>0</v>
      </c>
      <c r="AI21" s="79">
        <f>+'[2]Informe_Fondane'!AI21</f>
        <v>0</v>
      </c>
      <c r="AJ21" s="79">
        <f>+'[2]Informe_Fondane'!AJ21</f>
        <v>0</v>
      </c>
      <c r="AK21" s="79">
        <f>+'[2]Informe_Fondane'!AK21</f>
        <v>0</v>
      </c>
      <c r="AL21" s="79">
        <f>+'[2]Informe_Fondane'!AL21</f>
        <v>0</v>
      </c>
      <c r="AM21" s="79">
        <f>+'[2]Informe_Fondane'!AM21</f>
        <v>0</v>
      </c>
      <c r="AN21" s="79">
        <f>+'[2]Informe_Fondane'!AN21</f>
        <v>0</v>
      </c>
      <c r="AO21" s="79">
        <f>+'[2]Informe_Fondane'!AO21</f>
        <v>0</v>
      </c>
      <c r="AP21" s="79">
        <f>+'[2]Informe_Fondane'!AP21</f>
        <v>0</v>
      </c>
      <c r="AQ21" s="79">
        <f>+'[2]Informe_Fondane'!AQ21</f>
        <v>0</v>
      </c>
      <c r="AR21" s="79">
        <f>+'[2]Informe_Fondane'!AR21</f>
        <v>0</v>
      </c>
      <c r="AS21" s="79">
        <f>+'[2]Informe_Fondane'!AS21</f>
        <v>0</v>
      </c>
      <c r="AT21" s="79">
        <f>SUM(AH21:AS21)</f>
        <v>0</v>
      </c>
      <c r="AU21" s="79">
        <f>+'[2]Informe_Fondane'!AU21</f>
        <v>0</v>
      </c>
      <c r="AV21" s="79">
        <f>+'[2]Informe_Fondane'!AV21</f>
        <v>0</v>
      </c>
      <c r="AW21" s="79">
        <f>+'[2]Informe_Fondane'!AW21</f>
        <v>0</v>
      </c>
      <c r="AX21" s="79">
        <f>+'[2]Informe_Fondane'!AX21</f>
        <v>0</v>
      </c>
      <c r="AY21" s="79">
        <f>+'[2]Informe_Fondane'!AY21</f>
        <v>0</v>
      </c>
      <c r="AZ21" s="79">
        <f>+'[2]Informe_Fondane'!AZ21</f>
        <v>0</v>
      </c>
      <c r="BA21" s="79">
        <f>+'[2]Informe_Fondane'!BA21</f>
        <v>0</v>
      </c>
      <c r="BB21" s="79">
        <f>+'[2]Informe_Fondane'!BB21</f>
        <v>0</v>
      </c>
      <c r="BC21" s="79">
        <f>+'[2]Informe_Fondane'!BC21</f>
        <v>0</v>
      </c>
      <c r="BD21" s="79">
        <f>+'[2]Informe_Fondane'!BD21</f>
        <v>0</v>
      </c>
      <c r="BE21" s="79">
        <f>+'[2]Informe_Fondane'!BE21</f>
        <v>0</v>
      </c>
      <c r="BF21" s="79">
        <f>+'[2]Informe_Fondane'!BF21</f>
        <v>0</v>
      </c>
      <c r="BG21" s="79">
        <f>SUM(AU21:BF21)</f>
        <v>0</v>
      </c>
    </row>
    <row r="22" spans="1:61" s="14" customFormat="1" ht="15" customHeight="1" hidden="1">
      <c r="A22" s="17" t="s">
        <v>97</v>
      </c>
      <c r="B22" s="18">
        <v>20</v>
      </c>
      <c r="C22" s="82" t="s">
        <v>75</v>
      </c>
      <c r="D22" s="17">
        <v>0</v>
      </c>
      <c r="E22" s="79">
        <f>+'[2]Informe_Fondane'!E22</f>
        <v>0</v>
      </c>
      <c r="F22" s="79">
        <f>+'[2]Informe_Fondane'!F22</f>
        <v>0</v>
      </c>
      <c r="G22" s="79">
        <f>+D22+E22-F22</f>
        <v>0</v>
      </c>
      <c r="H22" s="79">
        <f>+'[2]Informe_Fondane'!H22</f>
        <v>0</v>
      </c>
      <c r="I22" s="79">
        <f>+'[2]Informe_Fondane'!I22</f>
        <v>0</v>
      </c>
      <c r="J22" s="79">
        <f>+'[2]Informe_Fondane'!J22</f>
        <v>0</v>
      </c>
      <c r="K22" s="79">
        <f>+'[2]Informe_Fondane'!K22</f>
        <v>0</v>
      </c>
      <c r="L22" s="79">
        <f>+'[2]Informe_Fondane'!L22</f>
        <v>0</v>
      </c>
      <c r="M22" s="79">
        <f>+'[2]Informe_Fondane'!M22</f>
        <v>0</v>
      </c>
      <c r="N22" s="79">
        <f>+'[2]Informe_Fondane'!N22</f>
        <v>0</v>
      </c>
      <c r="O22" s="79">
        <f>+'[2]Informe_Fondane'!O22</f>
        <v>0</v>
      </c>
      <c r="P22" s="79">
        <f>+'[2]Informe_Fondane'!P22</f>
        <v>0</v>
      </c>
      <c r="Q22" s="79">
        <f>+'[2]Informe_Fondane'!Q22</f>
        <v>0</v>
      </c>
      <c r="R22" s="79">
        <f>+'[2]Informe_Fondane'!R22</f>
        <v>0</v>
      </c>
      <c r="S22" s="79">
        <f>+'[2]Informe_Fondane'!S22</f>
        <v>0</v>
      </c>
      <c r="T22" s="79">
        <f>SUM(H22:S22)</f>
        <v>0</v>
      </c>
      <c r="U22" s="79">
        <f>+'[2]Informe_Fondane'!U22</f>
        <v>0</v>
      </c>
      <c r="V22" s="79">
        <f>+'[2]Informe_Fondane'!V22</f>
        <v>0</v>
      </c>
      <c r="W22" s="79">
        <f>+'[2]Informe_Fondane'!W22</f>
        <v>0</v>
      </c>
      <c r="X22" s="79">
        <f>+'[2]Informe_Fondane'!X22</f>
        <v>0</v>
      </c>
      <c r="Y22" s="79">
        <f>+'[2]Informe_Fondane'!Y22</f>
        <v>0</v>
      </c>
      <c r="Z22" s="79">
        <f>+'[2]Informe_Fondane'!Z22</f>
        <v>0</v>
      </c>
      <c r="AA22" s="79">
        <f>+'[2]Informe_Fondane'!AA22</f>
        <v>0</v>
      </c>
      <c r="AB22" s="79">
        <f>+'[2]Informe_Fondane'!AB22</f>
        <v>0</v>
      </c>
      <c r="AC22" s="79">
        <f>+'[2]Informe_Fondane'!AC22</f>
        <v>0</v>
      </c>
      <c r="AD22" s="79">
        <f>+'[2]Informe_Fondane'!AD22</f>
        <v>0</v>
      </c>
      <c r="AE22" s="79">
        <f>+'[2]Informe_Fondane'!AE22</f>
        <v>0</v>
      </c>
      <c r="AF22" s="79">
        <f>+'[2]Informe_Fondane'!AF22</f>
        <v>0</v>
      </c>
      <c r="AG22" s="79">
        <f>SUM(U22:AF22)</f>
        <v>0</v>
      </c>
      <c r="AH22" s="79">
        <f>+'[2]Informe_Fondane'!AH22</f>
        <v>0</v>
      </c>
      <c r="AI22" s="79">
        <f>+'[2]Informe_Fondane'!AI22</f>
        <v>0</v>
      </c>
      <c r="AJ22" s="79">
        <f>+'[2]Informe_Fondane'!AJ22</f>
        <v>0</v>
      </c>
      <c r="AK22" s="79">
        <f>+'[2]Informe_Fondane'!AK22</f>
        <v>0</v>
      </c>
      <c r="AL22" s="79">
        <f>+'[2]Informe_Fondane'!AL22</f>
        <v>0</v>
      </c>
      <c r="AM22" s="79">
        <f>+'[2]Informe_Fondane'!AM22</f>
        <v>0</v>
      </c>
      <c r="AN22" s="79">
        <f>+'[2]Informe_Fondane'!AN22</f>
        <v>0</v>
      </c>
      <c r="AO22" s="79">
        <f>+'[2]Informe_Fondane'!AO22</f>
        <v>0</v>
      </c>
      <c r="AP22" s="79">
        <f>+'[2]Informe_Fondane'!AP22</f>
        <v>0</v>
      </c>
      <c r="AQ22" s="79">
        <f>+'[2]Informe_Fondane'!AQ22</f>
        <v>0</v>
      </c>
      <c r="AR22" s="79">
        <f>+'[2]Informe_Fondane'!AR22</f>
        <v>0</v>
      </c>
      <c r="AS22" s="79">
        <f>+'[2]Informe_Fondane'!AS22</f>
        <v>0</v>
      </c>
      <c r="AT22" s="79">
        <f>SUM(AH22:AS22)</f>
        <v>0</v>
      </c>
      <c r="AU22" s="79">
        <f>+'[2]Informe_Fondane'!AU22</f>
        <v>0</v>
      </c>
      <c r="AV22" s="79">
        <f>+'[2]Informe_Fondane'!AV22</f>
        <v>0</v>
      </c>
      <c r="AW22" s="79">
        <f>+'[2]Informe_Fondane'!AW22</f>
        <v>0</v>
      </c>
      <c r="AX22" s="79">
        <f>+'[2]Informe_Fondane'!AX22</f>
        <v>0</v>
      </c>
      <c r="AY22" s="79">
        <f>+'[2]Informe_Fondane'!AY22</f>
        <v>0</v>
      </c>
      <c r="AZ22" s="79">
        <f>+'[2]Informe_Fondane'!AZ22</f>
        <v>0</v>
      </c>
      <c r="BA22" s="79">
        <f>+'[2]Informe_Fondane'!BA22</f>
        <v>0</v>
      </c>
      <c r="BB22" s="79">
        <f>+'[2]Informe_Fondane'!BB22</f>
        <v>0</v>
      </c>
      <c r="BC22" s="79">
        <f>+'[2]Informe_Fondane'!BC22</f>
        <v>0</v>
      </c>
      <c r="BD22" s="79">
        <f>+'[2]Informe_Fondane'!BD22</f>
        <v>0</v>
      </c>
      <c r="BE22" s="79">
        <f>+'[2]Informe_Fondane'!BE22</f>
        <v>0</v>
      </c>
      <c r="BF22" s="79">
        <f>+'[2]Informe_Fondane'!BF22</f>
        <v>0</v>
      </c>
      <c r="BG22" s="79">
        <f>SUM(AU22:BF22)</f>
        <v>0</v>
      </c>
      <c r="BH22" s="13"/>
      <c r="BI22" s="13"/>
    </row>
    <row r="23" spans="1:59" s="13" customFormat="1" ht="25.5">
      <c r="A23" s="71" t="s">
        <v>98</v>
      </c>
      <c r="B23" s="72"/>
      <c r="C23" s="71" t="s">
        <v>99</v>
      </c>
      <c r="D23" s="71">
        <f>+D24+D29</f>
        <v>441000</v>
      </c>
      <c r="E23" s="71">
        <f aca="true" t="shared" si="9" ref="E23:BG23">+E24+E29</f>
        <v>15000</v>
      </c>
      <c r="F23" s="71">
        <f t="shared" si="9"/>
        <v>15000</v>
      </c>
      <c r="G23" s="71">
        <f t="shared" si="9"/>
        <v>441000</v>
      </c>
      <c r="H23" s="71">
        <f t="shared" si="9"/>
        <v>0</v>
      </c>
      <c r="I23" s="71">
        <f t="shared" si="9"/>
        <v>15000</v>
      </c>
      <c r="J23" s="71">
        <f t="shared" si="9"/>
        <v>0</v>
      </c>
      <c r="K23" s="71">
        <f t="shared" si="9"/>
        <v>0</v>
      </c>
      <c r="L23" s="71">
        <f t="shared" si="9"/>
        <v>0</v>
      </c>
      <c r="M23" s="71">
        <f t="shared" si="9"/>
        <v>0</v>
      </c>
      <c r="N23" s="71">
        <f t="shared" si="9"/>
        <v>0</v>
      </c>
      <c r="O23" s="71">
        <f t="shared" si="9"/>
        <v>0</v>
      </c>
      <c r="P23" s="71">
        <f t="shared" si="9"/>
        <v>0</v>
      </c>
      <c r="Q23" s="71">
        <f t="shared" si="9"/>
        <v>67472.489</v>
      </c>
      <c r="R23" s="71">
        <f t="shared" si="9"/>
        <v>0</v>
      </c>
      <c r="S23" s="71">
        <f t="shared" si="9"/>
        <v>0</v>
      </c>
      <c r="T23" s="71">
        <f t="shared" si="9"/>
        <v>82472.489</v>
      </c>
      <c r="U23" s="71">
        <f t="shared" si="9"/>
        <v>0</v>
      </c>
      <c r="V23" s="71">
        <f t="shared" si="9"/>
        <v>12468.676</v>
      </c>
      <c r="W23" s="71">
        <f t="shared" si="9"/>
        <v>0</v>
      </c>
      <c r="X23" s="71">
        <f t="shared" si="9"/>
        <v>0</v>
      </c>
      <c r="Y23" s="71">
        <f t="shared" si="9"/>
        <v>0</v>
      </c>
      <c r="Z23" s="71">
        <f t="shared" si="9"/>
        <v>0</v>
      </c>
      <c r="AA23" s="71">
        <f t="shared" si="9"/>
        <v>0</v>
      </c>
      <c r="AB23" s="71">
        <f t="shared" si="9"/>
        <v>0</v>
      </c>
      <c r="AC23" s="71">
        <f t="shared" si="9"/>
        <v>0</v>
      </c>
      <c r="AD23" s="71">
        <f t="shared" si="9"/>
        <v>67472.489</v>
      </c>
      <c r="AE23" s="71">
        <f t="shared" si="9"/>
        <v>100</v>
      </c>
      <c r="AF23" s="71">
        <f t="shared" si="9"/>
        <v>0</v>
      </c>
      <c r="AG23" s="71">
        <f t="shared" si="9"/>
        <v>80041.16500000001</v>
      </c>
      <c r="AH23" s="71">
        <f t="shared" si="9"/>
        <v>0</v>
      </c>
      <c r="AI23" s="71">
        <f t="shared" si="9"/>
        <v>12468.676</v>
      </c>
      <c r="AJ23" s="71">
        <f t="shared" si="9"/>
        <v>0</v>
      </c>
      <c r="AK23" s="71">
        <f t="shared" si="9"/>
        <v>0</v>
      </c>
      <c r="AL23" s="71">
        <f t="shared" si="9"/>
        <v>0</v>
      </c>
      <c r="AM23" s="71">
        <f t="shared" si="9"/>
        <v>0</v>
      </c>
      <c r="AN23" s="71">
        <f t="shared" si="9"/>
        <v>0</v>
      </c>
      <c r="AO23" s="71">
        <f t="shared" si="9"/>
        <v>0</v>
      </c>
      <c r="AP23" s="71">
        <f t="shared" si="9"/>
        <v>0</v>
      </c>
      <c r="AQ23" s="71">
        <f t="shared" si="9"/>
        <v>67472.489</v>
      </c>
      <c r="AR23" s="71">
        <f t="shared" si="9"/>
        <v>0.36322000000000004</v>
      </c>
      <c r="AS23" s="71">
        <f t="shared" si="9"/>
        <v>0</v>
      </c>
      <c r="AT23" s="71">
        <f t="shared" si="9"/>
        <v>79941.52822000001</v>
      </c>
      <c r="AU23" s="71">
        <f t="shared" si="9"/>
        <v>0</v>
      </c>
      <c r="AV23" s="71">
        <f t="shared" si="9"/>
        <v>12468.676</v>
      </c>
      <c r="AW23" s="71">
        <f t="shared" si="9"/>
        <v>0</v>
      </c>
      <c r="AX23" s="71">
        <f t="shared" si="9"/>
        <v>0</v>
      </c>
      <c r="AY23" s="71">
        <f t="shared" si="9"/>
        <v>0</v>
      </c>
      <c r="AZ23" s="71">
        <f t="shared" si="9"/>
        <v>0</v>
      </c>
      <c r="BA23" s="71">
        <f t="shared" si="9"/>
        <v>0</v>
      </c>
      <c r="BB23" s="71">
        <f t="shared" si="9"/>
        <v>0</v>
      </c>
      <c r="BC23" s="71">
        <f t="shared" si="9"/>
        <v>0</v>
      </c>
      <c r="BD23" s="71">
        <f t="shared" si="9"/>
        <v>67472.489</v>
      </c>
      <c r="BE23" s="71">
        <f t="shared" si="9"/>
        <v>0.36322000000000004</v>
      </c>
      <c r="BF23" s="71">
        <f t="shared" si="9"/>
        <v>0</v>
      </c>
      <c r="BG23" s="71">
        <f t="shared" si="9"/>
        <v>79941.52822000001</v>
      </c>
    </row>
    <row r="24" spans="1:61" s="11" customFormat="1" ht="12.75">
      <c r="A24" s="73" t="s">
        <v>100</v>
      </c>
      <c r="B24" s="74"/>
      <c r="C24" s="77" t="s">
        <v>101</v>
      </c>
      <c r="D24" s="73">
        <f>+D25</f>
        <v>220000</v>
      </c>
      <c r="E24" s="73">
        <f aca="true" t="shared" si="10" ref="E24:BG24">+E25</f>
        <v>15000</v>
      </c>
      <c r="F24" s="73">
        <f t="shared" si="10"/>
        <v>15000</v>
      </c>
      <c r="G24" s="73">
        <f t="shared" si="10"/>
        <v>220000</v>
      </c>
      <c r="H24" s="73">
        <f t="shared" si="10"/>
        <v>0</v>
      </c>
      <c r="I24" s="73">
        <f t="shared" si="10"/>
        <v>15000</v>
      </c>
      <c r="J24" s="73">
        <f t="shared" si="10"/>
        <v>0</v>
      </c>
      <c r="K24" s="73">
        <f t="shared" si="10"/>
        <v>0</v>
      </c>
      <c r="L24" s="73">
        <f t="shared" si="10"/>
        <v>0</v>
      </c>
      <c r="M24" s="73">
        <f t="shared" si="10"/>
        <v>0</v>
      </c>
      <c r="N24" s="73">
        <f t="shared" si="10"/>
        <v>0</v>
      </c>
      <c r="O24" s="73">
        <f t="shared" si="10"/>
        <v>0</v>
      </c>
      <c r="P24" s="73">
        <f t="shared" si="10"/>
        <v>0</v>
      </c>
      <c r="Q24" s="73">
        <f t="shared" si="10"/>
        <v>0</v>
      </c>
      <c r="R24" s="73">
        <f t="shared" si="10"/>
        <v>0</v>
      </c>
      <c r="S24" s="73">
        <f t="shared" si="10"/>
        <v>0</v>
      </c>
      <c r="T24" s="73">
        <f t="shared" si="10"/>
        <v>15000</v>
      </c>
      <c r="U24" s="73">
        <f t="shared" si="10"/>
        <v>0</v>
      </c>
      <c r="V24" s="73">
        <f t="shared" si="10"/>
        <v>12468.676</v>
      </c>
      <c r="W24" s="73">
        <f t="shared" si="10"/>
        <v>0</v>
      </c>
      <c r="X24" s="73">
        <f t="shared" si="10"/>
        <v>0</v>
      </c>
      <c r="Y24" s="73">
        <f t="shared" si="10"/>
        <v>0</v>
      </c>
      <c r="Z24" s="73">
        <f t="shared" si="10"/>
        <v>0</v>
      </c>
      <c r="AA24" s="73">
        <f t="shared" si="10"/>
        <v>0</v>
      </c>
      <c r="AB24" s="73">
        <f t="shared" si="10"/>
        <v>0</v>
      </c>
      <c r="AC24" s="73">
        <f t="shared" si="10"/>
        <v>0</v>
      </c>
      <c r="AD24" s="73">
        <f t="shared" si="10"/>
        <v>0</v>
      </c>
      <c r="AE24" s="73">
        <f t="shared" si="10"/>
        <v>100</v>
      </c>
      <c r="AF24" s="73">
        <f t="shared" si="10"/>
        <v>0</v>
      </c>
      <c r="AG24" s="73">
        <f t="shared" si="10"/>
        <v>12568.676</v>
      </c>
      <c r="AH24" s="73">
        <f t="shared" si="10"/>
        <v>0</v>
      </c>
      <c r="AI24" s="73">
        <f t="shared" si="10"/>
        <v>12468.676</v>
      </c>
      <c r="AJ24" s="73">
        <f t="shared" si="10"/>
        <v>0</v>
      </c>
      <c r="AK24" s="73">
        <f t="shared" si="10"/>
        <v>0</v>
      </c>
      <c r="AL24" s="73">
        <f t="shared" si="10"/>
        <v>0</v>
      </c>
      <c r="AM24" s="73">
        <f t="shared" si="10"/>
        <v>0</v>
      </c>
      <c r="AN24" s="73">
        <f t="shared" si="10"/>
        <v>0</v>
      </c>
      <c r="AO24" s="73">
        <f t="shared" si="10"/>
        <v>0</v>
      </c>
      <c r="AP24" s="73">
        <f t="shared" si="10"/>
        <v>0</v>
      </c>
      <c r="AQ24" s="73">
        <f t="shared" si="10"/>
        <v>0</v>
      </c>
      <c r="AR24" s="73">
        <f t="shared" si="10"/>
        <v>0.36322000000000004</v>
      </c>
      <c r="AS24" s="73">
        <f t="shared" si="10"/>
        <v>0</v>
      </c>
      <c r="AT24" s="73">
        <f t="shared" si="10"/>
        <v>12469.039219999999</v>
      </c>
      <c r="AU24" s="73">
        <f t="shared" si="10"/>
        <v>0</v>
      </c>
      <c r="AV24" s="73">
        <f t="shared" si="10"/>
        <v>12468.676</v>
      </c>
      <c r="AW24" s="73">
        <f t="shared" si="10"/>
        <v>0</v>
      </c>
      <c r="AX24" s="73">
        <f t="shared" si="10"/>
        <v>0</v>
      </c>
      <c r="AY24" s="73">
        <f t="shared" si="10"/>
        <v>0</v>
      </c>
      <c r="AZ24" s="73">
        <f t="shared" si="10"/>
        <v>0</v>
      </c>
      <c r="BA24" s="73">
        <f t="shared" si="10"/>
        <v>0</v>
      </c>
      <c r="BB24" s="73">
        <f t="shared" si="10"/>
        <v>0</v>
      </c>
      <c r="BC24" s="73">
        <f t="shared" si="10"/>
        <v>0</v>
      </c>
      <c r="BD24" s="73">
        <f t="shared" si="10"/>
        <v>0</v>
      </c>
      <c r="BE24" s="73">
        <f t="shared" si="10"/>
        <v>0.36322000000000004</v>
      </c>
      <c r="BF24" s="73">
        <f t="shared" si="10"/>
        <v>0</v>
      </c>
      <c r="BG24" s="73">
        <f t="shared" si="10"/>
        <v>12469.039219999999</v>
      </c>
      <c r="BH24" s="13"/>
      <c r="BI24" s="13"/>
    </row>
    <row r="25" spans="1:61" s="14" customFormat="1" ht="11.25">
      <c r="A25" s="65" t="s">
        <v>102</v>
      </c>
      <c r="B25" s="66"/>
      <c r="C25" s="78" t="s">
        <v>103</v>
      </c>
      <c r="D25" s="65">
        <f>SUM(D26:D28)</f>
        <v>220000</v>
      </c>
      <c r="E25" s="65">
        <f aca="true" t="shared" si="11" ref="E25:BG25">SUM(E26:E28)</f>
        <v>15000</v>
      </c>
      <c r="F25" s="65">
        <f t="shared" si="11"/>
        <v>15000</v>
      </c>
      <c r="G25" s="65">
        <f t="shared" si="11"/>
        <v>220000</v>
      </c>
      <c r="H25" s="65">
        <f t="shared" si="11"/>
        <v>0</v>
      </c>
      <c r="I25" s="65">
        <f t="shared" si="11"/>
        <v>15000</v>
      </c>
      <c r="J25" s="65">
        <f t="shared" si="11"/>
        <v>0</v>
      </c>
      <c r="K25" s="65">
        <f t="shared" si="11"/>
        <v>0</v>
      </c>
      <c r="L25" s="65">
        <f t="shared" si="11"/>
        <v>0</v>
      </c>
      <c r="M25" s="65">
        <f t="shared" si="11"/>
        <v>0</v>
      </c>
      <c r="N25" s="65">
        <f t="shared" si="11"/>
        <v>0</v>
      </c>
      <c r="O25" s="65">
        <f t="shared" si="11"/>
        <v>0</v>
      </c>
      <c r="P25" s="65">
        <f t="shared" si="11"/>
        <v>0</v>
      </c>
      <c r="Q25" s="65">
        <f t="shared" si="11"/>
        <v>0</v>
      </c>
      <c r="R25" s="65">
        <f t="shared" si="11"/>
        <v>0</v>
      </c>
      <c r="S25" s="65">
        <f t="shared" si="11"/>
        <v>0</v>
      </c>
      <c r="T25" s="65">
        <f t="shared" si="11"/>
        <v>15000</v>
      </c>
      <c r="U25" s="65">
        <f t="shared" si="11"/>
        <v>0</v>
      </c>
      <c r="V25" s="65">
        <f t="shared" si="11"/>
        <v>12468.676</v>
      </c>
      <c r="W25" s="65">
        <f t="shared" si="11"/>
        <v>0</v>
      </c>
      <c r="X25" s="65">
        <f t="shared" si="11"/>
        <v>0</v>
      </c>
      <c r="Y25" s="65">
        <f t="shared" si="11"/>
        <v>0</v>
      </c>
      <c r="Z25" s="65">
        <f t="shared" si="11"/>
        <v>0</v>
      </c>
      <c r="AA25" s="65">
        <f t="shared" si="11"/>
        <v>0</v>
      </c>
      <c r="AB25" s="65">
        <f t="shared" si="11"/>
        <v>0</v>
      </c>
      <c r="AC25" s="65">
        <f t="shared" si="11"/>
        <v>0</v>
      </c>
      <c r="AD25" s="65">
        <f t="shared" si="11"/>
        <v>0</v>
      </c>
      <c r="AE25" s="65">
        <f t="shared" si="11"/>
        <v>100</v>
      </c>
      <c r="AF25" s="65">
        <f t="shared" si="11"/>
        <v>0</v>
      </c>
      <c r="AG25" s="65">
        <f t="shared" si="11"/>
        <v>12568.676</v>
      </c>
      <c r="AH25" s="65">
        <f t="shared" si="11"/>
        <v>0</v>
      </c>
      <c r="AI25" s="65">
        <f t="shared" si="11"/>
        <v>12468.676</v>
      </c>
      <c r="AJ25" s="65">
        <f t="shared" si="11"/>
        <v>0</v>
      </c>
      <c r="AK25" s="65">
        <f t="shared" si="11"/>
        <v>0</v>
      </c>
      <c r="AL25" s="65">
        <f t="shared" si="11"/>
        <v>0</v>
      </c>
      <c r="AM25" s="65">
        <f t="shared" si="11"/>
        <v>0</v>
      </c>
      <c r="AN25" s="65">
        <f t="shared" si="11"/>
        <v>0</v>
      </c>
      <c r="AO25" s="65">
        <f t="shared" si="11"/>
        <v>0</v>
      </c>
      <c r="AP25" s="65">
        <f t="shared" si="11"/>
        <v>0</v>
      </c>
      <c r="AQ25" s="65">
        <f t="shared" si="11"/>
        <v>0</v>
      </c>
      <c r="AR25" s="65">
        <f t="shared" si="11"/>
        <v>0.36322000000000004</v>
      </c>
      <c r="AS25" s="65">
        <f t="shared" si="11"/>
        <v>0</v>
      </c>
      <c r="AT25" s="65">
        <f t="shared" si="11"/>
        <v>12469.039219999999</v>
      </c>
      <c r="AU25" s="65">
        <f t="shared" si="11"/>
        <v>0</v>
      </c>
      <c r="AV25" s="65">
        <f t="shared" si="11"/>
        <v>12468.676</v>
      </c>
      <c r="AW25" s="65">
        <f t="shared" si="11"/>
        <v>0</v>
      </c>
      <c r="AX25" s="65">
        <f t="shared" si="11"/>
        <v>0</v>
      </c>
      <c r="AY25" s="65">
        <f t="shared" si="11"/>
        <v>0</v>
      </c>
      <c r="AZ25" s="65">
        <f t="shared" si="11"/>
        <v>0</v>
      </c>
      <c r="BA25" s="65">
        <f t="shared" si="11"/>
        <v>0</v>
      </c>
      <c r="BB25" s="65">
        <f t="shared" si="11"/>
        <v>0</v>
      </c>
      <c r="BC25" s="65">
        <f t="shared" si="11"/>
        <v>0</v>
      </c>
      <c r="BD25" s="65">
        <f t="shared" si="11"/>
        <v>0</v>
      </c>
      <c r="BE25" s="65">
        <f t="shared" si="11"/>
        <v>0.36322000000000004</v>
      </c>
      <c r="BF25" s="65">
        <f t="shared" si="11"/>
        <v>0</v>
      </c>
      <c r="BG25" s="65">
        <f t="shared" si="11"/>
        <v>12469.039219999999</v>
      </c>
      <c r="BH25" s="13"/>
      <c r="BI25" s="13"/>
    </row>
    <row r="26" spans="1:59" s="13" customFormat="1" ht="11.25">
      <c r="A26" s="15" t="s">
        <v>104</v>
      </c>
      <c r="B26" s="16">
        <v>20</v>
      </c>
      <c r="C26" s="83" t="s">
        <v>105</v>
      </c>
      <c r="D26" s="15">
        <v>220000</v>
      </c>
      <c r="E26" s="79">
        <f>+'[2]Informe_Fondane'!E26</f>
        <v>0</v>
      </c>
      <c r="F26" s="79">
        <f>+'[2]Informe_Fondane'!F26</f>
        <v>15000</v>
      </c>
      <c r="G26" s="79">
        <f>+D26+E26-F26</f>
        <v>205000</v>
      </c>
      <c r="H26" s="79">
        <f>+'[2]Informe_Fondane'!H26</f>
        <v>0</v>
      </c>
      <c r="I26" s="79">
        <f>+'[2]Informe_Fondane'!I26</f>
        <v>0</v>
      </c>
      <c r="J26" s="79">
        <f>+'[2]Informe_Fondane'!J26</f>
        <v>0</v>
      </c>
      <c r="K26" s="79">
        <f>+'[2]Informe_Fondane'!K26</f>
        <v>0</v>
      </c>
      <c r="L26" s="79">
        <f>+'[2]Informe_Fondane'!L26</f>
        <v>0</v>
      </c>
      <c r="M26" s="79">
        <f>+'[2]Informe_Fondane'!M26</f>
        <v>0</v>
      </c>
      <c r="N26" s="79">
        <f>+'[2]Informe_Fondane'!N26</f>
        <v>0</v>
      </c>
      <c r="O26" s="79">
        <f>+'[2]Informe_Fondane'!O26</f>
        <v>0</v>
      </c>
      <c r="P26" s="79">
        <f>+'[2]Informe_Fondane'!P26</f>
        <v>0</v>
      </c>
      <c r="Q26" s="79">
        <f>+'[2]Informe_Fondane'!Q26</f>
        <v>0</v>
      </c>
      <c r="R26" s="79">
        <f>+'[2]Informe_Fondane'!R26</f>
        <v>0</v>
      </c>
      <c r="S26" s="79">
        <f>+'[2]Informe_Fondane'!S26</f>
        <v>0</v>
      </c>
      <c r="T26" s="79">
        <f>SUM(H26:S26)</f>
        <v>0</v>
      </c>
      <c r="U26" s="79">
        <f>+'[2]Informe_Fondane'!U26</f>
        <v>0</v>
      </c>
      <c r="V26" s="79">
        <f>+'[2]Informe_Fondane'!V26</f>
        <v>0</v>
      </c>
      <c r="W26" s="79">
        <f>+'[2]Informe_Fondane'!W26</f>
        <v>0</v>
      </c>
      <c r="X26" s="79">
        <f>+'[2]Informe_Fondane'!X26</f>
        <v>0</v>
      </c>
      <c r="Y26" s="79">
        <f>+'[2]Informe_Fondane'!Y26</f>
        <v>0</v>
      </c>
      <c r="Z26" s="79">
        <f>+'[2]Informe_Fondane'!Z26</f>
        <v>0</v>
      </c>
      <c r="AA26" s="79">
        <f>+'[2]Informe_Fondane'!AA26</f>
        <v>0</v>
      </c>
      <c r="AB26" s="79">
        <f>+'[2]Informe_Fondane'!AB26</f>
        <v>0</v>
      </c>
      <c r="AC26" s="79">
        <f>+'[2]Informe_Fondane'!AC26</f>
        <v>0</v>
      </c>
      <c r="AD26" s="79">
        <f>+'[2]Informe_Fondane'!AD26</f>
        <v>0</v>
      </c>
      <c r="AE26" s="79">
        <f>+'[2]Informe_Fondane'!AE26</f>
        <v>0</v>
      </c>
      <c r="AF26" s="79">
        <f>+'[2]Informe_Fondane'!AF26</f>
        <v>0</v>
      </c>
      <c r="AG26" s="79">
        <f>SUM(U26:AF26)</f>
        <v>0</v>
      </c>
      <c r="AH26" s="79">
        <f>+'[2]Informe_Fondane'!AH26</f>
        <v>0</v>
      </c>
      <c r="AI26" s="79">
        <f>+'[2]Informe_Fondane'!AI26</f>
        <v>0</v>
      </c>
      <c r="AJ26" s="79">
        <f>+'[2]Informe_Fondane'!AJ26</f>
        <v>0</v>
      </c>
      <c r="AK26" s="79">
        <f>+'[2]Informe_Fondane'!AK26</f>
        <v>0</v>
      </c>
      <c r="AL26" s="79">
        <f>+'[2]Informe_Fondane'!AL26</f>
        <v>0</v>
      </c>
      <c r="AM26" s="79">
        <f>+'[2]Informe_Fondane'!AM26</f>
        <v>0</v>
      </c>
      <c r="AN26" s="79">
        <f>+'[2]Informe_Fondane'!AN26</f>
        <v>0</v>
      </c>
      <c r="AO26" s="79">
        <f>+'[2]Informe_Fondane'!AO26</f>
        <v>0</v>
      </c>
      <c r="AP26" s="79">
        <f>+'[2]Informe_Fondane'!AP26</f>
        <v>0</v>
      </c>
      <c r="AQ26" s="79">
        <f>+'[2]Informe_Fondane'!AQ26</f>
        <v>0</v>
      </c>
      <c r="AR26" s="79">
        <f>+'[2]Informe_Fondane'!AR26</f>
        <v>0</v>
      </c>
      <c r="AS26" s="79">
        <f>+'[2]Informe_Fondane'!AS26</f>
        <v>0</v>
      </c>
      <c r="AT26" s="79">
        <f>SUM(AH26:AS26)</f>
        <v>0</v>
      </c>
      <c r="AU26" s="79">
        <f>+'[2]Informe_Fondane'!AU26</f>
        <v>0</v>
      </c>
      <c r="AV26" s="79">
        <f>+'[2]Informe_Fondane'!AV26</f>
        <v>0</v>
      </c>
      <c r="AW26" s="79">
        <f>+'[2]Informe_Fondane'!AW26</f>
        <v>0</v>
      </c>
      <c r="AX26" s="79">
        <f>+'[2]Informe_Fondane'!AX26</f>
        <v>0</v>
      </c>
      <c r="AY26" s="79">
        <f>+'[2]Informe_Fondane'!AY26</f>
        <v>0</v>
      </c>
      <c r="AZ26" s="79">
        <f>+'[2]Informe_Fondane'!AZ26</f>
        <v>0</v>
      </c>
      <c r="BA26" s="79">
        <f>+'[2]Informe_Fondane'!BA26</f>
        <v>0</v>
      </c>
      <c r="BB26" s="79">
        <f>+'[2]Informe_Fondane'!BB26</f>
        <v>0</v>
      </c>
      <c r="BC26" s="79">
        <f>+'[2]Informe_Fondane'!BC26</f>
        <v>0</v>
      </c>
      <c r="BD26" s="79">
        <f>+'[2]Informe_Fondane'!BD26</f>
        <v>0</v>
      </c>
      <c r="BE26" s="79">
        <f>+'[2]Informe_Fondane'!BE26</f>
        <v>0</v>
      </c>
      <c r="BF26" s="79">
        <f>+'[2]Informe_Fondane'!BF26</f>
        <v>0</v>
      </c>
      <c r="BG26" s="79">
        <f>SUM(AU26:BF26)</f>
        <v>0</v>
      </c>
    </row>
    <row r="27" spans="1:59" s="13" customFormat="1" ht="11.25">
      <c r="A27" s="17" t="s">
        <v>106</v>
      </c>
      <c r="B27" s="18">
        <v>20</v>
      </c>
      <c r="C27" s="82" t="s">
        <v>107</v>
      </c>
      <c r="D27" s="17"/>
      <c r="E27" s="79">
        <f>+'[2]Informe_Fondane'!E27</f>
        <v>15000</v>
      </c>
      <c r="F27" s="79">
        <f>+'[2]Informe_Fondane'!F27</f>
        <v>0</v>
      </c>
      <c r="G27" s="79">
        <f>+D27+E27-F27</f>
        <v>15000</v>
      </c>
      <c r="H27" s="79">
        <f>+'[2]Informe_Fondane'!H27</f>
        <v>0</v>
      </c>
      <c r="I27" s="79">
        <f>+'[2]Informe_Fondane'!I27</f>
        <v>15000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15000</v>
      </c>
      <c r="U27" s="79">
        <f>+'[2]Informe_Fondane'!U27</f>
        <v>0</v>
      </c>
      <c r="V27" s="79">
        <f>+'[2]Informe_Fondane'!V27</f>
        <v>12468.676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100</v>
      </c>
      <c r="AF27" s="79">
        <f>+'[2]Informe_Fondane'!AF27</f>
        <v>0</v>
      </c>
      <c r="AG27" s="79">
        <f>SUM(U27:AF27)</f>
        <v>12568.676</v>
      </c>
      <c r="AH27" s="79">
        <f>+'[2]Informe_Fondane'!AH27</f>
        <v>0</v>
      </c>
      <c r="AI27" s="79">
        <f>+'[2]Informe_Fondane'!AI27</f>
        <v>12468.676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0.36322000000000004</v>
      </c>
      <c r="AS27" s="79">
        <f>+'[2]Informe_Fondane'!AS27</f>
        <v>0</v>
      </c>
      <c r="AT27" s="79">
        <f>SUM(AH27:AS27)</f>
        <v>12469.039219999999</v>
      </c>
      <c r="AU27" s="79">
        <f>+'[2]Informe_Fondane'!AU27</f>
        <v>0</v>
      </c>
      <c r="AV27" s="79">
        <f>+'[2]Informe_Fondane'!AV27</f>
        <v>12468.676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0.36322000000000004</v>
      </c>
      <c r="BF27" s="79">
        <f>+'[2]Informe_Fondane'!BF27</f>
        <v>0</v>
      </c>
      <c r="BG27" s="79">
        <f>SUM(AU27:BF27)</f>
        <v>12469.039219999999</v>
      </c>
    </row>
    <row r="28" spans="1:61" s="14" customFormat="1" ht="9" customHeight="1" hidden="1">
      <c r="A28" s="93" t="s">
        <v>108</v>
      </c>
      <c r="B28" s="94">
        <v>20</v>
      </c>
      <c r="C28" s="95" t="s">
        <v>109</v>
      </c>
      <c r="D28" s="93"/>
      <c r="E28" s="79">
        <f>+'[1]Informe_Fondane'!E26</f>
        <v>0</v>
      </c>
      <c r="F28" s="79">
        <f>+'[1]Informe_Fondane'!F26</f>
        <v>0</v>
      </c>
      <c r="G28" s="79">
        <f>+D28+E28-F28</f>
        <v>0</v>
      </c>
      <c r="H28" s="79">
        <f>+'[1]Informe_Fondane'!H26</f>
        <v>0</v>
      </c>
      <c r="I28" s="79">
        <f>+'[1]Informe_Fondane'!I26</f>
        <v>0</v>
      </c>
      <c r="J28" s="79">
        <f>+'[1]Informe_Fondane'!J26</f>
        <v>0</v>
      </c>
      <c r="K28" s="79">
        <f>+'[1]Informe_Fondane'!K26</f>
        <v>0</v>
      </c>
      <c r="L28" s="79">
        <f>+'[1]Informe_Fondane'!L26</f>
        <v>0</v>
      </c>
      <c r="M28" s="79">
        <f>+'[1]Informe_Fondane'!M26</f>
        <v>0</v>
      </c>
      <c r="N28" s="79">
        <f>+'[1]Informe_Fondane'!N26</f>
        <v>0</v>
      </c>
      <c r="O28" s="79">
        <f>+'[1]Informe_Fondane'!O26</f>
        <v>0</v>
      </c>
      <c r="P28" s="79">
        <f>+'[1]Informe_Fondane'!P26</f>
        <v>0</v>
      </c>
      <c r="Q28" s="79">
        <f>+'[1]Informe_Fondane'!Q26</f>
        <v>0</v>
      </c>
      <c r="R28" s="79">
        <f>+'[1]Informe_Fondane'!R26</f>
        <v>0</v>
      </c>
      <c r="S28" s="79">
        <f>+'[1]Informe_Fondane'!S26</f>
        <v>0</v>
      </c>
      <c r="T28" s="79">
        <f>SUM(H28:S28)</f>
        <v>0</v>
      </c>
      <c r="U28" s="79">
        <f>+'[1]Informe_Fondane'!U26</f>
        <v>0</v>
      </c>
      <c r="V28" s="79">
        <f>+'[1]Informe_Fondane'!V26</f>
        <v>0</v>
      </c>
      <c r="W28" s="79">
        <f>+'[1]Informe_Fondane'!W26</f>
        <v>0</v>
      </c>
      <c r="X28" s="79">
        <f>+'[1]Informe_Fondane'!X26</f>
        <v>0</v>
      </c>
      <c r="Y28" s="79">
        <f>+'[1]Informe_Fondane'!Y26</f>
        <v>0</v>
      </c>
      <c r="Z28" s="79">
        <f>+'[1]Informe_Fondane'!Z26</f>
        <v>0</v>
      </c>
      <c r="AA28" s="79">
        <f>+'[1]Informe_Fondane'!AA26</f>
        <v>0</v>
      </c>
      <c r="AB28" s="79">
        <f>+'[1]Informe_Fondane'!AB26</f>
        <v>0</v>
      </c>
      <c r="AC28" s="79">
        <f>+'[1]Informe_Fondane'!AC26</f>
        <v>0</v>
      </c>
      <c r="AD28" s="79">
        <f>+'[1]Informe_Fondane'!AD26</f>
        <v>0</v>
      </c>
      <c r="AE28" s="79">
        <f>+'[1]Informe_Fondane'!AE26</f>
        <v>0</v>
      </c>
      <c r="AF28" s="79">
        <f>+'[1]Informe_Fondane'!AF26</f>
        <v>0</v>
      </c>
      <c r="AG28" s="79">
        <f>SUM(U28:AF28)</f>
        <v>0</v>
      </c>
      <c r="AH28" s="79">
        <f>+'[1]Informe_Fondane'!AH26</f>
        <v>0</v>
      </c>
      <c r="AI28" s="79">
        <f>+'[1]Informe_Fondane'!AI26</f>
        <v>0</v>
      </c>
      <c r="AJ28" s="79">
        <f>+'[1]Informe_Fondane'!AJ26</f>
        <v>0</v>
      </c>
      <c r="AK28" s="79">
        <f>+'[1]Informe_Fondane'!AK26</f>
        <v>0</v>
      </c>
      <c r="AL28" s="79">
        <f>+'[1]Informe_Fondane'!AL26</f>
        <v>0</v>
      </c>
      <c r="AM28" s="79">
        <f>+'[1]Informe_Fondane'!AM26</f>
        <v>0</v>
      </c>
      <c r="AN28" s="79">
        <f>+'[1]Informe_Fondane'!AN26</f>
        <v>0</v>
      </c>
      <c r="AO28" s="79">
        <f>+'[1]Informe_Fondane'!AO26</f>
        <v>0</v>
      </c>
      <c r="AP28" s="79">
        <f>+'[1]Informe_Fondane'!AP26</f>
        <v>0</v>
      </c>
      <c r="AQ28" s="79">
        <f>+'[1]Informe_Fondane'!AQ26</f>
        <v>0</v>
      </c>
      <c r="AR28" s="79">
        <f>+'[1]Informe_Fondane'!AR26</f>
        <v>0</v>
      </c>
      <c r="AS28" s="79">
        <f>+'[1]Informe_Fondane'!AS26</f>
        <v>0</v>
      </c>
      <c r="AT28" s="75">
        <f>SUM(AH28:AS28)</f>
        <v>0</v>
      </c>
      <c r="AU28" s="79">
        <f>+'[1]Informe_Fondane'!AU26</f>
        <v>0</v>
      </c>
      <c r="AV28" s="79">
        <f>+'[1]Informe_Fondane'!AV26</f>
        <v>0</v>
      </c>
      <c r="AW28" s="79">
        <f>+'[1]Informe_Fondane'!AW26</f>
        <v>0</v>
      </c>
      <c r="AX28" s="79">
        <f>+'[1]Informe_Fondane'!AX26</f>
        <v>0</v>
      </c>
      <c r="AY28" s="79">
        <f>+'[1]Informe_Fondane'!AY26</f>
        <v>0</v>
      </c>
      <c r="AZ28" s="79">
        <f>+'[1]Informe_Fondane'!AZ26</f>
        <v>0</v>
      </c>
      <c r="BA28" s="79">
        <f>+'[1]Informe_Fondane'!BA26</f>
        <v>0</v>
      </c>
      <c r="BB28" s="79">
        <f>+'[1]Informe_Fondane'!BB26</f>
        <v>0</v>
      </c>
      <c r="BC28" s="79">
        <f>+'[1]Informe_Fondane'!BC26</f>
        <v>0</v>
      </c>
      <c r="BD28" s="79">
        <f>+'[1]Informe_Fondane'!BD26</f>
        <v>0</v>
      </c>
      <c r="BE28" s="79">
        <f>+'[1]Informe_Fondane'!BE26</f>
        <v>0</v>
      </c>
      <c r="BF28" s="79">
        <f>+'[1]Informe_Fondane'!BF26</f>
        <v>0</v>
      </c>
      <c r="BG28" s="79">
        <f>SUM(AU28:BF28)</f>
        <v>0</v>
      </c>
      <c r="BH28" s="13"/>
      <c r="BI28" s="13"/>
    </row>
    <row r="29" spans="1:59" s="13" customFormat="1" ht="12">
      <c r="A29" s="73" t="s">
        <v>110</v>
      </c>
      <c r="B29" s="74">
        <v>20</v>
      </c>
      <c r="C29" s="77" t="s">
        <v>111</v>
      </c>
      <c r="D29" s="73">
        <f>+D30</f>
        <v>221000</v>
      </c>
      <c r="E29" s="73">
        <f aca="true" t="shared" si="12" ref="E29:BG29">+E30</f>
        <v>0</v>
      </c>
      <c r="F29" s="73">
        <f t="shared" si="12"/>
        <v>0</v>
      </c>
      <c r="G29" s="73">
        <f t="shared" si="12"/>
        <v>221000</v>
      </c>
      <c r="H29" s="73">
        <f t="shared" si="12"/>
        <v>0</v>
      </c>
      <c r="I29" s="73">
        <f t="shared" si="12"/>
        <v>0</v>
      </c>
      <c r="J29" s="73">
        <f t="shared" si="12"/>
        <v>0</v>
      </c>
      <c r="K29" s="73">
        <f t="shared" si="12"/>
        <v>0</v>
      </c>
      <c r="L29" s="73">
        <f t="shared" si="12"/>
        <v>0</v>
      </c>
      <c r="M29" s="73">
        <f t="shared" si="12"/>
        <v>0</v>
      </c>
      <c r="N29" s="73">
        <f t="shared" si="12"/>
        <v>0</v>
      </c>
      <c r="O29" s="73">
        <f t="shared" si="12"/>
        <v>0</v>
      </c>
      <c r="P29" s="73">
        <f t="shared" si="12"/>
        <v>0</v>
      </c>
      <c r="Q29" s="73">
        <f t="shared" si="12"/>
        <v>67472.489</v>
      </c>
      <c r="R29" s="73">
        <f t="shared" si="12"/>
        <v>0</v>
      </c>
      <c r="S29" s="73">
        <f t="shared" si="12"/>
        <v>0</v>
      </c>
      <c r="T29" s="73">
        <f t="shared" si="12"/>
        <v>67472.489</v>
      </c>
      <c r="U29" s="73">
        <f t="shared" si="12"/>
        <v>0</v>
      </c>
      <c r="V29" s="73">
        <f t="shared" si="12"/>
        <v>0</v>
      </c>
      <c r="W29" s="73">
        <f t="shared" si="12"/>
        <v>0</v>
      </c>
      <c r="X29" s="73">
        <f t="shared" si="12"/>
        <v>0</v>
      </c>
      <c r="Y29" s="73">
        <f t="shared" si="12"/>
        <v>0</v>
      </c>
      <c r="Z29" s="73">
        <f t="shared" si="12"/>
        <v>0</v>
      </c>
      <c r="AA29" s="73">
        <f t="shared" si="12"/>
        <v>0</v>
      </c>
      <c r="AB29" s="73">
        <f t="shared" si="12"/>
        <v>0</v>
      </c>
      <c r="AC29" s="73">
        <f t="shared" si="12"/>
        <v>0</v>
      </c>
      <c r="AD29" s="73">
        <f t="shared" si="12"/>
        <v>67472.489</v>
      </c>
      <c r="AE29" s="73">
        <f t="shared" si="12"/>
        <v>0</v>
      </c>
      <c r="AF29" s="73">
        <f t="shared" si="12"/>
        <v>0</v>
      </c>
      <c r="AG29" s="73">
        <f t="shared" si="12"/>
        <v>67472.489</v>
      </c>
      <c r="AH29" s="73">
        <f t="shared" si="12"/>
        <v>0</v>
      </c>
      <c r="AI29" s="73">
        <f t="shared" si="12"/>
        <v>0</v>
      </c>
      <c r="AJ29" s="73">
        <f t="shared" si="12"/>
        <v>0</v>
      </c>
      <c r="AK29" s="73">
        <f t="shared" si="12"/>
        <v>0</v>
      </c>
      <c r="AL29" s="73">
        <f t="shared" si="12"/>
        <v>0</v>
      </c>
      <c r="AM29" s="73">
        <f t="shared" si="12"/>
        <v>0</v>
      </c>
      <c r="AN29" s="73">
        <f t="shared" si="12"/>
        <v>0</v>
      </c>
      <c r="AO29" s="73">
        <f t="shared" si="12"/>
        <v>0</v>
      </c>
      <c r="AP29" s="73">
        <f t="shared" si="12"/>
        <v>0</v>
      </c>
      <c r="AQ29" s="73">
        <f t="shared" si="12"/>
        <v>67472.489</v>
      </c>
      <c r="AR29" s="73">
        <f t="shared" si="12"/>
        <v>0</v>
      </c>
      <c r="AS29" s="73">
        <f t="shared" si="12"/>
        <v>0</v>
      </c>
      <c r="AT29" s="73">
        <f t="shared" si="12"/>
        <v>67472.489</v>
      </c>
      <c r="AU29" s="73">
        <f t="shared" si="12"/>
        <v>0</v>
      </c>
      <c r="AV29" s="73">
        <f t="shared" si="12"/>
        <v>0</v>
      </c>
      <c r="AW29" s="73">
        <f t="shared" si="12"/>
        <v>0</v>
      </c>
      <c r="AX29" s="73">
        <f t="shared" si="12"/>
        <v>0</v>
      </c>
      <c r="AY29" s="73">
        <f t="shared" si="12"/>
        <v>0</v>
      </c>
      <c r="AZ29" s="73">
        <f t="shared" si="12"/>
        <v>0</v>
      </c>
      <c r="BA29" s="73">
        <f t="shared" si="12"/>
        <v>0</v>
      </c>
      <c r="BB29" s="73">
        <f t="shared" si="12"/>
        <v>0</v>
      </c>
      <c r="BC29" s="73">
        <f t="shared" si="12"/>
        <v>0</v>
      </c>
      <c r="BD29" s="73">
        <f t="shared" si="12"/>
        <v>67472.489</v>
      </c>
      <c r="BE29" s="73">
        <f t="shared" si="12"/>
        <v>0</v>
      </c>
      <c r="BF29" s="73">
        <f t="shared" si="12"/>
        <v>0</v>
      </c>
      <c r="BG29" s="73">
        <f t="shared" si="12"/>
        <v>67472.489</v>
      </c>
    </row>
    <row r="30" spans="1:61" s="14" customFormat="1" ht="14.25" customHeight="1">
      <c r="A30" s="60" t="s">
        <v>112</v>
      </c>
      <c r="B30" s="84">
        <v>20</v>
      </c>
      <c r="C30" s="85" t="s">
        <v>113</v>
      </c>
      <c r="D30" s="60">
        <v>221000</v>
      </c>
      <c r="E30" s="79">
        <f>+'[2]Informe_Fondane'!E30</f>
        <v>0</v>
      </c>
      <c r="F30" s="79">
        <f>+'[2]Informe_Fondane'!F30</f>
        <v>0</v>
      </c>
      <c r="G30" s="79">
        <f>+D30+E30-F30</f>
        <v>221000</v>
      </c>
      <c r="H30" s="79">
        <f>+'[2]Informe_Fondane'!H30</f>
        <v>0</v>
      </c>
      <c r="I30" s="79">
        <f>+'[2]Informe_Fondane'!I30</f>
        <v>0</v>
      </c>
      <c r="J30" s="79">
        <f>+'[2]Informe_Fondane'!J30</f>
        <v>0</v>
      </c>
      <c r="K30" s="79">
        <f>+'[2]Informe_Fondane'!K30</f>
        <v>0</v>
      </c>
      <c r="L30" s="79">
        <f>+'[2]Informe_Fondane'!L30</f>
        <v>0</v>
      </c>
      <c r="M30" s="79">
        <f>+'[2]Informe_Fondane'!M30</f>
        <v>0</v>
      </c>
      <c r="N30" s="79">
        <f>+'[2]Informe_Fondane'!N30</f>
        <v>0</v>
      </c>
      <c r="O30" s="79">
        <f>+'[2]Informe_Fondane'!O30</f>
        <v>0</v>
      </c>
      <c r="P30" s="79">
        <f>+'[2]Informe_Fondane'!P30</f>
        <v>0</v>
      </c>
      <c r="Q30" s="79">
        <f>+'[2]Informe_Fondane'!Q30</f>
        <v>67472.489</v>
      </c>
      <c r="R30" s="79">
        <f>+'[2]Informe_Fondane'!R30</f>
        <v>0</v>
      </c>
      <c r="S30" s="79">
        <f>+'[2]Informe_Fondane'!S30</f>
        <v>0</v>
      </c>
      <c r="T30" s="79">
        <f>SUM(H30:S30)</f>
        <v>67472.489</v>
      </c>
      <c r="U30" s="79">
        <f>+'[2]Informe_Fondane'!U30</f>
        <v>0</v>
      </c>
      <c r="V30" s="79">
        <f>+'[2]Informe_Fondane'!V30</f>
        <v>0</v>
      </c>
      <c r="W30" s="79">
        <f>+'[2]Informe_Fondane'!W30</f>
        <v>0</v>
      </c>
      <c r="X30" s="79">
        <f>+'[2]Informe_Fondane'!X30</f>
        <v>0</v>
      </c>
      <c r="Y30" s="79">
        <f>+'[2]Informe_Fondane'!Y30</f>
        <v>0</v>
      </c>
      <c r="Z30" s="79">
        <f>+'[2]Informe_Fondane'!Z30</f>
        <v>0</v>
      </c>
      <c r="AA30" s="79">
        <f>+'[2]Informe_Fondane'!AA30</f>
        <v>0</v>
      </c>
      <c r="AB30" s="79">
        <f>+'[2]Informe_Fondane'!AB30</f>
        <v>0</v>
      </c>
      <c r="AC30" s="79">
        <f>+'[2]Informe_Fondane'!AC30</f>
        <v>0</v>
      </c>
      <c r="AD30" s="79">
        <f>+'[2]Informe_Fondane'!AD30</f>
        <v>67472.489</v>
      </c>
      <c r="AE30" s="79">
        <f>+'[2]Informe_Fondane'!AE30</f>
        <v>0</v>
      </c>
      <c r="AF30" s="79">
        <f>+'[2]Informe_Fondane'!AF30</f>
        <v>0</v>
      </c>
      <c r="AG30" s="79">
        <f>SUM(U30:AF30)</f>
        <v>67472.489</v>
      </c>
      <c r="AH30" s="79">
        <f>+'[2]Informe_Fondane'!AH30</f>
        <v>0</v>
      </c>
      <c r="AI30" s="79">
        <f>+'[2]Informe_Fondane'!AI30</f>
        <v>0</v>
      </c>
      <c r="AJ30" s="79">
        <f>+'[2]Informe_Fondane'!AJ30</f>
        <v>0</v>
      </c>
      <c r="AK30" s="79">
        <f>+'[2]Informe_Fondane'!AK30</f>
        <v>0</v>
      </c>
      <c r="AL30" s="79">
        <f>+'[2]Informe_Fondane'!AL30</f>
        <v>0</v>
      </c>
      <c r="AM30" s="79">
        <f>+'[2]Informe_Fondane'!AM30</f>
        <v>0</v>
      </c>
      <c r="AN30" s="79">
        <f>+'[2]Informe_Fondane'!AN30</f>
        <v>0</v>
      </c>
      <c r="AO30" s="79">
        <f>+'[2]Informe_Fondane'!AO30</f>
        <v>0</v>
      </c>
      <c r="AP30" s="79">
        <f>+'[2]Informe_Fondane'!AP30</f>
        <v>0</v>
      </c>
      <c r="AQ30" s="79">
        <f>+'[2]Informe_Fondane'!AQ30</f>
        <v>67472.489</v>
      </c>
      <c r="AR30" s="79">
        <f>+'[2]Informe_Fondane'!AR30</f>
        <v>0</v>
      </c>
      <c r="AS30" s="79">
        <f>+'[2]Informe_Fondane'!AS30</f>
        <v>0</v>
      </c>
      <c r="AT30" s="79">
        <f>SUM(AH30:AS30)</f>
        <v>67472.489</v>
      </c>
      <c r="AU30" s="79">
        <f>+'[2]Informe_Fondane'!AU30</f>
        <v>0</v>
      </c>
      <c r="AV30" s="79">
        <f>+'[2]Informe_Fondane'!AV30</f>
        <v>0</v>
      </c>
      <c r="AW30" s="79">
        <f>+'[2]Informe_Fondane'!AW30</f>
        <v>0</v>
      </c>
      <c r="AX30" s="79">
        <f>+'[2]Informe_Fondane'!AX30</f>
        <v>0</v>
      </c>
      <c r="AY30" s="79">
        <f>+'[2]Informe_Fondane'!AY30</f>
        <v>0</v>
      </c>
      <c r="AZ30" s="79">
        <f>+'[2]Informe_Fondane'!AZ30</f>
        <v>0</v>
      </c>
      <c r="BA30" s="79">
        <f>+'[2]Informe_Fondane'!BA30</f>
        <v>0</v>
      </c>
      <c r="BB30" s="79">
        <f>+'[2]Informe_Fondane'!BB30</f>
        <v>0</v>
      </c>
      <c r="BC30" s="79">
        <f>+'[2]Informe_Fondane'!BC30</f>
        <v>0</v>
      </c>
      <c r="BD30" s="79">
        <f>+'[2]Informe_Fondane'!BD30</f>
        <v>67472.489</v>
      </c>
      <c r="BE30" s="79">
        <f>+'[2]Informe_Fondane'!BE30</f>
        <v>0</v>
      </c>
      <c r="BF30" s="79">
        <f>+'[2]Informe_Fondane'!BF30</f>
        <v>0</v>
      </c>
      <c r="BG30" s="79">
        <f>SUM(AU30:BF30)</f>
        <v>67472.489</v>
      </c>
      <c r="BH30" s="13"/>
      <c r="BI30" s="13"/>
    </row>
    <row r="31" spans="1:59" s="13" customFormat="1" ht="12.75">
      <c r="A31" s="71" t="s">
        <v>69</v>
      </c>
      <c r="B31" s="72"/>
      <c r="C31" s="71" t="s">
        <v>16</v>
      </c>
      <c r="D31" s="71">
        <f>+D32</f>
        <v>30000000</v>
      </c>
      <c r="E31" s="71">
        <f aca="true" t="shared" si="13" ref="E31:BG31">+E32</f>
        <v>0</v>
      </c>
      <c r="F31" s="71">
        <f t="shared" si="13"/>
        <v>0</v>
      </c>
      <c r="G31" s="71">
        <f t="shared" si="13"/>
        <v>30000000</v>
      </c>
      <c r="H31" s="71">
        <f t="shared" si="13"/>
        <v>5961168.56145</v>
      </c>
      <c r="I31" s="71">
        <f t="shared" si="13"/>
        <v>88859.05964</v>
      </c>
      <c r="J31" s="71">
        <f t="shared" si="13"/>
        <v>51547.3644</v>
      </c>
      <c r="K31" s="71">
        <f t="shared" si="13"/>
        <v>-27765.002</v>
      </c>
      <c r="L31" s="71">
        <f t="shared" si="13"/>
        <v>-16405.09541</v>
      </c>
      <c r="M31" s="71">
        <f t="shared" si="13"/>
        <v>129912.42732999999</v>
      </c>
      <c r="N31" s="71">
        <f t="shared" si="13"/>
        <v>-38295.450950000006</v>
      </c>
      <c r="O31" s="71">
        <f t="shared" si="13"/>
        <v>1989384.6911300002</v>
      </c>
      <c r="P31" s="71">
        <f t="shared" si="13"/>
        <v>717818.9427100001</v>
      </c>
      <c r="Q31" s="71">
        <f t="shared" si="13"/>
        <v>173358.18479</v>
      </c>
      <c r="R31" s="71">
        <f t="shared" si="13"/>
        <v>108571.95541</v>
      </c>
      <c r="S31" s="71">
        <f t="shared" si="13"/>
        <v>0</v>
      </c>
      <c r="T31" s="71">
        <f t="shared" si="13"/>
        <v>9138155.638500001</v>
      </c>
      <c r="U31" s="71">
        <f t="shared" si="13"/>
        <v>5697673.18472</v>
      </c>
      <c r="V31" s="71">
        <f t="shared" si="13"/>
        <v>97501.8055</v>
      </c>
      <c r="W31" s="71">
        <f t="shared" si="13"/>
        <v>4718.08179</v>
      </c>
      <c r="X31" s="71">
        <f t="shared" si="13"/>
        <v>-22088.62467</v>
      </c>
      <c r="Y31" s="71">
        <f t="shared" si="13"/>
        <v>87558.69768000001</v>
      </c>
      <c r="Z31" s="71">
        <f t="shared" si="13"/>
        <v>132841.244</v>
      </c>
      <c r="AA31" s="71">
        <f t="shared" si="13"/>
        <v>86005.43594</v>
      </c>
      <c r="AB31" s="71">
        <f t="shared" si="13"/>
        <v>1131089.3176600002</v>
      </c>
      <c r="AC31" s="71">
        <f t="shared" si="13"/>
        <v>1388662.48297</v>
      </c>
      <c r="AD31" s="71">
        <f t="shared" si="13"/>
        <v>240230.44726</v>
      </c>
      <c r="AE31" s="71">
        <f t="shared" si="13"/>
        <v>150918.98661000002</v>
      </c>
      <c r="AF31" s="71">
        <f t="shared" si="13"/>
        <v>0</v>
      </c>
      <c r="AG31" s="71">
        <f t="shared" si="13"/>
        <v>8995111.05946</v>
      </c>
      <c r="AH31" s="71">
        <f t="shared" si="13"/>
        <v>0</v>
      </c>
      <c r="AI31" s="71">
        <f t="shared" si="13"/>
        <v>259800.834</v>
      </c>
      <c r="AJ31" s="71">
        <f t="shared" si="13"/>
        <v>1553431.23746</v>
      </c>
      <c r="AK31" s="71">
        <f t="shared" si="13"/>
        <v>1084911.37867</v>
      </c>
      <c r="AL31" s="71">
        <f t="shared" si="13"/>
        <v>895361.29746</v>
      </c>
      <c r="AM31" s="71">
        <f t="shared" si="13"/>
        <v>769209.84891</v>
      </c>
      <c r="AN31" s="71">
        <f t="shared" si="13"/>
        <v>664718.77332</v>
      </c>
      <c r="AO31" s="71">
        <f t="shared" si="13"/>
        <v>372197.68</v>
      </c>
      <c r="AP31" s="71">
        <f t="shared" si="13"/>
        <v>303619.85718</v>
      </c>
      <c r="AQ31" s="71">
        <f t="shared" si="13"/>
        <v>851357.4966000001</v>
      </c>
      <c r="AR31" s="71">
        <f t="shared" si="13"/>
        <v>907243.37676</v>
      </c>
      <c r="AS31" s="71">
        <f t="shared" si="13"/>
        <v>0</v>
      </c>
      <c r="AT31" s="71">
        <f t="shared" si="13"/>
        <v>7661851.78036</v>
      </c>
      <c r="AU31" s="71">
        <f t="shared" si="13"/>
        <v>0</v>
      </c>
      <c r="AV31" s="71">
        <f t="shared" si="13"/>
        <v>259800.834</v>
      </c>
      <c r="AW31" s="71">
        <f t="shared" si="13"/>
        <v>1553431.23746</v>
      </c>
      <c r="AX31" s="71">
        <f t="shared" si="13"/>
        <v>1084911.37867</v>
      </c>
      <c r="AY31" s="71">
        <f t="shared" si="13"/>
        <v>895361.29746</v>
      </c>
      <c r="AZ31" s="71">
        <f t="shared" si="13"/>
        <v>769209.84891</v>
      </c>
      <c r="BA31" s="71">
        <f t="shared" si="13"/>
        <v>664718.77332</v>
      </c>
      <c r="BB31" s="71">
        <f t="shared" si="13"/>
        <v>372197.68</v>
      </c>
      <c r="BC31" s="71">
        <f t="shared" si="13"/>
        <v>302183.84318</v>
      </c>
      <c r="BD31" s="71">
        <f t="shared" si="13"/>
        <v>851246.1476</v>
      </c>
      <c r="BE31" s="71">
        <f t="shared" si="13"/>
        <v>904459.44576</v>
      </c>
      <c r="BF31" s="71">
        <f t="shared" si="13"/>
        <v>0</v>
      </c>
      <c r="BG31" s="71">
        <f t="shared" si="13"/>
        <v>7657520.486359999</v>
      </c>
    </row>
    <row r="32" spans="1:59" s="13" customFormat="1" ht="24.75" customHeight="1">
      <c r="A32" s="79" t="s">
        <v>114</v>
      </c>
      <c r="B32" s="80">
        <v>20</v>
      </c>
      <c r="C32" s="86" t="s">
        <v>115</v>
      </c>
      <c r="D32" s="79">
        <v>30000000</v>
      </c>
      <c r="E32" s="79">
        <f>+'[2]Informe_Fondane'!E32</f>
        <v>0</v>
      </c>
      <c r="F32" s="79">
        <f>+'[2]Informe_Fondane'!F32</f>
        <v>0</v>
      </c>
      <c r="G32" s="79">
        <f>+D32+E32-F32</f>
        <v>30000000</v>
      </c>
      <c r="H32" s="79">
        <f>+'[2]Informe_Fondane'!H32</f>
        <v>5961168.56145</v>
      </c>
      <c r="I32" s="79">
        <f>+'[2]Informe_Fondane'!I32</f>
        <v>88859.05964</v>
      </c>
      <c r="J32" s="79">
        <f>+'[2]Informe_Fondane'!J32</f>
        <v>51547.3644</v>
      </c>
      <c r="K32" s="79">
        <f>+'[2]Informe_Fondane'!K32</f>
        <v>-27765.002</v>
      </c>
      <c r="L32" s="79">
        <f>+'[2]Informe_Fondane'!L32</f>
        <v>-16405.09541</v>
      </c>
      <c r="M32" s="79">
        <f>+'[2]Informe_Fondane'!M32</f>
        <v>129912.42732999999</v>
      </c>
      <c r="N32" s="79">
        <f>+'[2]Informe_Fondane'!N32</f>
        <v>-38295.450950000006</v>
      </c>
      <c r="O32" s="79">
        <f>+'[2]Informe_Fondane'!O32</f>
        <v>1989384.6911300002</v>
      </c>
      <c r="P32" s="79">
        <f>+'[2]Informe_Fondane'!P32</f>
        <v>717818.9427100001</v>
      </c>
      <c r="Q32" s="79">
        <f>+'[2]Informe_Fondane'!Q32</f>
        <v>173358.18479</v>
      </c>
      <c r="R32" s="79">
        <f>+'[2]Informe_Fondane'!R32</f>
        <v>108571.95541</v>
      </c>
      <c r="S32" s="79">
        <f>+'[2]Informe_Fondane'!S32</f>
        <v>0</v>
      </c>
      <c r="T32" s="79">
        <f>SUM(H32:S32)</f>
        <v>9138155.638500001</v>
      </c>
      <c r="U32" s="79">
        <f>+'[2]Informe_Fondane'!U32</f>
        <v>5697673.18472</v>
      </c>
      <c r="V32" s="79">
        <f>+'[2]Informe_Fondane'!V32</f>
        <v>97501.8055</v>
      </c>
      <c r="W32" s="79">
        <f>+'[2]Informe_Fondane'!W32</f>
        <v>4718.08179</v>
      </c>
      <c r="X32" s="79">
        <f>+'[2]Informe_Fondane'!X32</f>
        <v>-22088.62467</v>
      </c>
      <c r="Y32" s="79">
        <f>+'[2]Informe_Fondane'!Y32</f>
        <v>87558.69768000001</v>
      </c>
      <c r="Z32" s="79">
        <f>+'[2]Informe_Fondane'!Z32</f>
        <v>132841.244</v>
      </c>
      <c r="AA32" s="79">
        <f>+'[2]Informe_Fondane'!AA32</f>
        <v>86005.43594</v>
      </c>
      <c r="AB32" s="79">
        <f>+'[2]Informe_Fondane'!AB32</f>
        <v>1131089.3176600002</v>
      </c>
      <c r="AC32" s="79">
        <f>+'[2]Informe_Fondane'!AC32</f>
        <v>1388662.48297</v>
      </c>
      <c r="AD32" s="79">
        <f>+'[2]Informe_Fondane'!AD32</f>
        <v>240230.44726</v>
      </c>
      <c r="AE32" s="79">
        <f>+'[2]Informe_Fondane'!AE32</f>
        <v>150918.98661000002</v>
      </c>
      <c r="AF32" s="79">
        <f>+'[2]Informe_Fondane'!AF32</f>
        <v>0</v>
      </c>
      <c r="AG32" s="79">
        <f>SUM(U32:AF32)</f>
        <v>8995111.05946</v>
      </c>
      <c r="AH32" s="79">
        <f>+'[2]Informe_Fondane'!AH32</f>
        <v>0</v>
      </c>
      <c r="AI32" s="79">
        <f>+'[2]Informe_Fondane'!AI32</f>
        <v>259800.834</v>
      </c>
      <c r="AJ32" s="79">
        <f>+'[2]Informe_Fondane'!AJ32</f>
        <v>1553431.23746</v>
      </c>
      <c r="AK32" s="79">
        <f>+'[2]Informe_Fondane'!AK32</f>
        <v>1084911.37867</v>
      </c>
      <c r="AL32" s="79">
        <f>+'[2]Informe_Fondane'!AL32</f>
        <v>895361.29746</v>
      </c>
      <c r="AM32" s="79">
        <f>+'[2]Informe_Fondane'!AM32</f>
        <v>769209.84891</v>
      </c>
      <c r="AN32" s="79">
        <f>+'[2]Informe_Fondane'!AN32</f>
        <v>664718.77332</v>
      </c>
      <c r="AO32" s="79">
        <f>+'[2]Informe_Fondane'!AO32</f>
        <v>372197.68</v>
      </c>
      <c r="AP32" s="79">
        <f>+'[2]Informe_Fondane'!AP32</f>
        <v>303619.85718</v>
      </c>
      <c r="AQ32" s="79">
        <f>+'[2]Informe_Fondane'!AQ32</f>
        <v>851357.4966000001</v>
      </c>
      <c r="AR32" s="79">
        <f>+'[2]Informe_Fondane'!AR32</f>
        <v>907243.37676</v>
      </c>
      <c r="AS32" s="79">
        <f>+'[2]Informe_Fondane'!AS32</f>
        <v>0</v>
      </c>
      <c r="AT32" s="79">
        <f>SUM(AH32:AS32)</f>
        <v>7661851.78036</v>
      </c>
      <c r="AU32" s="79">
        <f>+'[2]Informe_Fondane'!AU32</f>
        <v>0</v>
      </c>
      <c r="AV32" s="79">
        <f>+'[2]Informe_Fondane'!AV32</f>
        <v>259800.834</v>
      </c>
      <c r="AW32" s="79">
        <f>+'[2]Informe_Fondane'!AW32</f>
        <v>1553431.23746</v>
      </c>
      <c r="AX32" s="79">
        <f>+'[2]Informe_Fondane'!AX32</f>
        <v>1084911.37867</v>
      </c>
      <c r="AY32" s="79">
        <f>+'[2]Informe_Fondane'!AY32</f>
        <v>895361.29746</v>
      </c>
      <c r="AZ32" s="79">
        <f>+'[2]Informe_Fondane'!AZ32</f>
        <v>769209.84891</v>
      </c>
      <c r="BA32" s="79">
        <f>+'[2]Informe_Fondane'!BA32</f>
        <v>664718.77332</v>
      </c>
      <c r="BB32" s="79">
        <f>+'[2]Informe_Fondane'!BB32</f>
        <v>372197.68</v>
      </c>
      <c r="BC32" s="79">
        <f>+'[2]Informe_Fondane'!BC32</f>
        <v>302183.84318</v>
      </c>
      <c r="BD32" s="79">
        <f>+'[2]Informe_Fondane'!BD32</f>
        <v>851246.1476</v>
      </c>
      <c r="BE32" s="79">
        <f>+'[2]Informe_Fondane'!BE32</f>
        <v>904459.44576</v>
      </c>
      <c r="BF32" s="79">
        <f>+'[2]Informe_Fondane'!BF32</f>
        <v>0</v>
      </c>
      <c r="BG32" s="79">
        <f>SUM(AU32:BF32)</f>
        <v>7657520.486359999</v>
      </c>
    </row>
    <row r="33" spans="1:59" s="13" customFormat="1" ht="13.5" customHeight="1">
      <c r="A33" s="115" t="s">
        <v>60</v>
      </c>
      <c r="B33" s="115"/>
      <c r="C33" s="115"/>
      <c r="D33" s="71">
        <f aca="true" t="shared" si="14" ref="D33:AI33">+D7+D31</f>
        <v>32053000</v>
      </c>
      <c r="E33" s="71">
        <f t="shared" si="14"/>
        <v>108569.72112</v>
      </c>
      <c r="F33" s="71">
        <f t="shared" si="14"/>
        <v>108569.72112</v>
      </c>
      <c r="G33" s="71">
        <f t="shared" si="14"/>
        <v>32053000</v>
      </c>
      <c r="H33" s="71">
        <f t="shared" si="14"/>
        <v>5963668.56145</v>
      </c>
      <c r="I33" s="71">
        <f t="shared" si="14"/>
        <v>111428.78076000001</v>
      </c>
      <c r="J33" s="71">
        <f t="shared" si="14"/>
        <v>51547.3644</v>
      </c>
      <c r="K33" s="71">
        <f t="shared" si="14"/>
        <v>-27765.002</v>
      </c>
      <c r="L33" s="71">
        <f t="shared" si="14"/>
        <v>-16405.09541</v>
      </c>
      <c r="M33" s="71">
        <f t="shared" si="14"/>
        <v>129912.42732999999</v>
      </c>
      <c r="N33" s="71">
        <f t="shared" si="14"/>
        <v>-38295.450950000006</v>
      </c>
      <c r="O33" s="71">
        <f t="shared" si="14"/>
        <v>2167004.69113</v>
      </c>
      <c r="P33" s="71">
        <f t="shared" si="14"/>
        <v>716885.6097100001</v>
      </c>
      <c r="Q33" s="71">
        <f t="shared" si="14"/>
        <v>239874.00679</v>
      </c>
      <c r="R33" s="71">
        <f t="shared" si="14"/>
        <v>100934.61541</v>
      </c>
      <c r="S33" s="71">
        <f t="shared" si="14"/>
        <v>0</v>
      </c>
      <c r="T33" s="71">
        <f t="shared" si="14"/>
        <v>9398790.508620001</v>
      </c>
      <c r="U33" s="71">
        <f t="shared" si="14"/>
        <v>5700173.18472</v>
      </c>
      <c r="V33" s="71">
        <f t="shared" si="14"/>
        <v>117540.20262</v>
      </c>
      <c r="W33" s="71">
        <f t="shared" si="14"/>
        <v>4718.08179</v>
      </c>
      <c r="X33" s="71">
        <f t="shared" si="14"/>
        <v>-22088.62467</v>
      </c>
      <c r="Y33" s="71">
        <f t="shared" si="14"/>
        <v>87558.69768000001</v>
      </c>
      <c r="Z33" s="71">
        <f t="shared" si="14"/>
        <v>132841.244</v>
      </c>
      <c r="AA33" s="71">
        <f t="shared" si="14"/>
        <v>86005.43594</v>
      </c>
      <c r="AB33" s="71">
        <f t="shared" si="14"/>
        <v>1162644.46066</v>
      </c>
      <c r="AC33" s="71">
        <f t="shared" si="14"/>
        <v>1448491.99797</v>
      </c>
      <c r="AD33" s="71">
        <f t="shared" si="14"/>
        <v>342045.74526</v>
      </c>
      <c r="AE33" s="71">
        <f t="shared" si="14"/>
        <v>162354.02161000003</v>
      </c>
      <c r="AF33" s="71">
        <f t="shared" si="14"/>
        <v>0</v>
      </c>
      <c r="AG33" s="71">
        <f t="shared" si="14"/>
        <v>9222284.447579999</v>
      </c>
      <c r="AH33" s="71">
        <f t="shared" si="14"/>
        <v>908.772</v>
      </c>
      <c r="AI33" s="71">
        <f t="shared" si="14"/>
        <v>279839.23112</v>
      </c>
      <c r="AJ33" s="71">
        <f aca="true" t="shared" si="15" ref="AJ33:BG33">+AJ7+AJ31</f>
        <v>1553431.23746</v>
      </c>
      <c r="AK33" s="71">
        <f t="shared" si="15"/>
        <v>1084911.37867</v>
      </c>
      <c r="AL33" s="71">
        <f t="shared" si="15"/>
        <v>896028.36146</v>
      </c>
      <c r="AM33" s="71">
        <f t="shared" si="15"/>
        <v>769209.84891</v>
      </c>
      <c r="AN33" s="71">
        <f t="shared" si="15"/>
        <v>664718.77332</v>
      </c>
      <c r="AO33" s="71">
        <f t="shared" si="15"/>
        <v>386076.703</v>
      </c>
      <c r="AP33" s="71">
        <f t="shared" si="15"/>
        <v>345357.56418</v>
      </c>
      <c r="AQ33" s="71">
        <f t="shared" si="15"/>
        <v>962572.7946000001</v>
      </c>
      <c r="AR33" s="71">
        <f t="shared" si="15"/>
        <v>929709.09698</v>
      </c>
      <c r="AS33" s="71">
        <f t="shared" si="15"/>
        <v>0</v>
      </c>
      <c r="AT33" s="71">
        <f t="shared" si="15"/>
        <v>7872763.761700001</v>
      </c>
      <c r="AU33" s="71">
        <f t="shared" si="15"/>
        <v>908.772</v>
      </c>
      <c r="AV33" s="71">
        <f t="shared" si="15"/>
        <v>272269.51</v>
      </c>
      <c r="AW33" s="71">
        <f t="shared" si="15"/>
        <v>1561000.9585799999</v>
      </c>
      <c r="AX33" s="71">
        <f t="shared" si="15"/>
        <v>1084911.37867</v>
      </c>
      <c r="AY33" s="71">
        <f t="shared" si="15"/>
        <v>896028.36146</v>
      </c>
      <c r="AZ33" s="71">
        <f t="shared" si="15"/>
        <v>769209.84891</v>
      </c>
      <c r="BA33" s="71">
        <f t="shared" si="15"/>
        <v>664718.77332</v>
      </c>
      <c r="BB33" s="71">
        <f t="shared" si="15"/>
        <v>386076.703</v>
      </c>
      <c r="BC33" s="71">
        <f t="shared" si="15"/>
        <v>343921.55018</v>
      </c>
      <c r="BD33" s="71">
        <f t="shared" si="15"/>
        <v>962461.4456</v>
      </c>
      <c r="BE33" s="71">
        <f t="shared" si="15"/>
        <v>926925.16598</v>
      </c>
      <c r="BF33" s="71">
        <f t="shared" si="15"/>
        <v>0</v>
      </c>
      <c r="BG33" s="71">
        <f t="shared" si="15"/>
        <v>7868432.467699999</v>
      </c>
    </row>
    <row r="34" spans="1:59" s="11" customFormat="1" ht="12.75">
      <c r="A34" s="19"/>
      <c r="B34" s="19"/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</row>
    <row r="35" spans="1:65" ht="12.75">
      <c r="A35" s="63"/>
      <c r="B35" s="64"/>
      <c r="C35" s="64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1"/>
    </row>
    <row r="36" spans="1:65" ht="12.75">
      <c r="A36" s="13"/>
      <c r="B36" s="13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22"/>
      <c r="BI36" s="22"/>
      <c r="BJ36" s="22"/>
      <c r="BK36" s="22"/>
      <c r="BL36" s="22"/>
      <c r="BM36" s="21"/>
    </row>
    <row r="37" spans="1:65" ht="12.75">
      <c r="A37" s="13"/>
      <c r="B37" s="13"/>
      <c r="C37" s="64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1"/>
    </row>
    <row r="38" spans="4:64" ht="12.75"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1"/>
    </row>
    <row r="39" spans="3:63" ht="12.75">
      <c r="C39" s="68" t="s">
        <v>79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</row>
    <row r="40" spans="3:47" ht="12.75">
      <c r="C40" s="68" t="s">
        <v>67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4:47" ht="12.75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3:47" ht="12.75">
      <c r="C47" s="6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4:47" ht="12.75"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4:47" ht="12.75"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</row>
    <row r="61" spans="4:47" ht="12.75"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</sheetData>
  <sheetProtection/>
  <mergeCells count="10">
    <mergeCell ref="A33:C33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A8" sqref="A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6.57421875" style="8" customWidth="1"/>
    <col min="5" max="5" width="15.140625" style="8" hidden="1" customWidth="1"/>
    <col min="6" max="11" width="11.00390625" style="5" hidden="1" customWidth="1"/>
    <col min="12" max="12" width="15.140625" style="5" hidden="1" customWidth="1"/>
    <col min="13" max="14" width="11.00390625" style="5" hidden="1" customWidth="1"/>
    <col min="15" max="15" width="11.00390625" style="5" customWidth="1"/>
    <col min="16" max="16" width="12.140625" style="5" hidden="1" customWidth="1"/>
    <col min="17" max="17" width="21.14062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9" t="s">
        <v>120</v>
      </c>
      <c r="Q1" s="120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38" t="s">
        <v>74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3" t="s">
        <v>121</v>
      </c>
      <c r="Q2" s="124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25"/>
      <c r="Q3" s="126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9" t="s">
        <v>61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P4" s="141" t="s">
        <v>130</v>
      </c>
      <c r="Q4" s="142"/>
    </row>
    <row r="5" spans="1:17" s="1" customFormat="1" ht="17.25" customHeight="1" thickBot="1">
      <c r="A5" s="44" t="s">
        <v>71</v>
      </c>
      <c r="B5" s="46"/>
      <c r="C5" s="46"/>
      <c r="D5" s="134"/>
      <c r="E5" s="134"/>
      <c r="F5" s="134"/>
      <c r="G5" s="134"/>
      <c r="H5" s="134"/>
      <c r="I5" s="134"/>
      <c r="J5" s="134"/>
      <c r="K5" s="59"/>
      <c r="L5" s="59"/>
      <c r="M5" s="59"/>
      <c r="N5" s="59"/>
      <c r="O5" s="59"/>
      <c r="P5" s="135" t="s">
        <v>0</v>
      </c>
      <c r="Q5" s="136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212969.07123999993</v>
      </c>
      <c r="E7" s="103">
        <f aca="true" t="shared" si="0" ref="E7:P7">+E8</f>
        <v>178035.02831</v>
      </c>
      <c r="F7" s="103">
        <f t="shared" si="0"/>
        <v>8164.49259</v>
      </c>
      <c r="G7" s="103">
        <f t="shared" si="0"/>
        <v>16030.00886</v>
      </c>
      <c r="H7" s="103">
        <f t="shared" si="0"/>
        <v>2829.417</v>
      </c>
      <c r="I7" s="103">
        <f t="shared" si="0"/>
        <v>4806.349</v>
      </c>
      <c r="J7" s="103">
        <f t="shared" si="0"/>
        <v>0</v>
      </c>
      <c r="K7" s="103">
        <f t="shared" si="0"/>
        <v>894</v>
      </c>
      <c r="L7" s="103">
        <f t="shared" si="0"/>
        <v>122</v>
      </c>
      <c r="M7" s="103">
        <f t="shared" si="0"/>
        <v>794.02548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211675.32124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+'[3]CxP_FONDANE'!D8</f>
        <v>212969.07123999993</v>
      </c>
      <c r="E8" s="102">
        <f>+'[3]CxP_FONDANE'!E8</f>
        <v>178035.02831</v>
      </c>
      <c r="F8" s="102">
        <f>+'[3]CxP_FONDANE'!F8</f>
        <v>8164.49259</v>
      </c>
      <c r="G8" s="102">
        <f>+'[3]CxP_FONDANE'!G8</f>
        <v>16030.00886</v>
      </c>
      <c r="H8" s="102">
        <f>+'[3]CxP_FONDANE'!H8</f>
        <v>2829.417</v>
      </c>
      <c r="I8" s="102">
        <f>+'[3]CxP_FONDANE'!I8</f>
        <v>4806.349</v>
      </c>
      <c r="J8" s="102">
        <f>+'[3]CxP_FONDANE'!J8</f>
        <v>0</v>
      </c>
      <c r="K8" s="102">
        <f>+'[3]CxP_FONDANE'!K8</f>
        <v>894</v>
      </c>
      <c r="L8" s="102">
        <f>+'[3]CxP_FONDANE'!L8</f>
        <v>122</v>
      </c>
      <c r="M8" s="102">
        <f>+'[3]CxP_FONDANE'!M8</f>
        <v>794.02548</v>
      </c>
      <c r="N8" s="102">
        <f>+'[3]CxP_FONDANE'!N8</f>
        <v>0</v>
      </c>
      <c r="O8" s="102">
        <f>+'[3]CxP_FONDANE'!O8</f>
        <v>0</v>
      </c>
      <c r="P8" s="102">
        <f>+'[3]CxP_FONDANE'!P8</f>
        <v>0</v>
      </c>
      <c r="Q8" s="101">
        <f>SUM(E8:P8)</f>
        <v>211675.32124</v>
      </c>
    </row>
    <row r="9" spans="1:17" s="2" customFormat="1" ht="12.75">
      <c r="A9" s="137" t="s">
        <v>60</v>
      </c>
      <c r="B9" s="137"/>
      <c r="C9" s="137"/>
      <c r="D9" s="89">
        <f>+D8</f>
        <v>212969.07123999993</v>
      </c>
      <c r="E9" s="89">
        <f aca="true" t="shared" si="1" ref="E9:P9">+E8</f>
        <v>178035.02831</v>
      </c>
      <c r="F9" s="89">
        <f t="shared" si="1"/>
        <v>8164.49259</v>
      </c>
      <c r="G9" s="89">
        <f t="shared" si="1"/>
        <v>16030.00886</v>
      </c>
      <c r="H9" s="89">
        <f t="shared" si="1"/>
        <v>2829.417</v>
      </c>
      <c r="I9" s="89">
        <f t="shared" si="1"/>
        <v>4806.349</v>
      </c>
      <c r="J9" s="89">
        <f t="shared" si="1"/>
        <v>0</v>
      </c>
      <c r="K9" s="89">
        <f t="shared" si="1"/>
        <v>894</v>
      </c>
      <c r="L9" s="89">
        <f t="shared" si="1"/>
        <v>122</v>
      </c>
      <c r="M9" s="89">
        <f t="shared" si="1"/>
        <v>794.02548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211675.32124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A9" sqref="A9:C9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4" width="12.140625" style="8" hidden="1" customWidth="1"/>
    <col min="15" max="15" width="12.140625" style="8" customWidth="1"/>
    <col min="16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7" width="12.140625" style="5" hidden="1" customWidth="1"/>
    <col min="28" max="28" width="12.140625" style="5" customWidth="1"/>
    <col min="29" max="29" width="12.140625" style="5" hidden="1" customWidth="1"/>
    <col min="30" max="30" width="21.4218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9" t="s">
        <v>120</v>
      </c>
      <c r="AD1" s="120"/>
    </row>
    <row r="2" spans="1:30" s="1" customFormat="1" ht="20.25" customHeight="1">
      <c r="A2"/>
      <c r="B2" s="32"/>
      <c r="C2" s="33"/>
      <c r="D2" s="138" t="s">
        <v>73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2"/>
      <c r="AC2" s="123" t="s">
        <v>121</v>
      </c>
      <c r="AD2" s="124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25"/>
      <c r="AD3" s="126"/>
    </row>
    <row r="4" spans="1:30" s="1" customFormat="1" ht="15" customHeight="1">
      <c r="A4" s="42" t="s">
        <v>72</v>
      </c>
      <c r="C4" s="143" t="s">
        <v>61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4"/>
      <c r="AC4" s="129" t="s">
        <v>130</v>
      </c>
      <c r="AD4" s="130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34"/>
      <c r="M5" s="134"/>
      <c r="N5" s="134"/>
      <c r="O5" s="134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17" t="s">
        <v>0</v>
      </c>
      <c r="AD5" s="118"/>
    </row>
    <row r="6" spans="1:30" s="1" customFormat="1" ht="21.7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42176.590580000004</v>
      </c>
      <c r="E7" s="89">
        <f aca="true" t="shared" si="0" ref="E7:AD7">+E8</f>
        <v>992.5</v>
      </c>
      <c r="F7" s="89">
        <f t="shared" si="0"/>
        <v>24449.11359</v>
      </c>
      <c r="G7" s="89">
        <f t="shared" si="0"/>
        <v>4053.8598500000003</v>
      </c>
      <c r="H7" s="89">
        <f t="shared" si="0"/>
        <v>5627.975</v>
      </c>
      <c r="I7" s="89">
        <f t="shared" si="0"/>
        <v>2046.125</v>
      </c>
      <c r="J7" s="89">
        <f t="shared" si="0"/>
        <v>1997.01714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3010</v>
      </c>
      <c r="P7" s="89">
        <f t="shared" si="0"/>
        <v>0</v>
      </c>
      <c r="Q7" s="89">
        <f t="shared" si="0"/>
        <v>42176.590580000004</v>
      </c>
      <c r="R7" s="89">
        <f t="shared" si="0"/>
        <v>992.5</v>
      </c>
      <c r="S7" s="89">
        <f t="shared" si="0"/>
        <v>24449.11359</v>
      </c>
      <c r="T7" s="89">
        <f t="shared" si="0"/>
        <v>4053.8598500000003</v>
      </c>
      <c r="U7" s="89">
        <f t="shared" si="0"/>
        <v>5627.975</v>
      </c>
      <c r="V7" s="89">
        <f t="shared" si="0"/>
        <v>2046.125</v>
      </c>
      <c r="W7" s="89">
        <f t="shared" si="0"/>
        <v>1997.01714</v>
      </c>
      <c r="X7" s="89">
        <f t="shared" si="0"/>
        <v>0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3010</v>
      </c>
      <c r="AC7" s="89">
        <f t="shared" si="0"/>
        <v>0</v>
      </c>
      <c r="AD7" s="89">
        <f t="shared" si="0"/>
        <v>42176.590580000004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+'[4]Inf_FONDANE_Rvas'!D8</f>
        <v>42176.590580000004</v>
      </c>
      <c r="E8" s="7">
        <f>+'[4]Inf_FONDANE_Rvas'!E8</f>
        <v>992.5</v>
      </c>
      <c r="F8" s="7">
        <f>+'[4]Inf_FONDANE_Rvas'!F8</f>
        <v>24449.11359</v>
      </c>
      <c r="G8" s="7">
        <f>+'[4]Inf_FONDANE_Rvas'!G8</f>
        <v>4053.8598500000003</v>
      </c>
      <c r="H8" s="7">
        <f>+'[4]Inf_FONDANE_Rvas'!H8</f>
        <v>5627.975</v>
      </c>
      <c r="I8" s="7">
        <f>+'[4]Inf_FONDANE_Rvas'!I8</f>
        <v>2046.125</v>
      </c>
      <c r="J8" s="7">
        <f>+'[4]Inf_FONDANE_Rvas'!J8</f>
        <v>1997.01714</v>
      </c>
      <c r="K8" s="7">
        <f>+'[4]Inf_FONDANE_Rvas'!K8</f>
        <v>0</v>
      </c>
      <c r="L8" s="7">
        <f>+'[4]Inf_FONDANE_Rvas'!L8</f>
        <v>0</v>
      </c>
      <c r="M8" s="7">
        <f>+'[4]Inf_FONDANE_Rvas'!M8</f>
        <v>0</v>
      </c>
      <c r="N8" s="7">
        <f>+'[4]Inf_FONDANE_Rvas'!N8</f>
        <v>0</v>
      </c>
      <c r="O8" s="7">
        <f>+'[4]Inf_FONDANE_Rvas'!O8</f>
        <v>3010</v>
      </c>
      <c r="P8" s="7">
        <f>+'[4]Inf_FONDANE_Rvas'!P8</f>
        <v>0</v>
      </c>
      <c r="Q8" s="104">
        <f>SUM(E8:P8)</f>
        <v>42176.590580000004</v>
      </c>
      <c r="R8" s="7">
        <f>+'[4]Inf_FONDANE_Rvas'!R8</f>
        <v>992.5</v>
      </c>
      <c r="S8" s="7">
        <f>+'[4]Inf_FONDANE_Rvas'!S8</f>
        <v>24449.11359</v>
      </c>
      <c r="T8" s="7">
        <f>+'[4]Inf_FONDANE_Rvas'!T8</f>
        <v>4053.8598500000003</v>
      </c>
      <c r="U8" s="7">
        <f>+'[4]Inf_FONDANE_Rvas'!U8</f>
        <v>5627.975</v>
      </c>
      <c r="V8" s="7">
        <f>+'[4]Inf_FONDANE_Rvas'!V8</f>
        <v>2046.125</v>
      </c>
      <c r="W8" s="7">
        <f>+'[4]Inf_FONDANE_Rvas'!W8</f>
        <v>1997.01714</v>
      </c>
      <c r="X8" s="7">
        <f>+'[4]Inf_FONDANE_Rvas'!X8</f>
        <v>0</v>
      </c>
      <c r="Y8" s="7">
        <f>+'[4]Inf_FONDANE_Rvas'!Y8</f>
        <v>0</v>
      </c>
      <c r="Z8" s="7">
        <f>+'[4]Inf_FONDANE_Rvas'!Z8</f>
        <v>0</v>
      </c>
      <c r="AA8" s="7">
        <f>+'[4]Inf_FONDANE_Rvas'!AA8</f>
        <v>0</v>
      </c>
      <c r="AB8" s="7">
        <f>+'[4]Inf_FONDANE_Rvas'!AB8</f>
        <v>3010</v>
      </c>
      <c r="AC8" s="7">
        <f>+'[4]Inf_FONDANE_Rvas'!AC8</f>
        <v>0</v>
      </c>
      <c r="AD8" s="104">
        <f>SUM(R8:AC8)</f>
        <v>42176.590580000004</v>
      </c>
    </row>
    <row r="9" spans="1:31" s="2" customFormat="1" ht="21" customHeight="1">
      <c r="A9" s="137" t="s">
        <v>60</v>
      </c>
      <c r="B9" s="137"/>
      <c r="C9" s="137"/>
      <c r="D9" s="89">
        <f>D8</f>
        <v>42176.590580000004</v>
      </c>
      <c r="E9" s="89">
        <f aca="true" t="shared" si="1" ref="E9:AD9">E8</f>
        <v>992.5</v>
      </c>
      <c r="F9" s="89">
        <f t="shared" si="1"/>
        <v>24449.11359</v>
      </c>
      <c r="G9" s="89">
        <f t="shared" si="1"/>
        <v>4053.8598500000003</v>
      </c>
      <c r="H9" s="89">
        <f t="shared" si="1"/>
        <v>5627.975</v>
      </c>
      <c r="I9" s="89">
        <f>I8</f>
        <v>2046.125</v>
      </c>
      <c r="J9" s="89">
        <f>J8</f>
        <v>1997.01714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3010</v>
      </c>
      <c r="P9" s="89">
        <f t="shared" si="1"/>
        <v>0</v>
      </c>
      <c r="Q9" s="89">
        <f t="shared" si="1"/>
        <v>42176.590580000004</v>
      </c>
      <c r="R9" s="89">
        <f t="shared" si="1"/>
        <v>992.5</v>
      </c>
      <c r="S9" s="89">
        <f t="shared" si="1"/>
        <v>24449.11359</v>
      </c>
      <c r="T9" s="89">
        <f t="shared" si="1"/>
        <v>4053.8598500000003</v>
      </c>
      <c r="U9" s="89">
        <f t="shared" si="1"/>
        <v>5627.975</v>
      </c>
      <c r="V9" s="89">
        <f t="shared" si="1"/>
        <v>2046.125</v>
      </c>
      <c r="W9" s="89">
        <f t="shared" si="1"/>
        <v>1997.01714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3010</v>
      </c>
      <c r="AC9" s="89">
        <f t="shared" si="1"/>
        <v>0</v>
      </c>
      <c r="AD9" s="89">
        <f t="shared" si="1"/>
        <v>42176.590580000004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PEDROZA</cp:lastModifiedBy>
  <cp:lastPrinted>2017-01-30T20:20:19Z</cp:lastPrinted>
  <dcterms:created xsi:type="dcterms:W3CDTF">2014-02-18T15:31:15Z</dcterms:created>
  <dcterms:modified xsi:type="dcterms:W3CDTF">2022-12-14T18:51:11Z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