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EPS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<sst xmlns="http://schemas.openxmlformats.org/spreadsheetml/2006/main" count="54" uniqueCount="54">
  <si>
    <t>Cuadro No 1</t>
  </si>
  <si>
    <t>Cuenta Intermedia de la Salud - CIS</t>
  </si>
  <si>
    <t>Entidades Obligadas a Compensar - EOC</t>
  </si>
  <si>
    <t>Ingresos y Gastos de Empresas Promotoras de salud - EPS, Entidades Adaptadas al Sistema - EAS</t>
  </si>
  <si>
    <t>Año 2000-2005</t>
  </si>
  <si>
    <t>Millones de pesos</t>
  </si>
  <si>
    <t>Conceptos</t>
  </si>
  <si>
    <t>INGRESOS</t>
  </si>
  <si>
    <t>1.1</t>
  </si>
  <si>
    <t>Ingresos por UPC contributivo (1)</t>
  </si>
  <si>
    <t>1.2</t>
  </si>
  <si>
    <t>Pagos suplementarios hogares: cuotas moderadoras, copagos, etc.</t>
  </si>
  <si>
    <t>1.3</t>
  </si>
  <si>
    <t>Transferencias de las Administraciones Públicas</t>
  </si>
  <si>
    <t>1.4</t>
  </si>
  <si>
    <t>Primas brutas de planes complementarios</t>
  </si>
  <si>
    <t>1.5</t>
  </si>
  <si>
    <t>Otras ventas de servicios</t>
  </si>
  <si>
    <t>1.6</t>
  </si>
  <si>
    <t>Ingresos no operacionales</t>
  </si>
  <si>
    <t>Total ingresos</t>
  </si>
  <si>
    <t>GASTOS</t>
  </si>
  <si>
    <t>1.7</t>
  </si>
  <si>
    <t>POS del sistema contributivo (neto)</t>
  </si>
  <si>
    <t>1.7.1</t>
  </si>
  <si>
    <t xml:space="preserve">POS del sistema contributivo </t>
  </si>
  <si>
    <t>1.7.2</t>
  </si>
  <si>
    <t>menos recobros</t>
  </si>
  <si>
    <t>1.8</t>
  </si>
  <si>
    <t>Acciones de Promoción y Prevención</t>
  </si>
  <si>
    <t>1.9</t>
  </si>
  <si>
    <t>Indemnizaciones de planes complementarios</t>
  </si>
  <si>
    <t>1.10</t>
  </si>
  <si>
    <t>Gastos y costos de administración</t>
  </si>
  <si>
    <t>1.10.1</t>
  </si>
  <si>
    <t>Consumo intermedio</t>
  </si>
  <si>
    <t>1.10.2</t>
  </si>
  <si>
    <t>Remuneración a los empleados</t>
  </si>
  <si>
    <t>1.10.3</t>
  </si>
  <si>
    <t>Impuestos y otros</t>
  </si>
  <si>
    <t>1.11</t>
  </si>
  <si>
    <t>Transferencia interinstitucional</t>
  </si>
  <si>
    <t>1.12</t>
  </si>
  <si>
    <t>Gastos no operacionales</t>
  </si>
  <si>
    <t>Total gastos</t>
  </si>
  <si>
    <t>Diferencia entre ingresos  y gastos</t>
  </si>
  <si>
    <t>Fuente: Estados financieros  EPS públicas y EAS: Contaduría General de la Nación</t>
  </si>
  <si>
    <t xml:space="preserve">             EPS privadas: Spersalud</t>
  </si>
  <si>
    <t xml:space="preserve">       EPS privadas: Supersalud</t>
  </si>
  <si>
    <t xml:space="preserve">              Cálculos : DANE</t>
  </si>
  <si>
    <t xml:space="preserve">      Calculos: DANE - Dirección de Sintesis y Cuentas Nacionales</t>
  </si>
  <si>
    <t xml:space="preserve">(1) Incluye el giro para promoción y prevención al régimen contributivo </t>
  </si>
  <si>
    <t>(2) Incluye la EPS del ISS</t>
  </si>
  <si>
    <t>EPS privadas y EPS públicas: solo se refiere a la parte EPS de las unidades institucionales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</si>
</sst>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  <numFmt numFmtId="179" formatCode="_ * #,##0.0000_ ;_ * \-#,##0.00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0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 horizontal="left"/>
    </xf>
    <xf numFmtId="165" fontId="3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 horizontal="right"/>
    </xf>
    <xf numFmtId="165" fontId="0" fillId="0" borderId="0" xfId="1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5" fontId="3" fillId="0" borderId="1" xfId="18" applyNumberFormat="1" applyFont="1" applyFill="1" applyBorder="1" applyAlignment="1">
      <alignment horizontal="center" vertical="center" wrapText="1"/>
    </xf>
    <xf numFmtId="165" fontId="3" fillId="0" borderId="1" xfId="18" applyNumberFormat="1" applyFont="1" applyFill="1" applyBorder="1" applyAlignment="1">
      <alignment horizontal="center" vertical="center"/>
    </xf>
    <xf numFmtId="165" fontId="0" fillId="2" borderId="0" xfId="18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 horizontal="center" vertical="center"/>
    </xf>
    <xf numFmtId="165" fontId="3" fillId="2" borderId="0" xfId="18" applyNumberFormat="1" applyFont="1" applyFill="1" applyBorder="1" applyAlignment="1">
      <alignment horizontal="center" vertical="center" wrapText="1"/>
    </xf>
    <xf numFmtId="165" fontId="4" fillId="0" borderId="0" xfId="18" applyNumberFormat="1" applyFont="1" applyFill="1" applyBorder="1" applyAlignment="1">
      <alignment/>
    </xf>
    <xf numFmtId="165" fontId="5" fillId="0" borderId="0" xfId="18" applyNumberFormat="1" applyFont="1" applyFill="1" applyBorder="1" applyAlignment="1">
      <alignment/>
    </xf>
    <xf numFmtId="165" fontId="0" fillId="2" borderId="0" xfId="18" applyNumberFormat="1" applyFont="1" applyFill="1" applyBorder="1" applyAlignment="1">
      <alignment horizontal="right"/>
    </xf>
    <xf numFmtId="9" fontId="0" fillId="0" borderId="0" xfId="22" applyFont="1" applyFill="1" applyBorder="1" applyAlignment="1">
      <alignment/>
    </xf>
    <xf numFmtId="9" fontId="0" fillId="2" borderId="0" xfId="22" applyFont="1" applyFill="1" applyBorder="1" applyAlignment="1">
      <alignment/>
    </xf>
    <xf numFmtId="165" fontId="5" fillId="2" borderId="0" xfId="18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 horizontal="right"/>
    </xf>
    <xf numFmtId="165" fontId="4" fillId="2" borderId="0" xfId="18" applyNumberFormat="1" applyFont="1" applyFill="1" applyBorder="1" applyAlignment="1">
      <alignment horizontal="right"/>
    </xf>
    <xf numFmtId="165" fontId="3" fillId="2" borderId="0" xfId="18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  <xf numFmtId="165" fontId="4" fillId="2" borderId="0" xfId="18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/>
    </xf>
    <xf numFmtId="165" fontId="5" fillId="0" borderId="0" xfId="18" applyNumberFormat="1" applyFont="1" applyFill="1" applyBorder="1" applyAlignment="1">
      <alignment/>
    </xf>
    <xf numFmtId="165" fontId="5" fillId="0" borderId="0" xfId="18" applyNumberFormat="1" applyFont="1" applyFill="1" applyBorder="1" applyAlignment="1">
      <alignment horizontal="right"/>
    </xf>
    <xf numFmtId="165" fontId="3" fillId="2" borderId="0" xfId="18" applyNumberFormat="1" applyFont="1" applyFill="1" applyBorder="1" applyAlignment="1">
      <alignment horizontal="right"/>
    </xf>
    <xf numFmtId="165" fontId="3" fillId="2" borderId="0" xfId="18" applyNumberFormat="1" applyFont="1" applyFill="1" applyBorder="1" applyAlignment="1">
      <alignment/>
    </xf>
    <xf numFmtId="165" fontId="3" fillId="0" borderId="2" xfId="18" applyNumberFormat="1" applyFont="1" applyFill="1" applyBorder="1" applyAlignment="1">
      <alignment horizontal="center" vertical="center" wrapText="1"/>
    </xf>
    <xf numFmtId="165" fontId="3" fillId="0" borderId="2" xfId="18" applyNumberFormat="1" applyFont="1" applyFill="1" applyBorder="1" applyAlignment="1">
      <alignment horizontal="right" vertical="center"/>
    </xf>
    <xf numFmtId="165" fontId="3" fillId="0" borderId="2" xfId="18" applyNumberFormat="1" applyFont="1" applyFill="1" applyBorder="1" applyAlignment="1">
      <alignment vertical="center"/>
    </xf>
    <xf numFmtId="165" fontId="3" fillId="0" borderId="3" xfId="18" applyNumberFormat="1" applyFont="1" applyFill="1" applyBorder="1" applyAlignment="1">
      <alignment horizontal="center" vertical="center" wrapText="1"/>
    </xf>
    <xf numFmtId="165" fontId="3" fillId="0" borderId="3" xfId="18" applyNumberFormat="1" applyFont="1" applyFill="1" applyBorder="1" applyAlignment="1">
      <alignment horizontal="right" vertical="center"/>
    </xf>
    <xf numFmtId="165" fontId="3" fillId="0" borderId="3" xfId="18" applyNumberFormat="1" applyFont="1" applyFill="1" applyBorder="1" applyAlignment="1">
      <alignment vertical="center"/>
    </xf>
    <xf numFmtId="165" fontId="3" fillId="0" borderId="0" xfId="18" applyNumberFormat="1" applyFont="1" applyFill="1" applyBorder="1" applyAlignment="1">
      <alignment horizontal="right" vertical="center"/>
    </xf>
    <xf numFmtId="165" fontId="3" fillId="0" borderId="0" xfId="1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4</xdr:col>
      <xdr:colOff>19050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44"/>
  <sheetViews>
    <sheetView showGridLines="0" tabSelected="1" zoomScale="85" zoomScaleNormal="85" workbookViewId="0" topLeftCell="A1">
      <selection activeCell="C11" sqref="C11"/>
    </sheetView>
  </sheetViews>
  <sheetFormatPr defaultColWidth="11.421875" defaultRowHeight="12.75" zeroHeight="1"/>
  <cols>
    <col min="1" max="1" width="5.140625" style="1" customWidth="1"/>
    <col min="2" max="2" width="6.8515625" style="1" customWidth="1"/>
    <col min="3" max="3" width="54.00390625" style="1" customWidth="1"/>
    <col min="4" max="4" width="13.140625" style="1" customWidth="1"/>
    <col min="5" max="5" width="11.7109375" style="1" bestFit="1" customWidth="1"/>
    <col min="6" max="6" width="13.140625" style="1" bestFit="1" customWidth="1"/>
    <col min="7" max="7" width="13.8515625" style="1" bestFit="1" customWidth="1"/>
    <col min="8" max="8" width="12.8515625" style="1" bestFit="1" customWidth="1"/>
    <col min="9" max="10" width="11.421875" style="1" customWidth="1"/>
    <col min="11" max="16384" width="0" style="1" hidden="1" customWidth="1"/>
  </cols>
  <sheetData>
    <row r="1" ht="12.75"/>
    <row r="2" ht="12.75"/>
    <row r="3" ht="12.75"/>
    <row r="4" ht="12.75"/>
    <row r="5" ht="12.75"/>
    <row r="6" spans="1:4" ht="12.75">
      <c r="A6" s="2" t="s">
        <v>0</v>
      </c>
      <c r="B6" s="3"/>
      <c r="C6" s="3"/>
      <c r="D6" s="3"/>
    </row>
    <row r="7" spans="1:5" ht="12.75">
      <c r="A7" s="2" t="s">
        <v>1</v>
      </c>
      <c r="C7" s="2"/>
      <c r="D7" s="2"/>
      <c r="E7" s="2"/>
    </row>
    <row r="8" spans="1:5" ht="12.75">
      <c r="A8" s="2" t="s">
        <v>2</v>
      </c>
      <c r="C8" s="2"/>
      <c r="D8" s="2"/>
      <c r="E8" s="2"/>
    </row>
    <row r="9" spans="1:5" ht="12.75">
      <c r="A9" s="2" t="s">
        <v>3</v>
      </c>
      <c r="C9" s="2"/>
      <c r="D9" s="2"/>
      <c r="E9" s="2"/>
    </row>
    <row r="10" ht="12.75">
      <c r="A10" s="4" t="s">
        <v>4</v>
      </c>
    </row>
    <row r="11" spans="3:5" ht="12.75">
      <c r="C11" s="2"/>
      <c r="E11" s="5"/>
    </row>
    <row r="12" spans="2:9" ht="12.75">
      <c r="B12" s="2"/>
      <c r="C12" s="2"/>
      <c r="E12" s="5"/>
      <c r="F12" s="6"/>
      <c r="I12" s="7" t="s">
        <v>5</v>
      </c>
    </row>
    <row r="13" spans="1:9" ht="22.5" customHeight="1">
      <c r="A13" s="8"/>
      <c r="B13" s="9" t="s">
        <v>6</v>
      </c>
      <c r="C13" s="9"/>
      <c r="D13" s="8">
        <v>2000</v>
      </c>
      <c r="E13" s="8">
        <v>2001</v>
      </c>
      <c r="F13" s="8">
        <v>2002</v>
      </c>
      <c r="G13" s="8">
        <v>2003</v>
      </c>
      <c r="H13" s="8">
        <v>2004</v>
      </c>
      <c r="I13" s="8">
        <v>2005</v>
      </c>
    </row>
    <row r="14" spans="2:10" s="10" customFormat="1" ht="22.5" customHeight="1">
      <c r="B14" s="11"/>
      <c r="C14" s="11"/>
      <c r="D14" s="12"/>
      <c r="E14" s="12"/>
      <c r="F14" s="12"/>
      <c r="G14" s="12"/>
      <c r="H14" s="12"/>
      <c r="I14" s="12"/>
      <c r="J14" s="1"/>
    </row>
    <row r="15" spans="2:3" ht="12.75">
      <c r="B15" s="13" t="s">
        <v>7</v>
      </c>
      <c r="C15" s="14"/>
    </row>
    <row r="16" spans="1:12" s="10" customFormat="1" ht="12.75">
      <c r="A16" s="15" t="s">
        <v>8</v>
      </c>
      <c r="B16" s="10" t="s">
        <v>9</v>
      </c>
      <c r="D16" s="10">
        <v>3591493.741215</v>
      </c>
      <c r="E16" s="10">
        <v>4020213.8662553662</v>
      </c>
      <c r="F16" s="10">
        <v>4405177.221</v>
      </c>
      <c r="G16" s="10">
        <v>4794612.505134145</v>
      </c>
      <c r="H16" s="10">
        <v>5242044.19676799</v>
      </c>
      <c r="I16" s="10">
        <v>5464800.410607594</v>
      </c>
      <c r="J16" s="16"/>
      <c r="L16" s="17"/>
    </row>
    <row r="17" spans="1:9" ht="12.75">
      <c r="A17" s="6" t="s">
        <v>10</v>
      </c>
      <c r="B17" s="1" t="s">
        <v>11</v>
      </c>
      <c r="D17" s="1">
        <v>113792.35112496788</v>
      </c>
      <c r="E17" s="1">
        <v>111271.13172271497</v>
      </c>
      <c r="F17" s="1">
        <v>138924.20717184478</v>
      </c>
      <c r="G17" s="1">
        <v>147664.66047629458</v>
      </c>
      <c r="H17" s="1">
        <v>168938.48128986915</v>
      </c>
      <c r="I17" s="1">
        <v>250671.98665009154</v>
      </c>
    </row>
    <row r="18" spans="1:10" s="10" customFormat="1" ht="12.75" customHeight="1">
      <c r="A18" s="15" t="s">
        <v>12</v>
      </c>
      <c r="B18" s="18" t="s">
        <v>13</v>
      </c>
      <c r="C18" s="18"/>
      <c r="D18" s="10">
        <v>59806</v>
      </c>
      <c r="E18" s="10">
        <v>140734.31762059126</v>
      </c>
      <c r="F18" s="10">
        <v>91943.36549558345</v>
      </c>
      <c r="G18" s="10">
        <v>90140.42682133178</v>
      </c>
      <c r="H18" s="10">
        <v>201048.679</v>
      </c>
      <c r="I18" s="10">
        <v>432752.5273479596</v>
      </c>
      <c r="J18" s="1"/>
    </row>
    <row r="19" spans="1:9" ht="12.75">
      <c r="A19" s="6" t="s">
        <v>14</v>
      </c>
      <c r="B19" s="1" t="s">
        <v>15</v>
      </c>
      <c r="D19" s="1">
        <v>23890.390833999998</v>
      </c>
      <c r="E19" s="1">
        <v>19000.153000000002</v>
      </c>
      <c r="F19" s="1">
        <v>26137.04729029469</v>
      </c>
      <c r="G19" s="1">
        <v>23120.249194293632</v>
      </c>
      <c r="H19" s="1">
        <v>37206.41997192739</v>
      </c>
      <c r="I19" s="1">
        <v>3703.609</v>
      </c>
    </row>
    <row r="20" spans="1:10" s="10" customFormat="1" ht="12.75">
      <c r="A20" s="15" t="s">
        <v>16</v>
      </c>
      <c r="B20" s="10" t="s">
        <v>17</v>
      </c>
      <c r="D20" s="10">
        <v>50641.263</v>
      </c>
      <c r="E20" s="10">
        <v>78489.00086703523</v>
      </c>
      <c r="F20" s="10">
        <v>184253.99245642542</v>
      </c>
      <c r="G20" s="10">
        <v>105484.99588128479</v>
      </c>
      <c r="H20" s="10">
        <v>44832.49659175582</v>
      </c>
      <c r="I20" s="10">
        <v>91296.76299162378</v>
      </c>
      <c r="J20" s="1"/>
    </row>
    <row r="21" spans="1:9" ht="12.75">
      <c r="A21" s="6" t="s">
        <v>18</v>
      </c>
      <c r="B21" s="1" t="s">
        <v>19</v>
      </c>
      <c r="D21" s="1">
        <v>432925.6505770668</v>
      </c>
      <c r="E21" s="1">
        <v>299005.19956865726</v>
      </c>
      <c r="F21" s="1">
        <v>196253.3238917241</v>
      </c>
      <c r="G21" s="1">
        <v>216182.93842377694</v>
      </c>
      <c r="H21" s="1">
        <v>104619.67694274624</v>
      </c>
      <c r="I21" s="1">
        <v>95267.92543077069</v>
      </c>
    </row>
    <row r="22" spans="1:10" s="21" customFormat="1" ht="12.75">
      <c r="A22" s="19"/>
      <c r="B22" s="20" t="s">
        <v>20</v>
      </c>
      <c r="C22" s="20"/>
      <c r="D22" s="19">
        <f aca="true" t="shared" si="0" ref="D22:I22">+SUM(D16:D21)</f>
        <v>4272549.396751034</v>
      </c>
      <c r="E22" s="19">
        <f t="shared" si="0"/>
        <v>4668713.669034365</v>
      </c>
      <c r="F22" s="19">
        <f t="shared" si="0"/>
        <v>5042689.157305872</v>
      </c>
      <c r="G22" s="19">
        <f t="shared" si="0"/>
        <v>5377205.7759311255</v>
      </c>
      <c r="H22" s="19">
        <f t="shared" si="0"/>
        <v>5798689.950564288</v>
      </c>
      <c r="I22" s="19">
        <f t="shared" si="0"/>
        <v>6338493.22202804</v>
      </c>
      <c r="J22" s="4"/>
    </row>
    <row r="23" spans="1:3" ht="12.75">
      <c r="A23" s="6"/>
      <c r="B23" s="22"/>
      <c r="C23" s="22"/>
    </row>
    <row r="24" spans="1:10" s="10" customFormat="1" ht="12.75">
      <c r="A24" s="15"/>
      <c r="B24" s="21" t="s">
        <v>21</v>
      </c>
      <c r="C24" s="23"/>
      <c r="D24" s="24"/>
      <c r="E24" s="24"/>
      <c r="F24" s="19"/>
      <c r="G24" s="24"/>
      <c r="J24" s="1"/>
    </row>
    <row r="25" spans="1:10" ht="12.75">
      <c r="A25" s="6" t="s">
        <v>22</v>
      </c>
      <c r="B25" s="25" t="s">
        <v>23</v>
      </c>
      <c r="C25" s="25"/>
      <c r="D25" s="6">
        <f aca="true" t="shared" si="1" ref="D25:I25">+SUM(D26:D27)</f>
        <v>2903138.6330917245</v>
      </c>
      <c r="E25" s="6">
        <f t="shared" si="1"/>
        <v>3249689.13476893</v>
      </c>
      <c r="F25" s="6">
        <f t="shared" si="1"/>
        <v>3421729.2943352517</v>
      </c>
      <c r="G25" s="6">
        <f t="shared" si="1"/>
        <v>3749916.5761829736</v>
      </c>
      <c r="H25" s="6">
        <f t="shared" si="1"/>
        <v>3885795.2534723273</v>
      </c>
      <c r="I25" s="6">
        <f t="shared" si="1"/>
        <v>4124003.224443693</v>
      </c>
      <c r="J25" s="16"/>
    </row>
    <row r="26" spans="1:10" s="10" customFormat="1" ht="12.75">
      <c r="A26" s="15"/>
      <c r="B26" s="18" t="s">
        <v>24</v>
      </c>
      <c r="C26" s="18" t="s">
        <v>25</v>
      </c>
      <c r="D26" s="15">
        <v>2998875.566526058</v>
      </c>
      <c r="E26" s="10">
        <v>3359273.1835683673</v>
      </c>
      <c r="F26" s="10">
        <v>3463600.3250759975</v>
      </c>
      <c r="G26" s="10">
        <v>3807827.2633768925</v>
      </c>
      <c r="H26" s="10">
        <v>3945226.860116596</v>
      </c>
      <c r="I26" s="10">
        <v>4142488.203122426</v>
      </c>
      <c r="J26" s="1"/>
    </row>
    <row r="27" spans="1:9" ht="12.75">
      <c r="A27" s="6"/>
      <c r="B27" s="1" t="s">
        <v>26</v>
      </c>
      <c r="C27" s="25" t="s">
        <v>27</v>
      </c>
      <c r="D27" s="6">
        <v>-95736.93343433389</v>
      </c>
      <c r="E27" s="1">
        <v>-109584.04879943737</v>
      </c>
      <c r="F27" s="1">
        <v>-41871.03074074572</v>
      </c>
      <c r="G27" s="1">
        <v>-57910.68719391901</v>
      </c>
      <c r="H27" s="1">
        <v>-59431.606644268475</v>
      </c>
      <c r="I27" s="1">
        <v>-18484.978678732612</v>
      </c>
    </row>
    <row r="28" spans="1:10" s="10" customFormat="1" ht="12.75">
      <c r="A28" s="15" t="s">
        <v>28</v>
      </c>
      <c r="B28" s="10" t="s">
        <v>29</v>
      </c>
      <c r="D28" s="15">
        <v>232032.48387003422</v>
      </c>
      <c r="E28" s="10">
        <v>245750.89104278036</v>
      </c>
      <c r="F28" s="10">
        <v>260701.09973690307</v>
      </c>
      <c r="G28" s="10">
        <v>298497.67894188804</v>
      </c>
      <c r="H28" s="10">
        <v>321738.1734871982</v>
      </c>
      <c r="I28" s="10">
        <v>334956.97392603895</v>
      </c>
      <c r="J28" s="1"/>
    </row>
    <row r="29" spans="1:9" ht="12.75" customHeight="1">
      <c r="A29" s="6" t="s">
        <v>30</v>
      </c>
      <c r="B29" s="25" t="s">
        <v>31</v>
      </c>
      <c r="C29" s="25"/>
      <c r="D29" s="6">
        <v>24553</v>
      </c>
      <c r="E29" s="1">
        <v>23469.301534279835</v>
      </c>
      <c r="F29" s="1">
        <v>18903.280100565877</v>
      </c>
      <c r="G29" s="1">
        <v>26195.277000000002</v>
      </c>
      <c r="H29" s="1">
        <v>31871</v>
      </c>
      <c r="I29" s="1">
        <v>3703.609</v>
      </c>
    </row>
    <row r="30" spans="1:10" s="10" customFormat="1" ht="12.75">
      <c r="A30" s="15" t="s">
        <v>32</v>
      </c>
      <c r="B30" s="10" t="s">
        <v>33</v>
      </c>
      <c r="D30" s="10">
        <f aca="true" t="shared" si="2" ref="D30:I30">+SUM(D31:D33)</f>
        <v>602344.1817583235</v>
      </c>
      <c r="E30" s="10">
        <f t="shared" si="2"/>
        <v>599432.5716779811</v>
      </c>
      <c r="F30" s="10">
        <f t="shared" si="2"/>
        <v>746128.9581095444</v>
      </c>
      <c r="G30" s="10">
        <f t="shared" si="2"/>
        <v>761708.370851955</v>
      </c>
      <c r="H30" s="10">
        <f t="shared" si="2"/>
        <v>806852.9695754498</v>
      </c>
      <c r="I30" s="10">
        <f t="shared" si="2"/>
        <v>862722.595546638</v>
      </c>
      <c r="J30" s="1"/>
    </row>
    <row r="31" spans="1:9" ht="12.75">
      <c r="A31" s="6"/>
      <c r="B31" s="25" t="s">
        <v>34</v>
      </c>
      <c r="C31" s="25" t="s">
        <v>35</v>
      </c>
      <c r="D31" s="6">
        <v>236403.3895107554</v>
      </c>
      <c r="E31" s="1">
        <v>228827.38016152006</v>
      </c>
      <c r="F31" s="1">
        <v>394160.0035911898</v>
      </c>
      <c r="G31" s="1">
        <v>395798.9101050568</v>
      </c>
      <c r="H31" s="1">
        <v>435540.6084103</v>
      </c>
      <c r="I31" s="1">
        <v>460710.2065851471</v>
      </c>
    </row>
    <row r="32" spans="1:10" s="10" customFormat="1" ht="12.75">
      <c r="A32" s="15"/>
      <c r="B32" s="10" t="s">
        <v>36</v>
      </c>
      <c r="C32" s="10" t="s">
        <v>37</v>
      </c>
      <c r="D32" s="15">
        <v>348529</v>
      </c>
      <c r="E32" s="10">
        <v>353661.56713238603</v>
      </c>
      <c r="F32" s="10">
        <v>336028.0754154542</v>
      </c>
      <c r="G32" s="10">
        <v>356024.38095405686</v>
      </c>
      <c r="H32" s="10">
        <v>370393.65652798454</v>
      </c>
      <c r="I32" s="10">
        <v>401533.521881169</v>
      </c>
      <c r="J32" s="1"/>
    </row>
    <row r="33" spans="1:9" ht="12.75">
      <c r="A33" s="6"/>
      <c r="B33" s="25" t="s">
        <v>38</v>
      </c>
      <c r="C33" s="25" t="s">
        <v>39</v>
      </c>
      <c r="D33" s="6">
        <v>17411.792247568</v>
      </c>
      <c r="E33" s="1">
        <v>16943.624384074887</v>
      </c>
      <c r="F33" s="1">
        <v>15940.87910290043</v>
      </c>
      <c r="G33" s="1">
        <v>9885.079792841356</v>
      </c>
      <c r="H33" s="1">
        <v>918.704637165271</v>
      </c>
      <c r="I33" s="1">
        <v>478.8670803218954</v>
      </c>
    </row>
    <row r="34" spans="1:10" s="10" customFormat="1" ht="12.75">
      <c r="A34" s="15" t="s">
        <v>40</v>
      </c>
      <c r="B34" s="10" t="s">
        <v>41</v>
      </c>
      <c r="D34" s="15">
        <v>0</v>
      </c>
      <c r="E34" s="10">
        <v>52199</v>
      </c>
      <c r="F34" s="10">
        <v>17140</v>
      </c>
      <c r="G34" s="10">
        <v>15323</v>
      </c>
      <c r="H34" s="10">
        <v>363417</v>
      </c>
      <c r="I34" s="10">
        <v>363417</v>
      </c>
      <c r="J34" s="1"/>
    </row>
    <row r="35" spans="1:9" ht="12.75">
      <c r="A35" s="6" t="s">
        <v>42</v>
      </c>
      <c r="B35" s="25" t="s">
        <v>43</v>
      </c>
      <c r="C35" s="26"/>
      <c r="D35" s="6">
        <v>288374.54892801784</v>
      </c>
      <c r="E35" s="1">
        <v>115360.41487707236</v>
      </c>
      <c r="F35" s="1">
        <v>193531.59773509548</v>
      </c>
      <c r="G35" s="1">
        <v>114461.78583327294</v>
      </c>
      <c r="H35" s="1">
        <v>80546.66113550296</v>
      </c>
      <c r="I35" s="1">
        <v>64684.11898896424</v>
      </c>
    </row>
    <row r="36" spans="2:10" s="21" customFormat="1" ht="12.75">
      <c r="B36" s="27" t="s">
        <v>44</v>
      </c>
      <c r="C36" s="28"/>
      <c r="D36" s="21">
        <f aca="true" t="shared" si="3" ref="D36:I36">+D25+SUM(D28:D30)+D34+D35</f>
        <v>4050442.8476481</v>
      </c>
      <c r="E36" s="21">
        <f t="shared" si="3"/>
        <v>4285901.3139010435</v>
      </c>
      <c r="F36" s="21">
        <f t="shared" si="3"/>
        <v>4658134.23001736</v>
      </c>
      <c r="G36" s="21">
        <f t="shared" si="3"/>
        <v>4966102.68881009</v>
      </c>
      <c r="H36" s="21">
        <f t="shared" si="3"/>
        <v>5490221.057670479</v>
      </c>
      <c r="I36" s="21">
        <f t="shared" si="3"/>
        <v>5753487.521905335</v>
      </c>
      <c r="J36" s="4"/>
    </row>
    <row r="37" spans="1:9" ht="12.75">
      <c r="A37" s="29"/>
      <c r="B37" s="30" t="s">
        <v>45</v>
      </c>
      <c r="C37" s="30"/>
      <c r="D37" s="31">
        <f aca="true" t="shared" si="4" ref="D37:I37">+D22-D36</f>
        <v>222106.54910293408</v>
      </c>
      <c r="E37" s="31">
        <f t="shared" si="4"/>
        <v>382812.35513332114</v>
      </c>
      <c r="F37" s="31">
        <f t="shared" si="4"/>
        <v>384554.92728851177</v>
      </c>
      <c r="G37" s="31">
        <f t="shared" si="4"/>
        <v>411103.0871210359</v>
      </c>
      <c r="H37" s="31">
        <f t="shared" si="4"/>
        <v>308468.8928938089</v>
      </c>
      <c r="I37" s="31">
        <f t="shared" si="4"/>
        <v>585005.7001227057</v>
      </c>
    </row>
    <row r="38" spans="1:9" ht="12.75">
      <c r="A38" s="32"/>
      <c r="B38" s="33"/>
      <c r="C38" s="33"/>
      <c r="D38" s="34"/>
      <c r="E38" s="34"/>
      <c r="F38" s="34"/>
      <c r="G38" s="34"/>
      <c r="H38" s="34"/>
      <c r="I38" s="34"/>
    </row>
    <row r="39" spans="2:6" ht="12.75">
      <c r="B39" s="1" t="s">
        <v>46</v>
      </c>
      <c r="C39" s="35"/>
      <c r="D39" s="36"/>
      <c r="E39" s="36"/>
      <c r="F39" s="36"/>
    </row>
    <row r="40" spans="2:3" ht="12.75">
      <c r="B40" s="1" t="s">
        <v>47</v>
      </c>
      <c r="C40" s="1" t="s">
        <v>48</v>
      </c>
    </row>
    <row r="41" spans="2:3" ht="12.75">
      <c r="B41" s="1" t="s">
        <v>49</v>
      </c>
      <c r="C41" s="37" t="s">
        <v>50</v>
      </c>
    </row>
    <row r="42" ht="12.75">
      <c r="B42" s="1" t="s">
        <v>51</v>
      </c>
    </row>
    <row r="43" ht="12.75">
      <c r="B43" s="1" t="s">
        <v>52</v>
      </c>
    </row>
    <row r="44" ht="12.75">
      <c r="B44" s="1" t="s">
        <v>53</v>
      </c>
    </row>
    <row r="45" ht="12.75"/>
    <row r="46" ht="12.75"/>
  </sheetData>
  <mergeCells count="11">
    <mergeCell ref="B13:C13"/>
    <mergeCell ref="B36:C36"/>
    <mergeCell ref="B23:C23"/>
    <mergeCell ref="G37:G38"/>
    <mergeCell ref="B22:C22"/>
    <mergeCell ref="B37:C38"/>
    <mergeCell ref="D37:D38"/>
    <mergeCell ref="F37:F38"/>
    <mergeCell ref="E37:E38"/>
    <mergeCell ref="H37:H38"/>
    <mergeCell ref="I37:I38"/>
  </mergeCells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2008-06-17T15:28:31Z</dcterms:created>
  <dcterms:modified xsi:type="dcterms:W3CDTF">2008-06-17T15:29:09Z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