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59" activeTab="0"/>
  </bookViews>
  <sheets>
    <sheet name="Índice" sheetId="1" r:id="rId1"/>
    <sheet name="CP Producción de películas Ctes" sheetId="2" r:id="rId2"/>
    <sheet name="CP Producción de películas Ktes" sheetId="3" r:id="rId3"/>
    <sheet name="CP Posproducción  Ctes" sheetId="4" r:id="rId4"/>
    <sheet name="CP Posproducción Ktes  " sheetId="5" r:id="rId5"/>
    <sheet name="CP Distribución  Ctes" sheetId="6" r:id="rId6"/>
    <sheet name="CP Distribución Ktes " sheetId="7" r:id="rId7"/>
    <sheet name="CP Exhibición Ctes" sheetId="8" r:id="rId8"/>
    <sheet name="CP Exhibición Ktes" sheetId="9" r:id="rId9"/>
    <sheet name="CP Programación radio Ctes" sheetId="10" r:id="rId10"/>
    <sheet name="CP Programación radio Ktes" sheetId="11" r:id="rId11"/>
    <sheet name="CP Programación televisión Ctes" sheetId="12" r:id="rId12"/>
    <sheet name="CP Programación televisión Ktes" sheetId="13" r:id="rId13"/>
    <sheet name="CP Tv suscripción C" sheetId="14" r:id="rId14"/>
    <sheet name="CP Tv suscripción K" sheetId="15" r:id="rId15"/>
    <sheet name="CP Creación Audiovisual Ctes" sheetId="16" r:id="rId16"/>
    <sheet name="CP Creación Audiovisual Ktes" sheetId="17" r:id="rId17"/>
    <sheet name="CP Comercio art culturales Ctes" sheetId="18" r:id="rId18"/>
    <sheet name="CP Comercio art culturales Ktes" sheetId="19" r:id="rId19"/>
    <sheet name="CP Total Audiovisual Ctes " sheetId="20" r:id="rId20"/>
    <sheet name="CP Total Audiovisual Ktes " sheetId="21" r:id="rId21"/>
    <sheet name="Tabla No 5- 2014 " sheetId="22" state="hidden" r:id="rId22"/>
    <sheet name="TRM" sheetId="23" state="hidden" r:id="rId23"/>
  </sheets>
  <definedNames>
    <definedName name="_xlfn.AGGREGATE" hidden="1">#NAME?</definedName>
    <definedName name="_xlnm.Print_Area" localSheetId="21">'Tabla No 5- 2014 '!$A$1:$O$38</definedName>
  </definedNames>
  <calcPr fullCalcOnLoad="1"/>
</workbook>
</file>

<file path=xl/sharedStrings.xml><?xml version="1.0" encoding="utf-8"?>
<sst xmlns="http://schemas.openxmlformats.org/spreadsheetml/2006/main" count="510" uniqueCount="124">
  <si>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</si>
  <si>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</si>
  <si>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</si>
  <si>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</si>
  <si>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</si>
  <si>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</si>
  <si>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</si>
  <si>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</si>
  <si>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</si>
  <si>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</si>
  <si>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</si>
  <si>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</si>
  <si>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</si>
  <si>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</si>
  <si>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</si>
  <si>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</si>
  <si>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</si>
  <si>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</si>
  <si>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</si>
  <si>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</si>
  <si>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</si>
  <si>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</si>
  <si>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</si>
  <si>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</si>
  <si>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</si>
  <si>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</si>
  <si>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</si>
  <si>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</si>
  <si>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</si>
  <si>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</si>
  <si>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</si>
  <si>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</si>
  <si>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</si>
  <si>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</si>
  <si>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</si>
  <si>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</si>
  <si>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</si>
  <si>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</si>
  <si>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</si>
  <si>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</si>
  <si>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</si>
  <si>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</si>
  <si>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</si>
  <si>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</si>
  <si>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</si>
  <si>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</si>
  <si>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</si>
  <si>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</si>
  <si>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</si>
  <si>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</si>
  <si>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</si>
  <si>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</si>
  <si>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</si>
  <si>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</si>
  <si>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</si>
  <si>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</si>
  <si>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</si>
  <si>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</si>
  <si>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</si>
  <si>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</si>
  <si>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</si>
  <si>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</si>
  <si>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</si>
  <si>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</si>
  <si>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</si>
  <si>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</si>
  <si>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</si>
  <si>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</si>
  <si>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</si>
  <si>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</si>
  <si>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</si>
  <si>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</si>
  <si>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</si>
  <si>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televisón</t>
  </si>
  <si>
    <t>Actividades de exhibición de películas cinematográficas y videos</t>
  </si>
  <si>
    <t>Actividades de programación y transmisión en el servicio de radiodifusión sonora</t>
  </si>
  <si>
    <t>Actividades de programación y transmisión de televisión</t>
  </si>
  <si>
    <t>Actividades de producción de películas cinematográficas, videos, programas, anuncios y comerciales de televisión Ctes</t>
  </si>
  <si>
    <t>Actividades de producción de películas cinematográficas, videos, programas, anuncios y comerciales de televisión Ktes</t>
  </si>
  <si>
    <t>Actividades de posproducción de películas cinematográficas, videos, programas, anuncios y comerciales de televisión Ctes</t>
  </si>
  <si>
    <t>Actividades de posproducción de películas cinematográficas, videos, programas, anuncios y comerciales de televisión Ktes</t>
  </si>
  <si>
    <t>Actividades de distribución de películas cinematográficas, videos, programas, anuncios y comerciales de televisón Ctes</t>
  </si>
  <si>
    <t>Actividades de distribución de películas cinematográficas, videos, programas, anuncios y comerciales de televisón Ktes</t>
  </si>
  <si>
    <t>Actividades de exhibición de películas cinematográficas y videos Ctes</t>
  </si>
  <si>
    <t xml:space="preserve">Actividades de exhibición de películas cinematográficas y videos Ktes </t>
  </si>
  <si>
    <t>Actividades de programación y transmisión en el servicio de radiodifusión sonora Ctes</t>
  </si>
  <si>
    <t>Actividades de programación y transmisión en el servicio de radiodifusión sonora Ktes</t>
  </si>
  <si>
    <t>Actividades de programación y transmisión de televisión Ctes</t>
  </si>
  <si>
    <t>Actividades de programación y transmisión de televisión Ktes</t>
  </si>
  <si>
    <t>Total Audiovisual Ctes</t>
  </si>
  <si>
    <t>Total Audiovisual Ktes</t>
  </si>
  <si>
    <t>Creación Audiovisual</t>
  </si>
  <si>
    <t>Creación Audiovisual Ktes</t>
  </si>
  <si>
    <t>Creación Audiovisual Ctes</t>
  </si>
  <si>
    <t>Total Audiovisual</t>
  </si>
  <si>
    <t>Cuenta de producción</t>
  </si>
  <si>
    <t xml:space="preserve">Nota: Las series encadenadas de volumen no son aditivas </t>
  </si>
  <si>
    <t>Actividades de televisión por suscripción</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</si>
  <si>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</si>
  <si>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</si>
  <si>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</si>
  <si>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a los asalariados</t>
  </si>
  <si>
    <t>D.11 Sueldos y salarios</t>
  </si>
  <si>
    <t>D.121 Cotizaciones efectivas</t>
  </si>
  <si>
    <t>D.29 Impuestos a la producción</t>
  </si>
  <si>
    <t>P.11 Producción principal</t>
  </si>
  <si>
    <t xml:space="preserve">P.11 Producción secundaria </t>
  </si>
  <si>
    <t>Comercio al por menor de otros artículos culturales y de entretenimiento n.c.p.</t>
  </si>
  <si>
    <t>Comercio al por menor de otros artículos culturales y de entretenimiento n.c.p. Ctes</t>
  </si>
  <si>
    <t>Comercio al por menor de otros artículos culturales y de entretenimiento n.c.p. Ktes</t>
  </si>
  <si>
    <t>Cuenta de producción y generación del ingreso</t>
  </si>
  <si>
    <r>
      <t>2018</t>
    </r>
    <r>
      <rPr>
        <b/>
        <vertAlign val="superscript"/>
        <sz val="9"/>
        <color indexed="8"/>
        <rFont val="Segoe UI"/>
        <family val="2"/>
      </rPr>
      <t>p</t>
    </r>
  </si>
  <si>
    <t xml:space="preserve">Fuente: DANE - Alcaldía Mayor de Bogotá - Secretaría de Cultura, Recreación y Deporte </t>
  </si>
  <si>
    <t>Actualizado el 26 de septiembre de 2019</t>
  </si>
  <si>
    <t>1.  Cuenta de producción</t>
  </si>
  <si>
    <t>P.1 Producción total</t>
  </si>
  <si>
    <t>P.11 Producción secundaria</t>
  </si>
  <si>
    <t>P.11 Derechos de intérpretes audiovisuales</t>
  </si>
  <si>
    <t>B.1b Valor agregado bruto</t>
  </si>
  <si>
    <t>B.2b Excedente de explotación bruto / Ingreso Mixto</t>
  </si>
  <si>
    <t>Actividades de televisión por suscripción Ctes</t>
  </si>
  <si>
    <t>Actividades de televisión por suscripción Ktes</t>
  </si>
  <si>
    <r>
      <t>Cuenta Satélite de Cultura y Economía Naranja - Bogotá 2014 - 2018</t>
    </r>
    <r>
      <rPr>
        <b/>
        <vertAlign val="superscript"/>
        <sz val="12"/>
        <rFont val="Segoe UI"/>
        <family val="2"/>
      </rPr>
      <t>p</t>
    </r>
    <r>
      <rPr>
        <b/>
        <sz val="12"/>
        <rFont val="Segoe UI"/>
        <family val="2"/>
      </rPr>
      <t xml:space="preserve">
Audiovisual</t>
    </r>
  </si>
  <si>
    <t>Cuenta Satélite de Cultura y Economía Naranja - Bogotá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</si>
</sst>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7">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u val="single"/>
      <sz val="11"/>
      <color indexed="12"/>
      <name val="Calibri"/>
      <family val="2"/>
    </font>
    <font>
      <sz val="10"/>
      <color indexed="8"/>
      <name val="Arial"/>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sz val="8"/>
      <color rgb="FF000000"/>
      <name val="Calibri"/>
      <family val="2"/>
    </font>
    <font>
      <sz val="9"/>
      <color theme="1"/>
      <name val="Segoe UI"/>
      <family val="2"/>
    </font>
    <font>
      <b/>
      <sz val="9"/>
      <color rgb="FFB6004B"/>
      <name val="Segoe UI"/>
      <family val="2"/>
    </font>
    <font>
      <b/>
      <sz val="9"/>
      <color theme="1"/>
      <name val="Segoe UI"/>
      <family val="2"/>
    </font>
    <font>
      <sz val="11"/>
      <color rgb="FF000000"/>
      <name val="Calibri"/>
      <family val="2"/>
    </font>
    <font>
      <sz val="8"/>
      <color rgb="FF262626"/>
      <name val="Segoe UI"/>
      <family val="2"/>
    </font>
    <font>
      <b/>
      <u val="single"/>
      <sz val="11"/>
      <color theme="10"/>
      <name val="Calibri"/>
      <family val="2"/>
    </font>
    <font>
      <sz val="8"/>
      <color theme="1"/>
      <name val="Calibri"/>
      <family val="2"/>
    </font>
    <font>
      <sz val="10"/>
      <color theme="1"/>
      <name val="Arial"/>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5" fillId="0" borderId="8" applyNumberFormat="0" applyFill="0" applyAlignment="0" applyProtection="0"/>
    <xf numFmtId="0" fontId="68" fillId="0" borderId="9" applyNumberFormat="0" applyFill="0" applyAlignment="0" applyProtection="0"/>
  </cellStyleXfs>
  <cellXfs count="170">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9"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70" fillId="0" borderId="0" xfId="46" applyFont="1" applyAlignment="1">
      <alignment/>
    </xf>
    <xf numFmtId="0" fontId="0" fillId="0" borderId="0" xfId="0" applyFont="1" applyFill="1" applyAlignment="1">
      <alignment/>
    </xf>
    <xf numFmtId="0" fontId="71" fillId="33" borderId="0" xfId="63" applyFont="1" applyFill="1" applyBorder="1">
      <alignment/>
      <protection/>
    </xf>
    <xf numFmtId="0" fontId="71"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8" fillId="0" borderId="0" xfId="0" applyFont="1" applyAlignment="1">
      <alignment horizontal="center"/>
    </xf>
    <xf numFmtId="182" fontId="72" fillId="34" borderId="13" xfId="51" applyNumberFormat="1" applyFont="1" applyFill="1" applyBorder="1" applyAlignment="1">
      <alignment vertical="center" wrapText="1"/>
    </xf>
    <xf numFmtId="182" fontId="72" fillId="34" borderId="14" xfId="51" applyNumberFormat="1" applyFont="1" applyFill="1" applyBorder="1" applyAlignment="1">
      <alignment vertical="center" wrapText="1"/>
    </xf>
    <xf numFmtId="0" fontId="71" fillId="34" borderId="14" xfId="63" applyFont="1" applyFill="1" applyBorder="1" applyAlignment="1">
      <alignment horizontal="center" vertical="center" wrapText="1"/>
      <protection/>
    </xf>
    <xf numFmtId="0" fontId="71" fillId="34" borderId="15" xfId="63" applyFont="1" applyFill="1" applyBorder="1" applyAlignment="1">
      <alignment horizontal="center" vertical="center" wrapText="1"/>
      <protection/>
    </xf>
    <xf numFmtId="3" fontId="71" fillId="34" borderId="14" xfId="63" applyNumberFormat="1" applyFont="1" applyFill="1" applyBorder="1" applyAlignment="1">
      <alignment vertical="center" wrapText="1"/>
      <protection/>
    </xf>
    <xf numFmtId="3" fontId="71"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3"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3"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3"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3" fillId="0" borderId="0" xfId="0" applyFont="1" applyFill="1" applyBorder="1" applyAlignment="1">
      <alignment/>
    </xf>
    <xf numFmtId="0" fontId="68" fillId="34" borderId="0" xfId="0" applyFont="1" applyFill="1" applyAlignment="1">
      <alignment/>
    </xf>
    <xf numFmtId="3" fontId="68" fillId="34" borderId="0" xfId="0" applyNumberFormat="1" applyFont="1" applyFill="1" applyAlignment="1">
      <alignment/>
    </xf>
    <xf numFmtId="3" fontId="68" fillId="34" borderId="10" xfId="0" applyNumberFormat="1" applyFont="1" applyFill="1" applyBorder="1" applyAlignment="1">
      <alignment/>
    </xf>
    <xf numFmtId="3" fontId="73" fillId="0" borderId="0" xfId="0" applyNumberFormat="1" applyFont="1" applyFill="1" applyBorder="1" applyAlignment="1">
      <alignment/>
    </xf>
    <xf numFmtId="3" fontId="73" fillId="34" borderId="0" xfId="0" applyNumberFormat="1" applyFont="1" applyFill="1" applyBorder="1" applyAlignment="1">
      <alignment/>
    </xf>
    <xf numFmtId="3" fontId="73" fillId="34" borderId="0" xfId="69" applyNumberFormat="1" applyFont="1" applyFill="1" applyBorder="1">
      <alignment/>
      <protection/>
    </xf>
    <xf numFmtId="0" fontId="73" fillId="0" borderId="0" xfId="63" applyFont="1" applyFill="1" applyBorder="1" applyAlignment="1">
      <alignment vertical="center" wrapText="1"/>
      <protection/>
    </xf>
    <xf numFmtId="0" fontId="73" fillId="34" borderId="0" xfId="63" applyFont="1" applyFill="1" applyBorder="1" applyAlignment="1">
      <alignment vertical="center" wrapText="1"/>
      <protection/>
    </xf>
    <xf numFmtId="0" fontId="73" fillId="0" borderId="0" xfId="63" applyFont="1" applyFill="1" applyBorder="1" applyAlignment="1">
      <alignment horizontal="left" vertical="center"/>
      <protection/>
    </xf>
    <xf numFmtId="0" fontId="73" fillId="34" borderId="11" xfId="63" applyFont="1" applyFill="1" applyBorder="1" applyAlignment="1">
      <alignment horizontal="left" vertical="center" wrapText="1"/>
      <protection/>
    </xf>
    <xf numFmtId="0" fontId="0" fillId="34" borderId="11" xfId="0" applyFont="1" applyFill="1" applyBorder="1" applyAlignment="1">
      <alignment/>
    </xf>
    <xf numFmtId="3" fontId="69"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1"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8"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8" fillId="35" borderId="22" xfId="0" applyFont="1" applyFill="1" applyBorder="1" applyAlignment="1">
      <alignment horizontal="center" vertical="center" wrapText="1"/>
    </xf>
    <xf numFmtId="0" fontId="0" fillId="0" borderId="0" xfId="0" applyAlignment="1">
      <alignment horizontal="center" vertical="top" wrapText="1"/>
    </xf>
    <xf numFmtId="0" fontId="74" fillId="0" borderId="0" xfId="0" applyFont="1" applyAlignment="1">
      <alignment horizontal="left" vertical="top" wrapText="1"/>
    </xf>
    <xf numFmtId="0" fontId="68"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8"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1" fillId="37" borderId="0" xfId="0" applyFont="1" applyFill="1" applyBorder="1" applyAlignment="1">
      <alignment horizontal="left"/>
    </xf>
    <xf numFmtId="0" fontId="11" fillId="37" borderId="11" xfId="0" applyFont="1" applyFill="1" applyBorder="1" applyAlignment="1">
      <alignment horizontal="left"/>
    </xf>
    <xf numFmtId="0" fontId="57"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5" fillId="33" borderId="25" xfId="51" applyNumberFormat="1" applyFont="1" applyFill="1" applyBorder="1" applyAlignment="1">
      <alignment vertical="top" wrapText="1"/>
    </xf>
    <xf numFmtId="3" fontId="76" fillId="33" borderId="0" xfId="0" applyNumberFormat="1" applyFont="1" applyFill="1" applyBorder="1" applyAlignment="1">
      <alignment/>
    </xf>
    <xf numFmtId="3" fontId="16" fillId="37" borderId="18" xfId="69" applyNumberFormat="1" applyFont="1" applyFill="1" applyBorder="1">
      <alignment/>
      <protection/>
    </xf>
    <xf numFmtId="3" fontId="77" fillId="33" borderId="26" xfId="69" applyNumberFormat="1" applyFont="1" applyFill="1" applyBorder="1">
      <alignment/>
      <protection/>
    </xf>
    <xf numFmtId="3" fontId="77" fillId="33" borderId="11" xfId="0" applyNumberFormat="1" applyFont="1" applyFill="1" applyBorder="1" applyAlignment="1">
      <alignment/>
    </xf>
    <xf numFmtId="3" fontId="77" fillId="33" borderId="12" xfId="0" applyNumberFormat="1" applyFont="1" applyFill="1" applyBorder="1" applyAlignment="1">
      <alignment/>
    </xf>
    <xf numFmtId="3" fontId="77" fillId="33" borderId="0" xfId="69" applyNumberFormat="1" applyFont="1" applyFill="1" applyBorder="1">
      <alignment/>
      <protection/>
    </xf>
    <xf numFmtId="3" fontId="77"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8" fillId="37" borderId="0" xfId="0" applyFont="1" applyFill="1" applyBorder="1" applyAlignment="1">
      <alignment horizontal="left"/>
    </xf>
    <xf numFmtId="3" fontId="77" fillId="33" borderId="11" xfId="69" applyNumberFormat="1" applyFont="1" applyFill="1" applyBorder="1">
      <alignment/>
      <protection/>
    </xf>
    <xf numFmtId="3" fontId="76" fillId="33"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76" fillId="37" borderId="25" xfId="0" applyNumberFormat="1" applyFont="1" applyFill="1" applyBorder="1" applyAlignment="1">
      <alignment/>
    </xf>
    <xf numFmtId="3" fontId="76" fillId="37" borderId="17" xfId="0" applyNumberFormat="1" applyFont="1" applyFill="1" applyBorder="1" applyAlignment="1">
      <alignment/>
    </xf>
    <xf numFmtId="198" fontId="79" fillId="33" borderId="17" xfId="51" applyNumberFormat="1" applyFont="1" applyFill="1" applyBorder="1" applyAlignment="1">
      <alignment vertical="top" wrapText="1"/>
    </xf>
    <xf numFmtId="0" fontId="80"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57" fillId="33" borderId="25" xfId="46" applyFill="1" applyBorder="1" applyAlignment="1">
      <alignment/>
    </xf>
    <xf numFmtId="0" fontId="57" fillId="33" borderId="0" xfId="46" applyFill="1" applyBorder="1" applyAlignment="1">
      <alignment/>
    </xf>
    <xf numFmtId="0" fontId="57" fillId="33" borderId="11" xfId="46" applyFill="1" applyBorder="1" applyAlignment="1">
      <alignment/>
    </xf>
    <xf numFmtId="0" fontId="81" fillId="33" borderId="0" xfId="46" applyFont="1" applyFill="1" applyBorder="1" applyAlignment="1">
      <alignment/>
    </xf>
    <xf numFmtId="0" fontId="81" fillId="33" borderId="11" xfId="46" applyFont="1" applyFill="1" applyBorder="1" applyAlignment="1">
      <alignment/>
    </xf>
    <xf numFmtId="3" fontId="0" fillId="33" borderId="0" xfId="0" applyNumberFormat="1" applyFill="1" applyAlignment="1">
      <alignment/>
    </xf>
    <xf numFmtId="3" fontId="16" fillId="33" borderId="10" xfId="69" applyNumberFormat="1" applyFont="1" applyFill="1" applyBorder="1">
      <alignment/>
      <protection/>
    </xf>
    <xf numFmtId="3" fontId="16" fillId="37" borderId="10" xfId="69" applyNumberFormat="1" applyFont="1" applyFill="1" applyBorder="1">
      <alignment/>
      <protection/>
    </xf>
    <xf numFmtId="3" fontId="77" fillId="33" borderId="12" xfId="69" applyNumberFormat="1" applyFont="1" applyFill="1" applyBorder="1">
      <alignment/>
      <protection/>
    </xf>
    <xf numFmtId="187" fontId="0" fillId="33" borderId="0" xfId="0" applyNumberFormat="1" applyFill="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2" fillId="33" borderId="0" xfId="0" applyFont="1" applyFill="1" applyBorder="1" applyAlignment="1">
      <alignment/>
    </xf>
    <xf numFmtId="3" fontId="82" fillId="33" borderId="0" xfId="0" applyNumberFormat="1" applyFont="1" applyFill="1" applyBorder="1" applyAlignment="1">
      <alignment/>
    </xf>
    <xf numFmtId="182" fontId="0" fillId="33" borderId="10" xfId="0" applyNumberFormat="1" applyFill="1" applyBorder="1" applyAlignment="1">
      <alignment/>
    </xf>
    <xf numFmtId="3" fontId="16" fillId="33" borderId="0" xfId="0" applyNumberFormat="1" applyFont="1" applyFill="1" applyBorder="1" applyAlignment="1">
      <alignment/>
    </xf>
    <xf numFmtId="3" fontId="16" fillId="33" borderId="10" xfId="0" applyNumberFormat="1" applyFont="1" applyFill="1" applyBorder="1" applyAlignment="1">
      <alignment/>
    </xf>
    <xf numFmtId="3" fontId="77" fillId="37" borderId="25" xfId="69" applyNumberFormat="1" applyFont="1" applyFill="1" applyBorder="1">
      <alignment/>
      <protection/>
    </xf>
    <xf numFmtId="3" fontId="77" fillId="37" borderId="25" xfId="0" applyNumberFormat="1" applyFont="1" applyFill="1" applyBorder="1" applyAlignment="1">
      <alignment/>
    </xf>
    <xf numFmtId="3" fontId="77" fillId="37" borderId="17" xfId="0" applyNumberFormat="1" applyFont="1" applyFill="1" applyBorder="1" applyAlignment="1">
      <alignment/>
    </xf>
    <xf numFmtId="3" fontId="16" fillId="37" borderId="0" xfId="0" applyNumberFormat="1" applyFont="1" applyFill="1" applyBorder="1" applyAlignment="1">
      <alignment/>
    </xf>
    <xf numFmtId="3" fontId="16" fillId="37" borderId="10" xfId="0" applyNumberFormat="1" applyFont="1" applyFill="1" applyBorder="1" applyAlignment="1">
      <alignment/>
    </xf>
    <xf numFmtId="3" fontId="13" fillId="33" borderId="11" xfId="69" applyNumberFormat="1" applyFont="1" applyFill="1" applyBorder="1" applyAlignment="1">
      <alignment vertical="center"/>
      <protection/>
    </xf>
    <xf numFmtId="0" fontId="82" fillId="33" borderId="11" xfId="0" applyFont="1" applyFill="1" applyBorder="1" applyAlignment="1">
      <alignment/>
    </xf>
    <xf numFmtId="3" fontId="82" fillId="33" borderId="11" xfId="0" applyNumberFormat="1" applyFont="1" applyFill="1" applyBorder="1" applyAlignment="1">
      <alignment/>
    </xf>
    <xf numFmtId="182" fontId="0" fillId="33" borderId="12" xfId="0" applyNumberFormat="1" applyFill="1" applyBorder="1" applyAlignment="1">
      <alignment/>
    </xf>
    <xf numFmtId="3" fontId="13" fillId="33" borderId="24" xfId="69" applyNumberFormat="1" applyFont="1" applyFill="1" applyBorder="1">
      <alignment/>
      <protection/>
    </xf>
    <xf numFmtId="206" fontId="83" fillId="33" borderId="0" xfId="51" applyNumberFormat="1" applyFont="1" applyFill="1" applyBorder="1" applyAlignment="1">
      <alignment horizontal="right" wrapText="1"/>
    </xf>
    <xf numFmtId="206" fontId="83" fillId="33" borderId="0" xfId="51" applyNumberFormat="1" applyFont="1" applyFill="1" applyBorder="1" applyAlignment="1">
      <alignment horizontal="left" wrapText="1"/>
    </xf>
    <xf numFmtId="3" fontId="10" fillId="33" borderId="24" xfId="69" applyNumberFormat="1" applyFont="1" applyFill="1" applyBorder="1">
      <alignment/>
      <protection/>
    </xf>
    <xf numFmtId="3" fontId="16" fillId="33" borderId="25" xfId="69" applyNumberFormat="1" applyFont="1" applyFill="1" applyBorder="1">
      <alignment/>
      <protection/>
    </xf>
    <xf numFmtId="3" fontId="76" fillId="33" borderId="25" xfId="0" applyNumberFormat="1" applyFont="1" applyFill="1" applyBorder="1" applyAlignment="1">
      <alignment/>
    </xf>
    <xf numFmtId="3" fontId="76" fillId="33" borderId="17" xfId="0" applyNumberFormat="1" applyFont="1" applyFill="1" applyBorder="1" applyAlignment="1">
      <alignment/>
    </xf>
    <xf numFmtId="0" fontId="71" fillId="33" borderId="0" xfId="60" applyFont="1" applyFill="1" applyBorder="1" applyAlignment="1">
      <alignment horizontal="center" vertical="center"/>
      <protection/>
    </xf>
    <xf numFmtId="0" fontId="71" fillId="33" borderId="0" xfId="60" applyFont="1" applyFill="1" applyBorder="1" applyAlignment="1">
      <alignment horizontal="left" vertical="center"/>
      <protection/>
    </xf>
    <xf numFmtId="0" fontId="83" fillId="33" borderId="0" xfId="60" applyFont="1" applyFill="1" applyBorder="1" applyAlignment="1">
      <alignment horizontal="center" vertical="center"/>
      <protection/>
    </xf>
    <xf numFmtId="206" fontId="83" fillId="33" borderId="0" xfId="51" applyNumberFormat="1" applyFont="1" applyFill="1" applyBorder="1" applyAlignment="1">
      <alignment horizontal="left"/>
    </xf>
    <xf numFmtId="0" fontId="84" fillId="39" borderId="13" xfId="0" applyFont="1" applyFill="1" applyBorder="1" applyAlignment="1">
      <alignment horizontal="center" vertical="center" wrapText="1"/>
    </xf>
    <xf numFmtId="0" fontId="84" fillId="39" borderId="14" xfId="0" applyFont="1" applyFill="1" applyBorder="1" applyAlignment="1">
      <alignment horizontal="center" vertical="center" wrapText="1"/>
    </xf>
    <xf numFmtId="0" fontId="84"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84"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8" fillId="34" borderId="25" xfId="0" applyFont="1" applyFill="1" applyBorder="1" applyAlignment="1">
      <alignment horizontal="center" vertical="center"/>
    </xf>
    <xf numFmtId="0" fontId="78" fillId="34" borderId="11" xfId="0" applyFont="1" applyFill="1" applyBorder="1" applyAlignment="1">
      <alignment horizontal="center" vertical="center"/>
    </xf>
    <xf numFmtId="0" fontId="78" fillId="34" borderId="17" xfId="0" applyFont="1" applyFill="1" applyBorder="1" applyAlignment="1">
      <alignment horizontal="center" vertical="center"/>
    </xf>
    <xf numFmtId="0" fontId="78" fillId="34" borderId="12" xfId="0" applyFont="1" applyFill="1" applyBorder="1" applyAlignment="1">
      <alignment horizontal="center" vertical="center"/>
    </xf>
    <xf numFmtId="0" fontId="68" fillId="0" borderId="11" xfId="0" applyFont="1" applyBorder="1" applyAlignment="1">
      <alignment horizontal="center"/>
    </xf>
    <xf numFmtId="0" fontId="0" fillId="0" borderId="0" xfId="0" applyAlignment="1">
      <alignment horizontal="left" vertical="top" wrapText="1"/>
    </xf>
    <xf numFmtId="0" fontId="85" fillId="0" borderId="0" xfId="0" applyFont="1" applyAlignment="1">
      <alignment horizontal="left" vertical="top" wrapText="1"/>
    </xf>
    <xf numFmtId="0" fontId="86" fillId="0" borderId="27" xfId="0" applyFont="1" applyBorder="1" applyAlignment="1">
      <alignment horizontal="left" vertical="top" wrapText="1"/>
    </xf>
    <xf numFmtId="0" fontId="57" fillId="0" borderId="0" xfId="46"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819150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7</xdr:col>
      <xdr:colOff>1647825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19050</xdr:colOff>
      <xdr:row>0</xdr:row>
      <xdr:rowOff>238125</xdr:rowOff>
    </xdr:from>
    <xdr:to>
      <xdr:col>5</xdr:col>
      <xdr:colOff>762000</xdr:colOff>
      <xdr:row>0</xdr:row>
      <xdr:rowOff>600075</xdr:rowOff>
    </xdr:to>
    <xdr:grpSp>
      <xdr:nvGrpSpPr>
        <xdr:cNvPr id="7" name="6 Grupo"/>
        <xdr:cNvGrpSpPr>
          <a:grpSpLocks/>
        </xdr:cNvGrpSpPr>
      </xdr:nvGrpSpPr>
      <xdr:grpSpPr>
        <a:xfrm>
          <a:off x="19050" y="238125"/>
          <a:ext cx="8096250" cy="361950"/>
          <a:chOff x="447675" y="152400"/>
          <a:chExt cx="7477125" cy="428625"/>
        </a:xfrm>
        <a:solidFill>
          <a:srgbClr val="FFFFFF"/>
        </a:solidFill>
      </xdr:grpSpPr>
      <xdr:pic>
        <xdr:nvPicPr>
          <xdr:cNvPr id="8"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9"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0"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561975</xdr:colOff>
      <xdr:row>0</xdr:row>
      <xdr:rowOff>123825</xdr:rowOff>
    </xdr:from>
    <xdr:to>
      <xdr:col>5</xdr:col>
      <xdr:colOff>123825</xdr:colOff>
      <xdr:row>0</xdr:row>
      <xdr:rowOff>485775</xdr:rowOff>
    </xdr:to>
    <xdr:grpSp>
      <xdr:nvGrpSpPr>
        <xdr:cNvPr id="2" name="6 Grupo"/>
        <xdr:cNvGrpSpPr>
          <a:grpSpLocks/>
        </xdr:cNvGrpSpPr>
      </xdr:nvGrpSpPr>
      <xdr:grpSpPr>
        <a:xfrm>
          <a:off x="561975" y="123825"/>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104775</xdr:rowOff>
    </xdr:from>
    <xdr:to>
      <xdr:col>5</xdr:col>
      <xdr:colOff>742950</xdr:colOff>
      <xdr:row>0</xdr:row>
      <xdr:rowOff>466725</xdr:rowOff>
    </xdr:to>
    <xdr:grpSp>
      <xdr:nvGrpSpPr>
        <xdr:cNvPr id="8" name="6 Grupo"/>
        <xdr:cNvGrpSpPr>
          <a:grpSpLocks/>
        </xdr:cNvGrpSpPr>
      </xdr:nvGrpSpPr>
      <xdr:grpSpPr>
        <a:xfrm>
          <a:off x="0" y="104775"/>
          <a:ext cx="8096250" cy="361950"/>
          <a:chOff x="447675" y="152400"/>
          <a:chExt cx="7477125" cy="428625"/>
        </a:xfrm>
        <a:solidFill>
          <a:srgbClr val="FFFFFF"/>
        </a:solidFill>
      </xdr:grpSpPr>
      <xdr:pic>
        <xdr:nvPicPr>
          <xdr:cNvPr id="9"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0"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1"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266700</xdr:colOff>
      <xdr:row>0</xdr:row>
      <xdr:rowOff>133350</xdr:rowOff>
    </xdr:from>
    <xdr:to>
      <xdr:col>4</xdr:col>
      <xdr:colOff>676275</xdr:colOff>
      <xdr:row>0</xdr:row>
      <xdr:rowOff>495300</xdr:rowOff>
    </xdr:to>
    <xdr:grpSp>
      <xdr:nvGrpSpPr>
        <xdr:cNvPr id="2" name="6 Grupo"/>
        <xdr:cNvGrpSpPr>
          <a:grpSpLocks/>
        </xdr:cNvGrpSpPr>
      </xdr:nvGrpSpPr>
      <xdr:grpSpPr>
        <a:xfrm>
          <a:off x="266700" y="133350"/>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171450</xdr:rowOff>
    </xdr:from>
    <xdr:to>
      <xdr:col>5</xdr:col>
      <xdr:colOff>742950</xdr:colOff>
      <xdr:row>0</xdr:row>
      <xdr:rowOff>533400</xdr:rowOff>
    </xdr:to>
    <xdr:grpSp>
      <xdr:nvGrpSpPr>
        <xdr:cNvPr id="9" name="6 Grupo"/>
        <xdr:cNvGrpSpPr>
          <a:grpSpLocks/>
        </xdr:cNvGrpSpPr>
      </xdr:nvGrpSpPr>
      <xdr:grpSpPr>
        <a:xfrm>
          <a:off x="0" y="171450"/>
          <a:ext cx="8096250" cy="361950"/>
          <a:chOff x="447675" y="152400"/>
          <a:chExt cx="7477125" cy="428625"/>
        </a:xfrm>
        <a:solidFill>
          <a:srgbClr val="FFFFFF"/>
        </a:solidFill>
      </xdr:grpSpPr>
      <xdr:pic>
        <xdr:nvPicPr>
          <xdr:cNvPr id="10"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1"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2"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438150</xdr:colOff>
      <xdr:row>0</xdr:row>
      <xdr:rowOff>200025</xdr:rowOff>
    </xdr:from>
    <xdr:to>
      <xdr:col>5</xdr:col>
      <xdr:colOff>0</xdr:colOff>
      <xdr:row>0</xdr:row>
      <xdr:rowOff>561975</xdr:rowOff>
    </xdr:to>
    <xdr:grpSp>
      <xdr:nvGrpSpPr>
        <xdr:cNvPr id="2" name="6 Grupo"/>
        <xdr:cNvGrpSpPr>
          <a:grpSpLocks/>
        </xdr:cNvGrpSpPr>
      </xdr:nvGrpSpPr>
      <xdr:grpSpPr>
        <a:xfrm>
          <a:off x="438150" y="200025"/>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161925</xdr:rowOff>
    </xdr:from>
    <xdr:to>
      <xdr:col>5</xdr:col>
      <xdr:colOff>742950</xdr:colOff>
      <xdr:row>0</xdr:row>
      <xdr:rowOff>523875</xdr:rowOff>
    </xdr:to>
    <xdr:grpSp>
      <xdr:nvGrpSpPr>
        <xdr:cNvPr id="10" name="6 Grupo"/>
        <xdr:cNvGrpSpPr>
          <a:grpSpLocks/>
        </xdr:cNvGrpSpPr>
      </xdr:nvGrpSpPr>
      <xdr:grpSpPr>
        <a:xfrm>
          <a:off x="0" y="161925"/>
          <a:ext cx="8096250" cy="361950"/>
          <a:chOff x="447675" y="152400"/>
          <a:chExt cx="7477125" cy="428625"/>
        </a:xfrm>
        <a:solidFill>
          <a:srgbClr val="FFFFFF"/>
        </a:solidFill>
      </xdr:grpSpPr>
      <xdr:pic>
        <xdr:nvPicPr>
          <xdr:cNvPr id="11"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2"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3"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476250</xdr:colOff>
      <xdr:row>0</xdr:row>
      <xdr:rowOff>142875</xdr:rowOff>
    </xdr:from>
    <xdr:to>
      <xdr:col>5</xdr:col>
      <xdr:colOff>38100</xdr:colOff>
      <xdr:row>0</xdr:row>
      <xdr:rowOff>504825</xdr:rowOff>
    </xdr:to>
    <xdr:grpSp>
      <xdr:nvGrpSpPr>
        <xdr:cNvPr id="2" name="6 Grupo"/>
        <xdr:cNvGrpSpPr>
          <a:grpSpLocks/>
        </xdr:cNvGrpSpPr>
      </xdr:nvGrpSpPr>
      <xdr:grpSpPr>
        <a:xfrm>
          <a:off x="476250" y="142875"/>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190500</xdr:rowOff>
    </xdr:from>
    <xdr:to>
      <xdr:col>5</xdr:col>
      <xdr:colOff>742950</xdr:colOff>
      <xdr:row>0</xdr:row>
      <xdr:rowOff>552450</xdr:rowOff>
    </xdr:to>
    <xdr:grpSp>
      <xdr:nvGrpSpPr>
        <xdr:cNvPr id="10" name="6 Grupo"/>
        <xdr:cNvGrpSpPr>
          <a:grpSpLocks/>
        </xdr:cNvGrpSpPr>
      </xdr:nvGrpSpPr>
      <xdr:grpSpPr>
        <a:xfrm>
          <a:off x="0" y="190500"/>
          <a:ext cx="8096250" cy="361950"/>
          <a:chOff x="447675" y="152400"/>
          <a:chExt cx="7477125" cy="428625"/>
        </a:xfrm>
        <a:solidFill>
          <a:srgbClr val="FFFFFF"/>
        </a:solidFill>
      </xdr:grpSpPr>
      <xdr:pic>
        <xdr:nvPicPr>
          <xdr:cNvPr id="11"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2"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3"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419100</xdr:colOff>
      <xdr:row>0</xdr:row>
      <xdr:rowOff>142875</xdr:rowOff>
    </xdr:from>
    <xdr:to>
      <xdr:col>4</xdr:col>
      <xdr:colOff>828675</xdr:colOff>
      <xdr:row>0</xdr:row>
      <xdr:rowOff>504825</xdr:rowOff>
    </xdr:to>
    <xdr:grpSp>
      <xdr:nvGrpSpPr>
        <xdr:cNvPr id="2" name="6 Grupo"/>
        <xdr:cNvGrpSpPr>
          <a:grpSpLocks/>
        </xdr:cNvGrpSpPr>
      </xdr:nvGrpSpPr>
      <xdr:grpSpPr>
        <a:xfrm>
          <a:off x="419100" y="142875"/>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0</xdr:row>
      <xdr:rowOff>123825</xdr:rowOff>
    </xdr:from>
    <xdr:to>
      <xdr:col>5</xdr:col>
      <xdr:colOff>838200</xdr:colOff>
      <xdr:row>0</xdr:row>
      <xdr:rowOff>581025</xdr:rowOff>
    </xdr:to>
    <xdr:grpSp>
      <xdr:nvGrpSpPr>
        <xdr:cNvPr id="3" name="6 Grupo"/>
        <xdr:cNvGrpSpPr>
          <a:grpSpLocks/>
        </xdr:cNvGrpSpPr>
      </xdr:nvGrpSpPr>
      <xdr:grpSpPr>
        <a:xfrm>
          <a:off x="0" y="123825"/>
          <a:ext cx="8277225" cy="457200"/>
          <a:chOff x="447675" y="152400"/>
          <a:chExt cx="7477125" cy="428625"/>
        </a:xfrm>
        <a:solidFill>
          <a:srgbClr val="FFFFFF"/>
        </a:solidFill>
      </xdr:grpSpPr>
      <xdr:pic>
        <xdr:nvPicPr>
          <xdr:cNvPr id="4"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5"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6"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0"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9525</xdr:colOff>
      <xdr:row>0</xdr:row>
      <xdr:rowOff>171450</xdr:rowOff>
    </xdr:from>
    <xdr:to>
      <xdr:col>5</xdr:col>
      <xdr:colOff>752475</xdr:colOff>
      <xdr:row>0</xdr:row>
      <xdr:rowOff>533400</xdr:rowOff>
    </xdr:to>
    <xdr:grpSp>
      <xdr:nvGrpSpPr>
        <xdr:cNvPr id="11" name="6 Grupo"/>
        <xdr:cNvGrpSpPr>
          <a:grpSpLocks/>
        </xdr:cNvGrpSpPr>
      </xdr:nvGrpSpPr>
      <xdr:grpSpPr>
        <a:xfrm>
          <a:off x="9525" y="171450"/>
          <a:ext cx="8096250" cy="361950"/>
          <a:chOff x="447675" y="152400"/>
          <a:chExt cx="7477125" cy="428625"/>
        </a:xfrm>
        <a:solidFill>
          <a:srgbClr val="FFFFFF"/>
        </a:solidFill>
      </xdr:grpSpPr>
      <xdr:pic>
        <xdr:nvPicPr>
          <xdr:cNvPr id="12"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3"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4"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590550</xdr:colOff>
      <xdr:row>0</xdr:row>
      <xdr:rowOff>180975</xdr:rowOff>
    </xdr:from>
    <xdr:to>
      <xdr:col>5</xdr:col>
      <xdr:colOff>152400</xdr:colOff>
      <xdr:row>0</xdr:row>
      <xdr:rowOff>542925</xdr:rowOff>
    </xdr:to>
    <xdr:grpSp>
      <xdr:nvGrpSpPr>
        <xdr:cNvPr id="2" name="6 Grupo"/>
        <xdr:cNvGrpSpPr>
          <a:grpSpLocks/>
        </xdr:cNvGrpSpPr>
      </xdr:nvGrpSpPr>
      <xdr:grpSpPr>
        <a:xfrm>
          <a:off x="590550" y="180975"/>
          <a:ext cx="6915150" cy="3619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466725</xdr:colOff>
      <xdr:row>0</xdr:row>
      <xdr:rowOff>104775</xdr:rowOff>
    </xdr:from>
    <xdr:to>
      <xdr:col>5</xdr:col>
      <xdr:colOff>209550</xdr:colOff>
      <xdr:row>0</xdr:row>
      <xdr:rowOff>561975</xdr:rowOff>
    </xdr:to>
    <xdr:grpSp>
      <xdr:nvGrpSpPr>
        <xdr:cNvPr id="2" name="6 Grupo"/>
        <xdr:cNvGrpSpPr>
          <a:grpSpLocks/>
        </xdr:cNvGrpSpPr>
      </xdr:nvGrpSpPr>
      <xdr:grpSpPr>
        <a:xfrm>
          <a:off x="466725" y="104775"/>
          <a:ext cx="7096125" cy="4572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47625</xdr:rowOff>
    </xdr:from>
    <xdr:to>
      <xdr:col>6</xdr:col>
      <xdr:colOff>9525</xdr:colOff>
      <xdr:row>0</xdr:row>
      <xdr:rowOff>504825</xdr:rowOff>
    </xdr:to>
    <xdr:grpSp>
      <xdr:nvGrpSpPr>
        <xdr:cNvPr id="4" name="6 Grupo"/>
        <xdr:cNvGrpSpPr>
          <a:grpSpLocks/>
        </xdr:cNvGrpSpPr>
      </xdr:nvGrpSpPr>
      <xdr:grpSpPr>
        <a:xfrm>
          <a:off x="0" y="47625"/>
          <a:ext cx="8210550" cy="457200"/>
          <a:chOff x="447675" y="152400"/>
          <a:chExt cx="7477125" cy="428625"/>
        </a:xfrm>
        <a:solidFill>
          <a:srgbClr val="FFFFFF"/>
        </a:solidFill>
      </xdr:grpSpPr>
      <xdr:pic>
        <xdr:nvPicPr>
          <xdr:cNvPr id="5"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6"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7"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295275</xdr:colOff>
      <xdr:row>0</xdr:row>
      <xdr:rowOff>66675</xdr:rowOff>
    </xdr:from>
    <xdr:to>
      <xdr:col>4</xdr:col>
      <xdr:colOff>733425</xdr:colOff>
      <xdr:row>0</xdr:row>
      <xdr:rowOff>523875</xdr:rowOff>
    </xdr:to>
    <xdr:grpSp>
      <xdr:nvGrpSpPr>
        <xdr:cNvPr id="2" name="6 Grupo"/>
        <xdr:cNvGrpSpPr>
          <a:grpSpLocks/>
        </xdr:cNvGrpSpPr>
      </xdr:nvGrpSpPr>
      <xdr:grpSpPr>
        <a:xfrm>
          <a:off x="295275" y="66675"/>
          <a:ext cx="7029450" cy="4572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0</xdr:row>
      <xdr:rowOff>38100</xdr:rowOff>
    </xdr:from>
    <xdr:to>
      <xdr:col>5</xdr:col>
      <xdr:colOff>809625</xdr:colOff>
      <xdr:row>0</xdr:row>
      <xdr:rowOff>542925</xdr:rowOff>
    </xdr:to>
    <xdr:grpSp>
      <xdr:nvGrpSpPr>
        <xdr:cNvPr id="5" name="6 Grupo"/>
        <xdr:cNvGrpSpPr>
          <a:grpSpLocks/>
        </xdr:cNvGrpSpPr>
      </xdr:nvGrpSpPr>
      <xdr:grpSpPr>
        <a:xfrm>
          <a:off x="0" y="38100"/>
          <a:ext cx="8162925" cy="504825"/>
          <a:chOff x="447675" y="152400"/>
          <a:chExt cx="7477125" cy="428625"/>
        </a:xfrm>
        <a:solidFill>
          <a:srgbClr val="FFFFFF"/>
        </a:solidFill>
      </xdr:grpSpPr>
      <xdr:pic>
        <xdr:nvPicPr>
          <xdr:cNvPr id="6"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7"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8"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342900</xdr:colOff>
      <xdr:row>0</xdr:row>
      <xdr:rowOff>47625</xdr:rowOff>
    </xdr:from>
    <xdr:to>
      <xdr:col>5</xdr:col>
      <xdr:colOff>361950</xdr:colOff>
      <xdr:row>0</xdr:row>
      <xdr:rowOff>552450</xdr:rowOff>
    </xdr:to>
    <xdr:grpSp>
      <xdr:nvGrpSpPr>
        <xdr:cNvPr id="2" name="6 Grupo"/>
        <xdr:cNvGrpSpPr>
          <a:grpSpLocks/>
        </xdr:cNvGrpSpPr>
      </xdr:nvGrpSpPr>
      <xdr:grpSpPr>
        <a:xfrm>
          <a:off x="342900" y="47625"/>
          <a:ext cx="7372350" cy="5048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28575</xdr:colOff>
      <xdr:row>0</xdr:row>
      <xdr:rowOff>152400</xdr:rowOff>
    </xdr:from>
    <xdr:to>
      <xdr:col>6</xdr:col>
      <xdr:colOff>38100</xdr:colOff>
      <xdr:row>0</xdr:row>
      <xdr:rowOff>514350</xdr:rowOff>
    </xdr:to>
    <xdr:grpSp>
      <xdr:nvGrpSpPr>
        <xdr:cNvPr id="6" name="6 Grupo"/>
        <xdr:cNvGrpSpPr>
          <a:grpSpLocks/>
        </xdr:cNvGrpSpPr>
      </xdr:nvGrpSpPr>
      <xdr:grpSpPr>
        <a:xfrm>
          <a:off x="28575" y="152400"/>
          <a:ext cx="8210550" cy="361950"/>
          <a:chOff x="447675" y="152400"/>
          <a:chExt cx="7477125" cy="428625"/>
        </a:xfrm>
        <a:solidFill>
          <a:srgbClr val="FFFFFF"/>
        </a:solidFill>
      </xdr:grpSpPr>
      <xdr:pic>
        <xdr:nvPicPr>
          <xdr:cNvPr id="7"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8"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9"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238125</xdr:colOff>
      <xdr:row>0</xdr:row>
      <xdr:rowOff>85725</xdr:rowOff>
    </xdr:from>
    <xdr:to>
      <xdr:col>5</xdr:col>
      <xdr:colOff>419100</xdr:colOff>
      <xdr:row>0</xdr:row>
      <xdr:rowOff>533400</xdr:rowOff>
    </xdr:to>
    <xdr:grpSp>
      <xdr:nvGrpSpPr>
        <xdr:cNvPr id="2" name="6 Grupo"/>
        <xdr:cNvGrpSpPr>
          <a:grpSpLocks/>
        </xdr:cNvGrpSpPr>
      </xdr:nvGrpSpPr>
      <xdr:grpSpPr>
        <a:xfrm>
          <a:off x="238125" y="85725"/>
          <a:ext cx="7534275" cy="44767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6"/>
  <sheetViews>
    <sheetView tabSelected="1" zoomScalePageLayoutView="0" workbookViewId="0" topLeftCell="A1">
      <selection activeCell="J13" sqref="J13"/>
    </sheetView>
  </sheetViews>
  <sheetFormatPr defaultColWidth="11.421875" defaultRowHeight="15"/>
  <cols>
    <col min="1" max="6" width="13.00390625" style="1" customWidth="1"/>
    <col min="7" max="7" width="16.421875" style="1" customWidth="1"/>
    <col min="8" max="8" width="28.28125" style="1" customWidth="1"/>
    <col min="9" max="16384" width="11.421875" style="1" customWidth="1"/>
  </cols>
  <sheetData>
    <row r="1" ht="60" customHeight="1"/>
    <row r="2" ht="8.25" customHeight="1"/>
    <row r="3" spans="1:8" ht="20.25">
      <c r="A3" s="150" t="s">
        <v>60</v>
      </c>
      <c r="B3" s="151"/>
      <c r="C3" s="151"/>
      <c r="D3" s="151"/>
      <c r="E3" s="151"/>
      <c r="F3" s="151"/>
      <c r="G3" s="151"/>
      <c r="H3" s="152"/>
    </row>
    <row r="4" spans="1:8" ht="39.75" customHeight="1">
      <c r="A4" s="153" t="s">
        <v>122</v>
      </c>
      <c r="B4" s="154"/>
      <c r="C4" s="154"/>
      <c r="D4" s="154"/>
      <c r="E4" s="154"/>
      <c r="F4" s="154"/>
      <c r="G4" s="154"/>
      <c r="H4" s="155"/>
    </row>
    <row r="5" spans="1:8" ht="36.75" customHeight="1">
      <c r="A5" s="111"/>
      <c r="B5" s="156" t="s">
        <v>98</v>
      </c>
      <c r="C5" s="156"/>
      <c r="D5" s="156"/>
      <c r="E5" s="156"/>
      <c r="F5" s="156"/>
      <c r="G5" s="156"/>
      <c r="H5" s="157"/>
    </row>
    <row r="6" spans="1:8" ht="15">
      <c r="A6" s="74"/>
      <c r="B6" s="113" t="s">
        <v>77</v>
      </c>
      <c r="C6" s="75"/>
      <c r="D6" s="75"/>
      <c r="E6" s="75"/>
      <c r="F6" s="75"/>
      <c r="G6" s="75"/>
      <c r="H6" s="76"/>
    </row>
    <row r="7" spans="1:8" ht="15">
      <c r="A7" s="99"/>
      <c r="B7" s="114" t="s">
        <v>78</v>
      </c>
      <c r="C7" s="72"/>
      <c r="D7" s="72"/>
      <c r="E7" s="72"/>
      <c r="F7" s="72"/>
      <c r="G7" s="72"/>
      <c r="H7" s="98"/>
    </row>
    <row r="8" spans="1:8" ht="15">
      <c r="A8" s="99"/>
      <c r="B8" s="114" t="s">
        <v>79</v>
      </c>
      <c r="C8" s="72"/>
      <c r="D8" s="72"/>
      <c r="E8" s="72"/>
      <c r="F8" s="72"/>
      <c r="G8" s="72"/>
      <c r="H8" s="98"/>
    </row>
    <row r="9" spans="1:8" ht="15">
      <c r="A9" s="99"/>
      <c r="B9" s="114" t="s">
        <v>80</v>
      </c>
      <c r="C9" s="72"/>
      <c r="D9" s="72"/>
      <c r="E9" s="72"/>
      <c r="F9" s="72"/>
      <c r="G9" s="72"/>
      <c r="H9" s="98"/>
    </row>
    <row r="10" spans="1:8" ht="15">
      <c r="A10" s="99"/>
      <c r="B10" s="114" t="s">
        <v>81</v>
      </c>
      <c r="C10" s="72"/>
      <c r="D10" s="72"/>
      <c r="E10" s="72"/>
      <c r="F10" s="72"/>
      <c r="G10" s="72"/>
      <c r="H10" s="98"/>
    </row>
    <row r="11" spans="1:8" ht="15">
      <c r="A11" s="99"/>
      <c r="B11" s="114" t="s">
        <v>82</v>
      </c>
      <c r="C11" s="72"/>
      <c r="D11" s="72"/>
      <c r="E11" s="72"/>
      <c r="F11" s="72"/>
      <c r="G11" s="72"/>
      <c r="H11" s="98"/>
    </row>
    <row r="12" spans="1:8" ht="15">
      <c r="A12" s="99"/>
      <c r="B12" s="114" t="s">
        <v>83</v>
      </c>
      <c r="C12" s="72"/>
      <c r="D12" s="72"/>
      <c r="E12" s="72"/>
      <c r="F12" s="72"/>
      <c r="G12" s="72"/>
      <c r="H12" s="98"/>
    </row>
    <row r="13" spans="1:8" ht="15">
      <c r="A13" s="99"/>
      <c r="B13" s="169" t="s">
        <v>84</v>
      </c>
      <c r="C13" s="72"/>
      <c r="D13" s="72"/>
      <c r="E13" s="72"/>
      <c r="F13" s="72"/>
      <c r="G13" s="72"/>
      <c r="H13" s="98"/>
    </row>
    <row r="14" spans="1:8" ht="15">
      <c r="A14" s="99"/>
      <c r="B14" s="114" t="s">
        <v>85</v>
      </c>
      <c r="C14" s="72"/>
      <c r="D14" s="72"/>
      <c r="E14" s="72"/>
      <c r="F14" s="72"/>
      <c r="G14" s="72"/>
      <c r="H14" s="98"/>
    </row>
    <row r="15" spans="1:8" ht="15">
      <c r="A15" s="99"/>
      <c r="B15" s="114" t="s">
        <v>86</v>
      </c>
      <c r="C15" s="72"/>
      <c r="D15" s="72"/>
      <c r="E15" s="72"/>
      <c r="F15" s="72"/>
      <c r="G15" s="72"/>
      <c r="H15" s="98"/>
    </row>
    <row r="16" spans="1:8" ht="15">
      <c r="A16" s="99"/>
      <c r="B16" s="114" t="s">
        <v>87</v>
      </c>
      <c r="C16" s="72"/>
      <c r="D16" s="72"/>
      <c r="E16" s="72"/>
      <c r="F16" s="72"/>
      <c r="G16" s="72"/>
      <c r="H16" s="98"/>
    </row>
    <row r="17" spans="1:8" ht="15">
      <c r="A17" s="99"/>
      <c r="B17" s="114" t="s">
        <v>88</v>
      </c>
      <c r="C17" s="72"/>
      <c r="D17" s="72"/>
      <c r="E17" s="72"/>
      <c r="F17" s="72"/>
      <c r="G17" s="72"/>
      <c r="H17" s="98"/>
    </row>
    <row r="18" spans="1:8" ht="15">
      <c r="A18" s="99"/>
      <c r="B18" s="114" t="s">
        <v>120</v>
      </c>
      <c r="C18" s="72"/>
      <c r="D18" s="72"/>
      <c r="E18" s="72"/>
      <c r="F18" s="72"/>
      <c r="G18" s="72"/>
      <c r="H18" s="98"/>
    </row>
    <row r="19" spans="1:8" ht="15">
      <c r="A19" s="99"/>
      <c r="B19" s="114" t="s">
        <v>121</v>
      </c>
      <c r="C19" s="72"/>
      <c r="D19" s="72"/>
      <c r="E19" s="72"/>
      <c r="F19" s="72"/>
      <c r="G19" s="72"/>
      <c r="H19" s="98"/>
    </row>
    <row r="20" spans="1:8" ht="15">
      <c r="A20" s="99"/>
      <c r="B20" s="114" t="s">
        <v>93</v>
      </c>
      <c r="C20" s="72"/>
      <c r="D20" s="72"/>
      <c r="E20" s="72"/>
      <c r="F20" s="72"/>
      <c r="G20" s="72"/>
      <c r="H20" s="98"/>
    </row>
    <row r="21" spans="1:8" ht="15">
      <c r="A21" s="99"/>
      <c r="B21" s="114" t="s">
        <v>92</v>
      </c>
      <c r="C21" s="72"/>
      <c r="D21" s="72"/>
      <c r="E21" s="72"/>
      <c r="F21" s="72"/>
      <c r="G21" s="72"/>
      <c r="H21" s="98"/>
    </row>
    <row r="22" spans="1:8" ht="15">
      <c r="A22" s="99"/>
      <c r="B22" s="114" t="s">
        <v>108</v>
      </c>
      <c r="C22" s="72"/>
      <c r="D22" s="72"/>
      <c r="E22" s="72"/>
      <c r="F22" s="72"/>
      <c r="G22" s="72"/>
      <c r="H22" s="98"/>
    </row>
    <row r="23" spans="1:8" ht="15">
      <c r="A23" s="77"/>
      <c r="B23" s="115" t="s">
        <v>109</v>
      </c>
      <c r="C23" s="78"/>
      <c r="D23" s="78"/>
      <c r="E23" s="78"/>
      <c r="F23" s="78"/>
      <c r="G23" s="78"/>
      <c r="H23" s="73"/>
    </row>
    <row r="24" spans="1:8" ht="15">
      <c r="A24" s="99"/>
      <c r="B24" s="116" t="s">
        <v>89</v>
      </c>
      <c r="C24" s="72"/>
      <c r="D24" s="72"/>
      <c r="E24" s="72"/>
      <c r="F24" s="72"/>
      <c r="G24" s="72"/>
      <c r="H24" s="98"/>
    </row>
    <row r="25" spans="1:8" ht="15">
      <c r="A25" s="77"/>
      <c r="B25" s="117" t="s">
        <v>90</v>
      </c>
      <c r="C25" s="78"/>
      <c r="D25" s="78"/>
      <c r="E25" s="78"/>
      <c r="F25" s="78"/>
      <c r="G25" s="78"/>
      <c r="H25" s="73"/>
    </row>
    <row r="26" ht="15">
      <c r="B26" s="112" t="s">
        <v>69</v>
      </c>
    </row>
  </sheetData>
  <sheetProtection/>
  <mergeCells count="3">
    <mergeCell ref="A3:H3"/>
    <mergeCell ref="A4:H4"/>
    <mergeCell ref="B5:H5"/>
  </mergeCells>
  <hyperlinks>
    <hyperlink ref="B6" location="'CP Producción de películas Ctes'!A1" display="Actividades de producción de películas cinematográficas, videos, programas, anuncios y comerciales de televisión Ctes"/>
    <hyperlink ref="B7" location="'CP Producción de películas Ktes'!A1" display="Actividades de producción de películas cinematográficas, videos, programas, anuncios y comerciales de televisión Ktes"/>
    <hyperlink ref="B8" location="'CP Posproducción  Ctes'!A1" display="Actividades de posproducción de películas cinematográficas, videos, programas, anuncios y comerciales de televisión Ctes"/>
    <hyperlink ref="B9" location="'CP Posproducción Ktes  '!A1" display="Actividades de posproducción de películas cinematográficas, videos, programas, anuncios y comerciales de televisión Ktes"/>
    <hyperlink ref="B10" location="'CP Distribución  Ctes'!A1" display="Actividades de distribución de películas cinematográficas, videos, programas, anuncios y comerciales de televisón Ctes"/>
    <hyperlink ref="B11" location="'CP Distribución Ktes '!A1" display="Actividades de distribución de películas cinematográficas, videos, programas, anuncios y comerciales de televisón Ktes"/>
    <hyperlink ref="B12" location="'CP Exhibición Ctes'!A1" display="Actividades de exhibición de películas cinematográficas y videos Ctes"/>
    <hyperlink ref="B24" location="'CP Total Audiovisual Ctes '!A1" display="Total Audiovisual Ctes"/>
    <hyperlink ref="B25" location="'CP Total Audiovisual Ktes '!A1" display="Total Audiovisual Ktes"/>
    <hyperlink ref="B14" location="'CP Programación radio Ctes'!A1" display="Actividades de programación y transmisión en el servicio de radiodifusión sonora Ctes"/>
    <hyperlink ref="B15" location="'CP Programación radio Ktes'!A1" display="Actividades de programación y transmisión en el servicio de radiodifusión sonora Ktes"/>
    <hyperlink ref="B16" location="'CP Programación televisión Ctes'!A1" display="Actividades de programación y transmisión de televisión Ctes"/>
    <hyperlink ref="B17" location="'CP Programación televisión Ktes'!A1" display="Actividades de programación y transmisión de televisión Ktes"/>
    <hyperlink ref="B18" location="'CP Tv suscripción C'!A1" display="Televisión por suscripción Ctes"/>
    <hyperlink ref="B19" location="'CP Tv suscripción K'!A1" display="Televisión por suscripción Ktes"/>
    <hyperlink ref="B13" location="'CP Exhibición Ktes'!A1" display="Actividades de exhibición de películas cinematográficas y videos Ktes "/>
    <hyperlink ref="B20" location="'CP Creación Audiovisual Ctes'!A1" display="Creación Audiovisual Ctes"/>
    <hyperlink ref="B21" location="'CP Creación Audiovisual Ktes'!A1" display="Creación Audiovisual Ktes"/>
    <hyperlink ref="B22" location="'CP Comercio art culturales Ctes'!A1" display="Comercio al por menor de otros artículos culturales y de entretenimiento n.c.p. Ctes"/>
    <hyperlink ref="B23" location="'CP Comercio art culturales Ktes'!A1" display="Comercio al por menor de otros artículos culturales y de entretenimiento n.c.p.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75</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463059</v>
      </c>
      <c r="C14" s="128">
        <f>C15+C16</f>
        <v>455442</v>
      </c>
      <c r="D14" s="128">
        <f>D15+D16</f>
        <v>406164.28500000003</v>
      </c>
      <c r="E14" s="128">
        <f>E15+E16</f>
        <v>412499.798</v>
      </c>
      <c r="F14" s="129">
        <f>F15+F16</f>
        <v>426127.40536884643</v>
      </c>
    </row>
    <row r="15" spans="1:6" ht="15">
      <c r="A15" s="92" t="s">
        <v>105</v>
      </c>
      <c r="B15" s="87">
        <v>459981</v>
      </c>
      <c r="C15" s="133">
        <v>451740</v>
      </c>
      <c r="D15" s="133">
        <v>400173.521</v>
      </c>
      <c r="E15" s="133">
        <v>401995.246</v>
      </c>
      <c r="F15" s="134">
        <v>415275.8182649853</v>
      </c>
    </row>
    <row r="16" spans="1:6" ht="15">
      <c r="A16" s="89" t="s">
        <v>116</v>
      </c>
      <c r="B16" s="88">
        <v>3078</v>
      </c>
      <c r="C16" s="128">
        <v>3702</v>
      </c>
      <c r="D16" s="128">
        <v>5990.764</v>
      </c>
      <c r="E16" s="128">
        <v>10504.552</v>
      </c>
      <c r="F16" s="129">
        <v>10851.587103861144</v>
      </c>
    </row>
    <row r="17" spans="1:6" ht="15">
      <c r="A17" s="92" t="s">
        <v>67</v>
      </c>
      <c r="B17" s="87">
        <v>184153</v>
      </c>
      <c r="C17" s="87">
        <v>183106</v>
      </c>
      <c r="D17" s="87">
        <v>171944.7815800007</v>
      </c>
      <c r="E17" s="87">
        <v>176556.36435000013</v>
      </c>
      <c r="F17" s="120">
        <v>182389.1934168226</v>
      </c>
    </row>
    <row r="18" spans="1:6" ht="15">
      <c r="A18" s="93" t="s">
        <v>68</v>
      </c>
      <c r="B18" s="101">
        <f>B14-B17</f>
        <v>278906</v>
      </c>
      <c r="C18" s="101">
        <f>C14-C17</f>
        <v>272336</v>
      </c>
      <c r="D18" s="101">
        <f>D14-D17</f>
        <v>234219.50341999932</v>
      </c>
      <c r="E18" s="101">
        <f>E14-E17</f>
        <v>235943.43364999988</v>
      </c>
      <c r="F18" s="121">
        <f>F14-F17</f>
        <v>243738.21195202382</v>
      </c>
    </row>
    <row r="19" spans="1:6" ht="15">
      <c r="A19" s="96"/>
      <c r="B19" s="96"/>
      <c r="C19" s="96"/>
      <c r="D19" s="96"/>
      <c r="E19" s="96"/>
      <c r="F19" s="96"/>
    </row>
    <row r="20" spans="1:6" ht="15">
      <c r="A20" s="103" t="s">
        <v>100</v>
      </c>
      <c r="B20" s="130"/>
      <c r="C20" s="131"/>
      <c r="D20" s="131"/>
      <c r="E20" s="131"/>
      <c r="F20" s="132"/>
    </row>
    <row r="21" spans="1:6" ht="15">
      <c r="A21" s="89" t="s">
        <v>101</v>
      </c>
      <c r="B21" s="88">
        <f>B22+B23</f>
        <v>121902</v>
      </c>
      <c r="C21" s="128">
        <f>C22+C23</f>
        <v>124156</v>
      </c>
      <c r="D21" s="128">
        <f>D22+D23</f>
        <v>129317.559375</v>
      </c>
      <c r="E21" s="128">
        <f>E22+E23</f>
        <v>137945.079356</v>
      </c>
      <c r="F21" s="129">
        <f>F22+F23</f>
        <v>142502.3212965838</v>
      </c>
    </row>
    <row r="22" spans="1:6" ht="15">
      <c r="A22" s="92" t="s">
        <v>102</v>
      </c>
      <c r="B22" s="87">
        <v>108275</v>
      </c>
      <c r="C22" s="133">
        <v>110562</v>
      </c>
      <c r="D22" s="133">
        <v>115658.266</v>
      </c>
      <c r="E22" s="133">
        <v>123116.243</v>
      </c>
      <c r="F22" s="134">
        <v>127183.59001075296</v>
      </c>
    </row>
    <row r="23" spans="1:6" ht="15">
      <c r="A23" s="89" t="s">
        <v>103</v>
      </c>
      <c r="B23" s="88">
        <v>13627</v>
      </c>
      <c r="C23" s="128">
        <v>13594</v>
      </c>
      <c r="D23" s="128">
        <v>13659.293375</v>
      </c>
      <c r="E23" s="128">
        <v>14828.836355999998</v>
      </c>
      <c r="F23" s="129">
        <v>15318.731285830834</v>
      </c>
    </row>
    <row r="24" spans="1:6" ht="15">
      <c r="A24" s="92" t="s">
        <v>104</v>
      </c>
      <c r="B24" s="87">
        <v>12156</v>
      </c>
      <c r="C24" s="133">
        <v>11479</v>
      </c>
      <c r="D24" s="133">
        <v>13255.473625</v>
      </c>
      <c r="E24" s="133">
        <v>10786.124644000001</v>
      </c>
      <c r="F24" s="134">
        <v>11142.461961963661</v>
      </c>
    </row>
    <row r="25" spans="1:6" ht="15">
      <c r="A25" s="101" t="s">
        <v>119</v>
      </c>
      <c r="B25" s="101">
        <f>B18-B21-B24</f>
        <v>144848</v>
      </c>
      <c r="C25" s="94">
        <f>C18-C21-C24</f>
        <v>136701</v>
      </c>
      <c r="D25" s="94">
        <f>D18-D21-D24</f>
        <v>91646.47041999933</v>
      </c>
      <c r="E25" s="94">
        <f>E18-E21-E24</f>
        <v>87212.22964999988</v>
      </c>
      <c r="F25" s="95">
        <f>F18-F21-F24</f>
        <v>90093.42869347635</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75</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486304.5618</v>
      </c>
      <c r="C14" s="88">
        <v>455442</v>
      </c>
      <c r="D14" s="88">
        <v>393074.89112552017</v>
      </c>
      <c r="E14" s="88">
        <v>392726.2474407921</v>
      </c>
      <c r="F14" s="119">
        <v>383315.00674250466</v>
      </c>
    </row>
    <row r="15" spans="1:6" ht="15">
      <c r="A15" s="92" t="s">
        <v>105</v>
      </c>
      <c r="B15" s="87">
        <v>483072.0461999999</v>
      </c>
      <c r="C15" s="87">
        <v>451740</v>
      </c>
      <c r="D15" s="87">
        <v>387277.190554534</v>
      </c>
      <c r="E15" s="87">
        <v>382725.2406330103</v>
      </c>
      <c r="F15" s="120">
        <v>373553.6627606904</v>
      </c>
    </row>
    <row r="16" spans="1:6" ht="15">
      <c r="A16" s="89" t="s">
        <v>106</v>
      </c>
      <c r="B16" s="88">
        <v>3232.5156</v>
      </c>
      <c r="C16" s="88">
        <v>3702</v>
      </c>
      <c r="D16" s="88">
        <v>5797.700570986161</v>
      </c>
      <c r="E16" s="88">
        <v>10001.006807781925</v>
      </c>
      <c r="F16" s="119">
        <v>9761.34398181449</v>
      </c>
    </row>
    <row r="17" spans="1:6" ht="15">
      <c r="A17" s="92" t="s">
        <v>67</v>
      </c>
      <c r="B17" s="87">
        <v>193397.4806</v>
      </c>
      <c r="C17" s="87">
        <v>183106</v>
      </c>
      <c r="D17" s="87">
        <v>166403.5435788258</v>
      </c>
      <c r="E17" s="87">
        <v>168092.9754854445</v>
      </c>
      <c r="F17" s="120">
        <v>164064.81729053464</v>
      </c>
    </row>
    <row r="18" spans="1:6" ht="12" customHeight="1">
      <c r="A18" s="93" t="s">
        <v>68</v>
      </c>
      <c r="B18" s="101">
        <v>292907.0812</v>
      </c>
      <c r="C18" s="101">
        <v>272336</v>
      </c>
      <c r="D18" s="101">
        <v>226671.34754669442</v>
      </c>
      <c r="E18" s="101">
        <v>224633.2719553477</v>
      </c>
      <c r="F18" s="121">
        <v>219250.18945197025</v>
      </c>
    </row>
    <row r="19" spans="1:6" ht="12" customHeight="1">
      <c r="A19" s="96"/>
      <c r="B19" s="96"/>
      <c r="C19" s="97"/>
      <c r="D19" s="97"/>
      <c r="E19" s="97"/>
      <c r="F19" s="97"/>
    </row>
    <row r="20" spans="1:6" ht="12" customHeight="1">
      <c r="A20" s="139" t="s">
        <v>112</v>
      </c>
      <c r="B20" s="108"/>
      <c r="C20" s="90"/>
      <c r="D20" s="90"/>
      <c r="E20" s="90"/>
      <c r="F20" s="107"/>
    </row>
    <row r="21" spans="1:6" ht="12" customHeight="1">
      <c r="A21" s="123" t="s">
        <v>62</v>
      </c>
      <c r="B21" s="124"/>
      <c r="C21" s="125"/>
      <c r="D21" s="126"/>
      <c r="E21" s="126"/>
      <c r="F21" s="127"/>
    </row>
    <row r="22" spans="1:6" ht="15">
      <c r="A22" s="123" t="s">
        <v>96</v>
      </c>
      <c r="B22" s="124"/>
      <c r="C22" s="125"/>
      <c r="D22" s="126"/>
      <c r="E22" s="126"/>
      <c r="F22" s="127"/>
    </row>
    <row r="23" spans="1:6" ht="15">
      <c r="A23" s="109" t="s">
        <v>113</v>
      </c>
      <c r="B23" s="135"/>
      <c r="C23" s="136"/>
      <c r="D23" s="137"/>
      <c r="E23" s="137"/>
      <c r="F23" s="13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76</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1407263.37</v>
      </c>
      <c r="C14" s="128">
        <f>C15+C16</f>
        <v>1372658.0559999999</v>
      </c>
      <c r="D14" s="128">
        <f>D15+D16</f>
        <v>1280254.868</v>
      </c>
      <c r="E14" s="128">
        <f>E15+E16</f>
        <v>1516622.973</v>
      </c>
      <c r="F14" s="129">
        <f>F15+F16</f>
        <v>1482492.8263165515</v>
      </c>
    </row>
    <row r="15" spans="1:6" ht="15">
      <c r="A15" s="92" t="s">
        <v>105</v>
      </c>
      <c r="B15" s="87">
        <v>1382136.669</v>
      </c>
      <c r="C15" s="133">
        <v>1347581.923</v>
      </c>
      <c r="D15" s="133">
        <v>1251722.533</v>
      </c>
      <c r="E15" s="133">
        <v>1474015.748</v>
      </c>
      <c r="F15" s="134">
        <v>1440844.4360862426</v>
      </c>
    </row>
    <row r="16" spans="1:6" ht="15">
      <c r="A16" s="89" t="s">
        <v>116</v>
      </c>
      <c r="B16" s="88">
        <v>25126.701</v>
      </c>
      <c r="C16" s="128">
        <v>25076.133</v>
      </c>
      <c r="D16" s="128">
        <v>28532.335</v>
      </c>
      <c r="E16" s="128">
        <v>42607.225</v>
      </c>
      <c r="F16" s="129">
        <v>41648.3902303089</v>
      </c>
    </row>
    <row r="17" spans="1:6" ht="15">
      <c r="A17" s="92" t="s">
        <v>67</v>
      </c>
      <c r="B17" s="87">
        <v>674392.2</v>
      </c>
      <c r="C17" s="87">
        <v>639825.533</v>
      </c>
      <c r="D17" s="87">
        <v>632948.6802599999</v>
      </c>
      <c r="E17" s="87">
        <v>738813.4965300024</v>
      </c>
      <c r="F17" s="120">
        <v>722187.2067683476</v>
      </c>
    </row>
    <row r="18" spans="1:6" ht="15">
      <c r="A18" s="93" t="s">
        <v>68</v>
      </c>
      <c r="B18" s="101">
        <f>B14-B17</f>
        <v>732871.1700000002</v>
      </c>
      <c r="C18" s="101">
        <f>C14-C17</f>
        <v>732832.5229999998</v>
      </c>
      <c r="D18" s="101">
        <f>D14-D17</f>
        <v>647306.1877400001</v>
      </c>
      <c r="E18" s="101">
        <f>E14-E17</f>
        <v>777809.4764699975</v>
      </c>
      <c r="F18" s="121">
        <f>F14-F17</f>
        <v>760305.6195482039</v>
      </c>
    </row>
    <row r="19" spans="1:6" ht="15">
      <c r="A19" s="96"/>
      <c r="B19" s="96"/>
      <c r="C19" s="96"/>
      <c r="D19" s="96"/>
      <c r="E19" s="96"/>
      <c r="F19" s="96"/>
    </row>
    <row r="20" spans="1:6" ht="15">
      <c r="A20" s="103" t="s">
        <v>100</v>
      </c>
      <c r="B20" s="130"/>
      <c r="C20" s="131"/>
      <c r="D20" s="131"/>
      <c r="E20" s="131"/>
      <c r="F20" s="132"/>
    </row>
    <row r="21" spans="1:6" ht="15">
      <c r="A21" s="89" t="s">
        <v>101</v>
      </c>
      <c r="B21" s="88">
        <f>B22+B23</f>
        <v>241485.2193830001</v>
      </c>
      <c r="C21" s="128">
        <f>C22+C23</f>
        <v>272815.7712319999</v>
      </c>
      <c r="D21" s="128">
        <f>D22+D23</f>
        <v>253167.438837</v>
      </c>
      <c r="E21" s="128">
        <f>E22+E23</f>
        <v>298127.4059452957</v>
      </c>
      <c r="F21" s="129">
        <f>F22+F23</f>
        <v>291418.33435900573</v>
      </c>
    </row>
    <row r="22" spans="1:6" ht="15">
      <c r="A22" s="92" t="s">
        <v>102</v>
      </c>
      <c r="B22" s="87">
        <v>217863.4830000001</v>
      </c>
      <c r="C22" s="133">
        <v>243152.2479999999</v>
      </c>
      <c r="D22" s="133">
        <v>225263.552</v>
      </c>
      <c r="E22" s="133">
        <v>265268.0720723407</v>
      </c>
      <c r="F22" s="134">
        <v>259298.46830697262</v>
      </c>
    </row>
    <row r="23" spans="1:6" ht="15">
      <c r="A23" s="89" t="s">
        <v>103</v>
      </c>
      <c r="B23" s="88">
        <v>23621.736383000007</v>
      </c>
      <c r="C23" s="128">
        <v>29663.523232</v>
      </c>
      <c r="D23" s="128">
        <v>27903.886837000002</v>
      </c>
      <c r="E23" s="128">
        <v>32859.33387295498</v>
      </c>
      <c r="F23" s="129">
        <v>32119.86605203311</v>
      </c>
    </row>
    <row r="24" spans="1:6" ht="15">
      <c r="A24" s="92" t="s">
        <v>104</v>
      </c>
      <c r="B24" s="87">
        <v>19387.86744849</v>
      </c>
      <c r="C24" s="133">
        <v>18138.046768</v>
      </c>
      <c r="D24" s="133">
        <v>17693.362163</v>
      </c>
      <c r="E24" s="133">
        <v>20835.523668989783</v>
      </c>
      <c r="F24" s="134">
        <v>20366.640174733835</v>
      </c>
    </row>
    <row r="25" spans="1:6" ht="15">
      <c r="A25" s="101" t="s">
        <v>119</v>
      </c>
      <c r="B25" s="101">
        <f>B18-B21-B24</f>
        <v>471998.08316851006</v>
      </c>
      <c r="C25" s="94">
        <f>C18-C21-C24</f>
        <v>441878.7049999999</v>
      </c>
      <c r="D25" s="94">
        <f>D18-D21-D24</f>
        <v>376445.3867400001</v>
      </c>
      <c r="E25" s="94">
        <f>E18-E21-E24</f>
        <v>458846.5468557121</v>
      </c>
      <c r="F25" s="95">
        <f>F18-F21-F24</f>
        <v>448520.64501446433</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76</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1491417.719526</v>
      </c>
      <c r="C14" s="88">
        <v>1372658.0559999999</v>
      </c>
      <c r="D14" s="88">
        <v>1183120.6616763698</v>
      </c>
      <c r="E14" s="88">
        <v>1302923.9417771406</v>
      </c>
      <c r="F14" s="119">
        <v>1226859.5385911325</v>
      </c>
    </row>
    <row r="15" spans="1:6" ht="15">
      <c r="A15" s="92" t="s">
        <v>105</v>
      </c>
      <c r="B15" s="87">
        <v>1464788.4418062</v>
      </c>
      <c r="C15" s="87">
        <v>1347581.923</v>
      </c>
      <c r="D15" s="87">
        <v>1156753.1032252102</v>
      </c>
      <c r="E15" s="87">
        <v>1266320.267341579</v>
      </c>
      <c r="F15" s="120">
        <v>1192392.778338419</v>
      </c>
    </row>
    <row r="16" spans="1:6" ht="15">
      <c r="A16" s="89" t="s">
        <v>106</v>
      </c>
      <c r="B16" s="88">
        <v>26629.2777198</v>
      </c>
      <c r="C16" s="88">
        <v>25076.133</v>
      </c>
      <c r="D16" s="88">
        <v>26367.558451159777</v>
      </c>
      <c r="E16" s="88">
        <v>36603.674435561596</v>
      </c>
      <c r="F16" s="119">
        <v>34466.76025271349</v>
      </c>
    </row>
    <row r="17" spans="1:6" ht="15">
      <c r="A17" s="92" t="s">
        <v>67</v>
      </c>
      <c r="B17" s="87">
        <v>714720.85356</v>
      </c>
      <c r="C17" s="87">
        <v>639825.533</v>
      </c>
      <c r="D17" s="87">
        <v>584926.2362628222</v>
      </c>
      <c r="E17" s="87">
        <v>634711.3358258635</v>
      </c>
      <c r="F17" s="120">
        <v>597657.0324955113</v>
      </c>
    </row>
    <row r="18" spans="1:6" ht="12" customHeight="1">
      <c r="A18" s="93" t="s">
        <v>68</v>
      </c>
      <c r="B18" s="101">
        <v>776696.8659660001</v>
      </c>
      <c r="C18" s="101">
        <v>732832.5229999998</v>
      </c>
      <c r="D18" s="101">
        <v>598194.4254135478</v>
      </c>
      <c r="E18" s="101">
        <v>668212.6059512771</v>
      </c>
      <c r="F18" s="121">
        <v>629202.5060956212</v>
      </c>
    </row>
    <row r="19" spans="1:6" ht="12" customHeight="1">
      <c r="A19" s="96"/>
      <c r="B19" s="96"/>
      <c r="C19" s="96"/>
      <c r="D19" s="96"/>
      <c r="E19" s="96"/>
      <c r="F19" s="96"/>
    </row>
    <row r="20" spans="1:6" ht="12" customHeight="1">
      <c r="A20" s="139" t="s">
        <v>112</v>
      </c>
      <c r="B20" s="108"/>
      <c r="C20" s="90"/>
      <c r="D20" s="90"/>
      <c r="E20" s="90"/>
      <c r="F20" s="107"/>
    </row>
    <row r="21" spans="1:6" ht="12" customHeight="1">
      <c r="A21" s="123" t="s">
        <v>62</v>
      </c>
      <c r="B21" s="124"/>
      <c r="C21" s="125"/>
      <c r="D21" s="126"/>
      <c r="E21" s="126"/>
      <c r="F21" s="127"/>
    </row>
    <row r="22" spans="1:6" ht="15">
      <c r="A22" s="123" t="s">
        <v>96</v>
      </c>
      <c r="B22" s="124"/>
      <c r="C22" s="125"/>
      <c r="D22" s="126"/>
      <c r="E22" s="126"/>
      <c r="F22" s="127"/>
    </row>
    <row r="23" spans="1:6" ht="15">
      <c r="A23" s="109" t="s">
        <v>113</v>
      </c>
      <c r="B23" s="135"/>
      <c r="C23" s="136"/>
      <c r="D23" s="137"/>
      <c r="E23" s="137"/>
      <c r="F23" s="13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97</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720126.6980380026</v>
      </c>
      <c r="C14" s="128">
        <f>C15+C16</f>
        <v>846068.8551583147</v>
      </c>
      <c r="D14" s="128">
        <f>D15+D16</f>
        <v>1142230.0777799082</v>
      </c>
      <c r="E14" s="128">
        <f>E15+E16</f>
        <v>1237893.5010568772</v>
      </c>
      <c r="F14" s="129">
        <f>F15+F16</f>
        <v>1338658.1338703902</v>
      </c>
    </row>
    <row r="15" spans="1:6" ht="15">
      <c r="A15" s="92" t="s">
        <v>105</v>
      </c>
      <c r="B15" s="87">
        <v>715332.9661499364</v>
      </c>
      <c r="C15" s="133">
        <v>838539.6162643712</v>
      </c>
      <c r="D15" s="133">
        <v>1134275.0527129928</v>
      </c>
      <c r="E15" s="133">
        <v>1228406.7023415798</v>
      </c>
      <c r="F15" s="134">
        <v>1328399.108959296</v>
      </c>
    </row>
    <row r="16" spans="1:6" ht="15">
      <c r="A16" s="89" t="s">
        <v>116</v>
      </c>
      <c r="B16" s="88">
        <v>4793.731888066122</v>
      </c>
      <c r="C16" s="128">
        <v>7529.238893943531</v>
      </c>
      <c r="D16" s="128">
        <v>7955.025066915438</v>
      </c>
      <c r="E16" s="128">
        <v>9486.798715297426</v>
      </c>
      <c r="F16" s="129">
        <v>10259.024911094159</v>
      </c>
    </row>
    <row r="17" spans="1:6" ht="15">
      <c r="A17" s="92" t="s">
        <v>67</v>
      </c>
      <c r="B17" s="87">
        <v>522238.8831423916</v>
      </c>
      <c r="C17" s="87">
        <v>633971.5745159102</v>
      </c>
      <c r="D17" s="87">
        <v>772090.1949010579</v>
      </c>
      <c r="E17" s="87">
        <v>672905.2358706291</v>
      </c>
      <c r="F17" s="120">
        <v>727679.7774227936</v>
      </c>
    </row>
    <row r="18" spans="1:6" ht="15">
      <c r="A18" s="93" t="s">
        <v>68</v>
      </c>
      <c r="B18" s="101">
        <f>B14-B17</f>
        <v>197887.81489561097</v>
      </c>
      <c r="C18" s="101">
        <f>C14-C17</f>
        <v>212097.28064240445</v>
      </c>
      <c r="D18" s="101">
        <f>D14-D17</f>
        <v>370139.88287885033</v>
      </c>
      <c r="E18" s="101">
        <f>E14-E17</f>
        <v>564988.2651862481</v>
      </c>
      <c r="F18" s="121">
        <f>F14-F17</f>
        <v>610978.3564475967</v>
      </c>
    </row>
    <row r="19" spans="1:6" ht="15">
      <c r="A19" s="96"/>
      <c r="B19" s="96"/>
      <c r="C19" s="96"/>
      <c r="D19" s="96"/>
      <c r="E19" s="96"/>
      <c r="F19" s="96"/>
    </row>
    <row r="20" spans="1:6" ht="15">
      <c r="A20" s="103" t="s">
        <v>100</v>
      </c>
      <c r="B20" s="130"/>
      <c r="C20" s="131"/>
      <c r="D20" s="131"/>
      <c r="E20" s="131"/>
      <c r="F20" s="132"/>
    </row>
    <row r="21" spans="1:6" ht="15">
      <c r="A21" s="89" t="s">
        <v>101</v>
      </c>
      <c r="B21" s="88">
        <f>B22+B23</f>
        <v>82231.50043754188</v>
      </c>
      <c r="C21" s="128">
        <f>C22+C23</f>
        <v>85878.90889198413</v>
      </c>
      <c r="D21" s="128">
        <f>D22+D23</f>
        <v>121432.95059224076</v>
      </c>
      <c r="E21" s="128">
        <f>E22+E23</f>
        <v>108978.29535984313</v>
      </c>
      <c r="F21" s="129">
        <f>F22+F23</f>
        <v>117849.1375665449</v>
      </c>
    </row>
    <row r="22" spans="1:6" ht="15">
      <c r="A22" s="92" t="s">
        <v>102</v>
      </c>
      <c r="B22" s="87">
        <v>73896.69058088667</v>
      </c>
      <c r="C22" s="133">
        <v>77757.91452330537</v>
      </c>
      <c r="D22" s="133">
        <v>109049.90717464432</v>
      </c>
      <c r="E22" s="133">
        <v>97006.5946108066</v>
      </c>
      <c r="F22" s="134">
        <v>104902.9393917605</v>
      </c>
    </row>
    <row r="23" spans="1:6" ht="15">
      <c r="A23" s="89" t="s">
        <v>103</v>
      </c>
      <c r="B23" s="88">
        <v>8334.80985665521</v>
      </c>
      <c r="C23" s="128">
        <v>8120.99436867876</v>
      </c>
      <c r="D23" s="128">
        <v>12383.043417596431</v>
      </c>
      <c r="E23" s="128">
        <v>11971.700749036538</v>
      </c>
      <c r="F23" s="129">
        <v>12946.198174784391</v>
      </c>
    </row>
    <row r="24" spans="1:6" ht="15">
      <c r="A24" s="92" t="s">
        <v>104</v>
      </c>
      <c r="B24" s="87">
        <v>12389.57646430195</v>
      </c>
      <c r="C24" s="133">
        <v>13974.750830957852</v>
      </c>
      <c r="D24" s="133">
        <v>19662.358980347475</v>
      </c>
      <c r="E24" s="133">
        <v>18382.83366888883</v>
      </c>
      <c r="F24" s="134">
        <v>19879.19784168398</v>
      </c>
    </row>
    <row r="25" spans="1:6" ht="15">
      <c r="A25" s="101" t="s">
        <v>119</v>
      </c>
      <c r="B25" s="101">
        <f>B18-B21-B24</f>
        <v>103266.73799376714</v>
      </c>
      <c r="C25" s="94">
        <f>C18-C21-C24</f>
        <v>112243.62091946247</v>
      </c>
      <c r="D25" s="94">
        <f>D18-D21-D24</f>
        <v>229044.5733062621</v>
      </c>
      <c r="E25" s="94">
        <f>E18-E21-E24</f>
        <v>437627.13615751616</v>
      </c>
      <c r="F25" s="95">
        <f>F18-F21-F24</f>
        <v>473250.02103936777</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97</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763190.2745806752</v>
      </c>
      <c r="C14" s="88">
        <v>846068.8551583147</v>
      </c>
      <c r="D14" s="88">
        <v>1055567.949154337</v>
      </c>
      <c r="E14" s="88">
        <v>1063468.7121393953</v>
      </c>
      <c r="F14" s="119">
        <v>1107826.9461391703</v>
      </c>
    </row>
    <row r="15" spans="1:6" ht="15">
      <c r="A15" s="92" t="s">
        <v>105</v>
      </c>
      <c r="B15" s="87">
        <v>758109.8775257027</v>
      </c>
      <c r="C15" s="87">
        <v>838539.6162643712</v>
      </c>
      <c r="D15" s="87">
        <v>1048216.4797273753</v>
      </c>
      <c r="E15" s="87">
        <v>1055318.6462383554</v>
      </c>
      <c r="F15" s="120">
        <v>1099336.9336781374</v>
      </c>
    </row>
    <row r="16" spans="1:6" ht="15">
      <c r="A16" s="89" t="s">
        <v>106</v>
      </c>
      <c r="B16" s="88">
        <v>5080.397054972477</v>
      </c>
      <c r="C16" s="88">
        <v>7529.238893943531</v>
      </c>
      <c r="D16" s="88">
        <v>7351.4694269618685</v>
      </c>
      <c r="E16" s="88">
        <v>8150.0659010402815</v>
      </c>
      <c r="F16" s="119">
        <v>8490.012461033242</v>
      </c>
    </row>
    <row r="17" spans="1:6" ht="15">
      <c r="A17" s="92" t="s">
        <v>67</v>
      </c>
      <c r="B17" s="87">
        <v>553468.7683543067</v>
      </c>
      <c r="C17" s="87">
        <v>633971.5745159102</v>
      </c>
      <c r="D17" s="87">
        <v>713510.9462166693</v>
      </c>
      <c r="E17" s="87">
        <v>578089.8469635912</v>
      </c>
      <c r="F17" s="120">
        <v>602202.4930732435</v>
      </c>
    </row>
    <row r="18" spans="1:6" ht="12" customHeight="1">
      <c r="A18" s="93" t="s">
        <v>68</v>
      </c>
      <c r="B18" s="101">
        <v>209721.50622636854</v>
      </c>
      <c r="C18" s="101">
        <v>212097.28064240445</v>
      </c>
      <c r="D18" s="101">
        <v>342057.00293766777</v>
      </c>
      <c r="E18" s="101">
        <v>485378.8651758046</v>
      </c>
      <c r="F18" s="121">
        <v>505624.4530659272</v>
      </c>
    </row>
    <row r="19" spans="1:6" ht="12" customHeight="1">
      <c r="A19" s="96"/>
      <c r="B19" s="96"/>
      <c r="C19" s="96"/>
      <c r="D19" s="96"/>
      <c r="E19" s="96"/>
      <c r="F19" s="96"/>
    </row>
    <row r="20" spans="1:6" ht="12" customHeight="1">
      <c r="A20" s="139" t="s">
        <v>112</v>
      </c>
      <c r="B20" s="108"/>
      <c r="C20" s="90"/>
      <c r="D20" s="90"/>
      <c r="E20" s="90"/>
      <c r="F20" s="107"/>
    </row>
    <row r="21" spans="1:6" ht="12" customHeight="1">
      <c r="A21" s="123" t="s">
        <v>62</v>
      </c>
      <c r="B21" s="124"/>
      <c r="C21" s="125"/>
      <c r="D21" s="126"/>
      <c r="E21" s="126"/>
      <c r="F21" s="127"/>
    </row>
    <row r="22" spans="1:6" ht="15">
      <c r="A22" s="123" t="s">
        <v>96</v>
      </c>
      <c r="B22" s="124"/>
      <c r="C22" s="125"/>
      <c r="D22" s="126"/>
      <c r="E22" s="126"/>
      <c r="F22" s="127"/>
    </row>
    <row r="23" spans="1:6" ht="15">
      <c r="A23" s="109" t="s">
        <v>113</v>
      </c>
      <c r="B23" s="135"/>
      <c r="C23" s="136"/>
      <c r="D23" s="137"/>
      <c r="E23" s="137"/>
      <c r="F23" s="13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91</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15165.516811304637</v>
      </c>
      <c r="C14" s="88">
        <v>21712.0066344665</v>
      </c>
      <c r="D14" s="88">
        <v>28607.132</v>
      </c>
      <c r="E14" s="88">
        <v>31148.415926234844</v>
      </c>
      <c r="F14" s="119">
        <v>38289.0298887108</v>
      </c>
    </row>
    <row r="15" spans="1:6" ht="15">
      <c r="A15" s="92" t="s">
        <v>67</v>
      </c>
      <c r="B15" s="87">
        <v>6976.59339448636</v>
      </c>
      <c r="C15" s="87">
        <v>12165.98778491681</v>
      </c>
      <c r="D15" s="87">
        <v>15208.460481907081</v>
      </c>
      <c r="E15" s="87">
        <v>17991.803287890438</v>
      </c>
      <c r="F15" s="120">
        <v>22116.331548713646</v>
      </c>
    </row>
    <row r="16" spans="1:6" ht="15">
      <c r="A16" s="93" t="s">
        <v>68</v>
      </c>
      <c r="B16" s="101">
        <f>B14-B15</f>
        <v>8188.923416818277</v>
      </c>
      <c r="C16" s="101">
        <f>C14-C15</f>
        <v>9546.01884954969</v>
      </c>
      <c r="D16" s="101">
        <f>D14-D15</f>
        <v>13398.67151809292</v>
      </c>
      <c r="E16" s="101">
        <f>E14-E15</f>
        <v>13156.612638344406</v>
      </c>
      <c r="F16" s="121">
        <f>F14-F15</f>
        <v>16172.698339997154</v>
      </c>
    </row>
    <row r="17" spans="1:6" ht="15">
      <c r="A17" s="96"/>
      <c r="B17" s="96"/>
      <c r="C17" s="96"/>
      <c r="D17" s="96"/>
      <c r="E17" s="96"/>
      <c r="F17" s="96"/>
    </row>
    <row r="18" spans="1:6" ht="15">
      <c r="A18" s="103" t="s">
        <v>100</v>
      </c>
      <c r="B18" s="130"/>
      <c r="C18" s="131"/>
      <c r="D18" s="131"/>
      <c r="E18" s="131"/>
      <c r="F18" s="132"/>
    </row>
    <row r="19" spans="1:6" ht="15">
      <c r="A19" s="89" t="s">
        <v>101</v>
      </c>
      <c r="B19" s="88">
        <f>B20+B21</f>
        <v>1657.9828121100059</v>
      </c>
      <c r="C19" s="128">
        <f>C20+C21</f>
        <v>2364.0757946768426</v>
      </c>
      <c r="D19" s="128">
        <f>D20+D21</f>
        <v>3030.059209186765</v>
      </c>
      <c r="E19" s="128">
        <f>E20+E21</f>
        <v>3527.1208055106435</v>
      </c>
      <c r="F19" s="129">
        <f>F20+F21</f>
        <v>4163.969078011883</v>
      </c>
    </row>
    <row r="20" spans="1:6" ht="15">
      <c r="A20" s="92" t="s">
        <v>102</v>
      </c>
      <c r="B20" s="87">
        <v>1421.2591190302194</v>
      </c>
      <c r="C20" s="133">
        <v>2089.7203756218073</v>
      </c>
      <c r="D20" s="133">
        <v>2664.514885716827</v>
      </c>
      <c r="E20" s="133">
        <v>3101.6113023504163</v>
      </c>
      <c r="F20" s="134">
        <v>3566.3026303414977</v>
      </c>
    </row>
    <row r="21" spans="1:6" ht="15">
      <c r="A21" s="89" t="s">
        <v>103</v>
      </c>
      <c r="B21" s="88">
        <v>236.72369307978641</v>
      </c>
      <c r="C21" s="128">
        <v>274.3554190550353</v>
      </c>
      <c r="D21" s="128">
        <v>365.54432346993826</v>
      </c>
      <c r="E21" s="128">
        <v>425.5095031602274</v>
      </c>
      <c r="F21" s="129">
        <v>597.6664476703849</v>
      </c>
    </row>
    <row r="22" spans="1:6" ht="15">
      <c r="A22" s="92" t="s">
        <v>104</v>
      </c>
      <c r="B22" s="87">
        <v>82.98764709936056</v>
      </c>
      <c r="C22" s="133">
        <v>106.55322439383471</v>
      </c>
      <c r="D22" s="133">
        <v>135.77798767960834</v>
      </c>
      <c r="E22" s="133">
        <v>158.05148751652524</v>
      </c>
      <c r="F22" s="134">
        <v>194.28397719507873</v>
      </c>
    </row>
    <row r="23" spans="1:6" ht="15">
      <c r="A23" s="101" t="s">
        <v>119</v>
      </c>
      <c r="B23" s="101">
        <f>B16-B19-B22</f>
        <v>6447.95295760891</v>
      </c>
      <c r="C23" s="94">
        <f>C16-C19-C22</f>
        <v>7075.389830479012</v>
      </c>
      <c r="D23" s="94">
        <f>D16-D19-D22</f>
        <v>10232.834321226546</v>
      </c>
      <c r="E23" s="94">
        <f>E16-E19-E22</f>
        <v>9471.440345317238</v>
      </c>
      <c r="F23" s="95">
        <f>F16-F19-F22</f>
        <v>11814.445284790192</v>
      </c>
    </row>
    <row r="24" spans="1:6" ht="15">
      <c r="A24" s="96"/>
      <c r="B24" s="96"/>
      <c r="C24" s="97"/>
      <c r="D24" s="97"/>
      <c r="E24" s="97"/>
      <c r="F24" s="97"/>
    </row>
    <row r="25" spans="1:6" ht="15">
      <c r="A25" s="139" t="s">
        <v>112</v>
      </c>
      <c r="B25" s="108"/>
      <c r="C25" s="90"/>
      <c r="D25" s="90"/>
      <c r="E25" s="90"/>
      <c r="F25" s="107"/>
    </row>
    <row r="26" spans="1:6" ht="15">
      <c r="A26" s="123" t="s">
        <v>62</v>
      </c>
      <c r="B26" s="88"/>
      <c r="C26" s="91"/>
      <c r="D26" s="91"/>
      <c r="E26" s="91"/>
      <c r="F26" s="102"/>
    </row>
    <row r="27" spans="1:6" ht="15">
      <c r="A27" s="109" t="s">
        <v>113</v>
      </c>
      <c r="B27" s="110"/>
      <c r="C27" s="78"/>
      <c r="D27" s="78"/>
      <c r="E27" s="78"/>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91</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16191.630353284509</v>
      </c>
      <c r="C14" s="88">
        <v>21712.0066344665</v>
      </c>
      <c r="D14" s="88">
        <v>27052.496752228544</v>
      </c>
      <c r="E14" s="88">
        <v>28297.750952383183</v>
      </c>
      <c r="F14" s="119">
        <v>33713.49081700986</v>
      </c>
    </row>
    <row r="15" spans="1:6" ht="15">
      <c r="A15" s="92" t="s">
        <v>67</v>
      </c>
      <c r="B15" s="87">
        <v>7448.636454280636</v>
      </c>
      <c r="C15" s="87">
        <v>12165.98778491681</v>
      </c>
      <c r="D15" s="87">
        <v>14381.966979185036</v>
      </c>
      <c r="E15" s="87">
        <v>16345.215430238894</v>
      </c>
      <c r="F15" s="120">
        <v>19473.429928642374</v>
      </c>
    </row>
    <row r="16" spans="1:6" ht="15">
      <c r="A16" s="93" t="s">
        <v>68</v>
      </c>
      <c r="B16" s="101">
        <v>8742.99389900387</v>
      </c>
      <c r="C16" s="101">
        <v>9546.01884954969</v>
      </c>
      <c r="D16" s="101">
        <v>12670.529773043518</v>
      </c>
      <c r="E16" s="101">
        <v>11952.535522144297</v>
      </c>
      <c r="F16" s="121">
        <v>14240.060888367498</v>
      </c>
    </row>
    <row r="17" spans="1:6" ht="15">
      <c r="A17" s="96"/>
      <c r="B17" s="96"/>
      <c r="C17" s="97"/>
      <c r="D17" s="97"/>
      <c r="E17" s="97"/>
      <c r="F17" s="97"/>
    </row>
    <row r="18" spans="1:6" ht="12" customHeight="1">
      <c r="A18" s="139" t="s">
        <v>112</v>
      </c>
      <c r="B18" s="108"/>
      <c r="C18" s="90"/>
      <c r="D18" s="90"/>
      <c r="E18" s="90"/>
      <c r="F18" s="107"/>
    </row>
    <row r="19" spans="1:6" ht="12" customHeight="1">
      <c r="A19" s="123" t="s">
        <v>62</v>
      </c>
      <c r="B19" s="124"/>
      <c r="C19" s="125"/>
      <c r="D19" s="126"/>
      <c r="E19" s="126"/>
      <c r="F19" s="127"/>
    </row>
    <row r="20" spans="1:6" ht="12" customHeight="1">
      <c r="A20" s="123" t="s">
        <v>96</v>
      </c>
      <c r="B20" s="124"/>
      <c r="C20" s="125"/>
      <c r="D20" s="126"/>
      <c r="E20" s="126"/>
      <c r="F20" s="127"/>
    </row>
    <row r="21" spans="1:6" ht="12" customHeight="1">
      <c r="A21" s="109" t="s">
        <v>113</v>
      </c>
      <c r="B21" s="135"/>
      <c r="C21" s="136"/>
      <c r="D21" s="137"/>
      <c r="E21" s="137"/>
      <c r="F21" s="138"/>
    </row>
    <row r="22" spans="2:6" ht="15">
      <c r="B22" s="118"/>
      <c r="C22" s="118"/>
      <c r="D22" s="118"/>
      <c r="E22" s="118"/>
      <c r="F22" s="118"/>
    </row>
    <row r="23" spans="2:6" ht="15">
      <c r="B23" s="118"/>
      <c r="C23" s="118"/>
      <c r="D23" s="118"/>
      <c r="E23" s="118"/>
      <c r="F23"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107</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2043.3435002943243</v>
      </c>
      <c r="C14" s="88">
        <v>1976.0090565260325</v>
      </c>
      <c r="D14" s="88">
        <v>2009.7960067618603</v>
      </c>
      <c r="E14" s="88">
        <v>2126.2297824475445</v>
      </c>
      <c r="F14" s="119">
        <v>3363.426940205661</v>
      </c>
    </row>
    <row r="15" spans="1:6" ht="15">
      <c r="A15" s="92" t="s">
        <v>67</v>
      </c>
      <c r="B15" s="87">
        <v>537.7858490917507</v>
      </c>
      <c r="C15" s="87">
        <v>528.2210722486855</v>
      </c>
      <c r="D15" s="87">
        <v>543.1842108927417</v>
      </c>
      <c r="E15" s="87">
        <v>921.0278169995269</v>
      </c>
      <c r="F15" s="120">
        <v>1848.6809032412054</v>
      </c>
    </row>
    <row r="16" spans="1:6" ht="15">
      <c r="A16" s="93" t="s">
        <v>68</v>
      </c>
      <c r="B16" s="101">
        <f>B14-B15</f>
        <v>1505.5576512025737</v>
      </c>
      <c r="C16" s="101">
        <f>C14-C15</f>
        <v>1447.787984277347</v>
      </c>
      <c r="D16" s="101">
        <f>D14-D15</f>
        <v>1466.6117958691186</v>
      </c>
      <c r="E16" s="101">
        <f>E14-E15</f>
        <v>1205.2019654480177</v>
      </c>
      <c r="F16" s="121">
        <f>F14-F15</f>
        <v>1514.7460369644557</v>
      </c>
    </row>
    <row r="17" spans="1:6" ht="15">
      <c r="A17" s="96"/>
      <c r="B17" s="96"/>
      <c r="C17" s="96"/>
      <c r="D17" s="96"/>
      <c r="E17" s="96"/>
      <c r="F17" s="96"/>
    </row>
    <row r="18" spans="1:6" ht="15">
      <c r="A18" s="103" t="s">
        <v>100</v>
      </c>
      <c r="B18" s="130"/>
      <c r="C18" s="131"/>
      <c r="D18" s="131"/>
      <c r="E18" s="131"/>
      <c r="F18" s="132"/>
    </row>
    <row r="19" spans="1:6" ht="15">
      <c r="A19" s="89" t="s">
        <v>101</v>
      </c>
      <c r="B19" s="88">
        <f>B20+B21</f>
        <v>167.31889363581453</v>
      </c>
      <c r="C19" s="88">
        <f>C20+C21</f>
        <v>150.6046116444702</v>
      </c>
      <c r="D19" s="88">
        <f>D20+D21</f>
        <v>149.27725009112038</v>
      </c>
      <c r="E19" s="88">
        <f>E20+E21</f>
        <v>325.0193303165971</v>
      </c>
      <c r="F19" s="119">
        <f>F20+F21</f>
        <v>524.7242297482729</v>
      </c>
    </row>
    <row r="20" spans="1:6" ht="15">
      <c r="A20" s="92" t="s">
        <v>102</v>
      </c>
      <c r="B20" s="87">
        <v>151.2991956328907</v>
      </c>
      <c r="C20" s="133">
        <v>137.2184810992933</v>
      </c>
      <c r="D20" s="133">
        <v>135.49589169514394</v>
      </c>
      <c r="E20" s="133">
        <v>280.1936005736907</v>
      </c>
      <c r="F20" s="134">
        <v>441.1157965216161</v>
      </c>
    </row>
    <row r="21" spans="1:6" ht="15">
      <c r="A21" s="89" t="s">
        <v>103</v>
      </c>
      <c r="B21" s="88">
        <v>16.01969800292383</v>
      </c>
      <c r="C21" s="128">
        <v>13.38613054517689</v>
      </c>
      <c r="D21" s="128">
        <v>13.781358395976447</v>
      </c>
      <c r="E21" s="128">
        <v>44.82572974290646</v>
      </c>
      <c r="F21" s="129">
        <v>83.60843322665679</v>
      </c>
    </row>
    <row r="22" spans="1:6" ht="15">
      <c r="A22" s="92" t="s">
        <v>104</v>
      </c>
      <c r="B22" s="87">
        <v>4.631911889592606</v>
      </c>
      <c r="C22" s="133">
        <v>4.130844238768169</v>
      </c>
      <c r="D22" s="133">
        <v>4.124928466223052</v>
      </c>
      <c r="E22" s="133">
        <v>14.43857035533513</v>
      </c>
      <c r="F22" s="134">
        <v>24.94354503464806</v>
      </c>
    </row>
    <row r="23" spans="1:6" ht="15">
      <c r="A23" s="101" t="s">
        <v>119</v>
      </c>
      <c r="B23" s="101">
        <f>B16-B19-B22</f>
        <v>1333.6068456771666</v>
      </c>
      <c r="C23" s="101">
        <f>C16-C19-C22</f>
        <v>1293.0525283941088</v>
      </c>
      <c r="D23" s="101">
        <f>D16-D19-D22</f>
        <v>1313.2096173117752</v>
      </c>
      <c r="E23" s="101">
        <f>E16-E19-E22</f>
        <v>865.7440647760855</v>
      </c>
      <c r="F23" s="121">
        <f>F16-F19-F22</f>
        <v>965.0782621815347</v>
      </c>
    </row>
    <row r="24" spans="1:6" ht="15">
      <c r="A24" s="96"/>
      <c r="B24" s="96"/>
      <c r="C24" s="97"/>
      <c r="D24" s="97"/>
      <c r="E24" s="97"/>
      <c r="F24" s="97"/>
    </row>
    <row r="25" spans="1:6" ht="15">
      <c r="A25" s="139" t="s">
        <v>112</v>
      </c>
      <c r="B25" s="108"/>
      <c r="C25" s="90"/>
      <c r="D25" s="90"/>
      <c r="E25" s="90"/>
      <c r="F25" s="107"/>
    </row>
    <row r="26" spans="1:6" ht="15">
      <c r="A26" s="123" t="s">
        <v>62</v>
      </c>
      <c r="B26" s="88"/>
      <c r="C26" s="91"/>
      <c r="D26" s="91"/>
      <c r="E26" s="91"/>
      <c r="F26" s="102"/>
    </row>
    <row r="27" spans="1:6" ht="15">
      <c r="A27" s="109" t="s">
        <v>113</v>
      </c>
      <c r="B27" s="110"/>
      <c r="C27" s="78"/>
      <c r="D27" s="78"/>
      <c r="E27" s="78"/>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107</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2181.598098713657</v>
      </c>
      <c r="C14" s="88">
        <v>1976.0090565260325</v>
      </c>
      <c r="D14" s="88">
        <v>1900.5750015613987</v>
      </c>
      <c r="E14" s="88">
        <v>1931.6398302157072</v>
      </c>
      <c r="F14" s="119">
        <v>2961.4974208510857</v>
      </c>
    </row>
    <row r="15" spans="1:6" ht="15">
      <c r="A15" s="92" t="s">
        <v>67</v>
      </c>
      <c r="B15" s="87">
        <v>574.1729600161106</v>
      </c>
      <c r="C15" s="87">
        <v>528.2210722486855</v>
      </c>
      <c r="D15" s="87">
        <v>513.6652321888724</v>
      </c>
      <c r="E15" s="87">
        <v>836.736476339335</v>
      </c>
      <c r="F15" s="120">
        <v>1627.7635353038818</v>
      </c>
    </row>
    <row r="16" spans="1:6" ht="15">
      <c r="A16" s="93" t="s">
        <v>68</v>
      </c>
      <c r="B16" s="101">
        <v>1607.425138697546</v>
      </c>
      <c r="C16" s="101">
        <v>1447.787984277347</v>
      </c>
      <c r="D16" s="101">
        <v>1386.909769372526</v>
      </c>
      <c r="E16" s="101">
        <v>1094.9033538763717</v>
      </c>
      <c r="F16" s="121">
        <v>1333.733885547203</v>
      </c>
    </row>
    <row r="17" spans="1:6" ht="15">
      <c r="A17" s="96"/>
      <c r="B17" s="96"/>
      <c r="C17" s="97"/>
      <c r="D17" s="97"/>
      <c r="E17" s="97"/>
      <c r="F17" s="97"/>
    </row>
    <row r="18" spans="1:6" ht="12" customHeight="1">
      <c r="A18" s="139" t="s">
        <v>112</v>
      </c>
      <c r="B18" s="108"/>
      <c r="C18" s="90"/>
      <c r="D18" s="90"/>
      <c r="E18" s="90"/>
      <c r="F18" s="107"/>
    </row>
    <row r="19" spans="1:6" ht="12" customHeight="1">
      <c r="A19" s="123" t="s">
        <v>62</v>
      </c>
      <c r="B19" s="124"/>
      <c r="C19" s="125"/>
      <c r="D19" s="126"/>
      <c r="E19" s="126"/>
      <c r="F19" s="127"/>
    </row>
    <row r="20" spans="1:6" ht="12" customHeight="1">
      <c r="A20" s="123" t="s">
        <v>96</v>
      </c>
      <c r="B20" s="124"/>
      <c r="C20" s="125"/>
      <c r="D20" s="126"/>
      <c r="E20" s="126"/>
      <c r="F20" s="127"/>
    </row>
    <row r="21" spans="1:6" ht="12" customHeight="1">
      <c r="A21" s="109" t="s">
        <v>113</v>
      </c>
      <c r="B21" s="135"/>
      <c r="C21" s="136"/>
      <c r="D21" s="137"/>
      <c r="E21" s="137"/>
      <c r="F21" s="138"/>
    </row>
    <row r="22" spans="2:6" ht="15">
      <c r="B22" s="118"/>
      <c r="C22" s="118"/>
      <c r="D22" s="118"/>
      <c r="E22" s="118"/>
      <c r="F22" s="118"/>
    </row>
    <row r="23" spans="2:6" ht="15">
      <c r="B23" s="118"/>
      <c r="C23" s="118"/>
      <c r="D23" s="118"/>
      <c r="E23" s="118"/>
      <c r="F23"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3" sqref="A3:F4"/>
    </sheetView>
  </sheetViews>
  <sheetFormatPr defaultColWidth="11.421875" defaultRowHeight="15"/>
  <cols>
    <col min="1" max="1" width="60.7109375" style="1" customWidth="1"/>
    <col min="2" max="6" width="12.7109375" style="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71</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42" t="s">
        <v>114</v>
      </c>
      <c r="B13" s="143"/>
      <c r="C13" s="144"/>
      <c r="D13" s="144"/>
      <c r="E13" s="144"/>
      <c r="F13" s="145"/>
    </row>
    <row r="14" spans="1:6" ht="15">
      <c r="A14" s="92" t="s">
        <v>115</v>
      </c>
      <c r="B14" s="87">
        <f>B15+B16+B17</f>
        <v>377881.0292050895</v>
      </c>
      <c r="C14" s="87">
        <f>C15+C16+C17</f>
        <v>377917.4480364922</v>
      </c>
      <c r="D14" s="87">
        <f>D15+D16+D17</f>
        <v>427786.71591340995</v>
      </c>
      <c r="E14" s="87">
        <f>E15+E16+E17</f>
        <v>445549.3585563848</v>
      </c>
      <c r="F14" s="120">
        <f>F15+F16+F17</f>
        <v>507017.22879685904</v>
      </c>
    </row>
    <row r="15" spans="1:6" ht="15">
      <c r="A15" s="89" t="s">
        <v>105</v>
      </c>
      <c r="B15" s="88">
        <v>372224.68341851415</v>
      </c>
      <c r="C15" s="128">
        <v>371503.4576980815</v>
      </c>
      <c r="D15" s="128">
        <v>419820.5611661799</v>
      </c>
      <c r="E15" s="128">
        <v>436051.746188098</v>
      </c>
      <c r="F15" s="129">
        <v>497073.2849508685</v>
      </c>
    </row>
    <row r="16" spans="1:6" ht="15">
      <c r="A16" s="92" t="s">
        <v>116</v>
      </c>
      <c r="B16" s="87">
        <v>4355.345786575344</v>
      </c>
      <c r="C16" s="133">
        <v>5084.9903384107165</v>
      </c>
      <c r="D16" s="133">
        <v>6111.154747230059</v>
      </c>
      <c r="E16" s="133">
        <v>7705.61236828682</v>
      </c>
      <c r="F16" s="134">
        <v>8783.943845990521</v>
      </c>
    </row>
    <row r="17" spans="1:6" ht="15">
      <c r="A17" s="89" t="s">
        <v>117</v>
      </c>
      <c r="B17" s="88">
        <v>1301</v>
      </c>
      <c r="C17" s="128">
        <v>1329</v>
      </c>
      <c r="D17" s="128">
        <v>1855</v>
      </c>
      <c r="E17" s="128">
        <v>1792</v>
      </c>
      <c r="F17" s="129">
        <v>1160</v>
      </c>
    </row>
    <row r="18" spans="1:6" ht="15">
      <c r="A18" s="92" t="s">
        <v>67</v>
      </c>
      <c r="B18" s="87">
        <v>201226.99956040425</v>
      </c>
      <c r="C18" s="133">
        <v>256100.78717571276</v>
      </c>
      <c r="D18" s="133">
        <v>274609.0320290856</v>
      </c>
      <c r="E18" s="133">
        <v>310155.0721549561</v>
      </c>
      <c r="F18" s="134">
        <v>353558.4982928472</v>
      </c>
    </row>
    <row r="19" spans="1:6" ht="15">
      <c r="A19" s="93" t="s">
        <v>118</v>
      </c>
      <c r="B19" s="101">
        <f>B14-B18</f>
        <v>176654.02964468524</v>
      </c>
      <c r="C19" s="101">
        <f>C14-C18</f>
        <v>121816.66086077946</v>
      </c>
      <c r="D19" s="101">
        <f>D14-D18</f>
        <v>153177.68388432433</v>
      </c>
      <c r="E19" s="101">
        <f>E14-E18</f>
        <v>135394.2864014287</v>
      </c>
      <c r="F19" s="121">
        <f>F14-F18</f>
        <v>153458.73050401185</v>
      </c>
    </row>
    <row r="20" spans="1:6" ht="15">
      <c r="A20" s="99"/>
      <c r="B20" s="72"/>
      <c r="C20" s="72"/>
      <c r="D20" s="72"/>
      <c r="E20" s="72"/>
      <c r="F20" s="98"/>
    </row>
    <row r="21" spans="1:6" ht="15">
      <c r="A21" s="103" t="s">
        <v>100</v>
      </c>
      <c r="B21" s="130"/>
      <c r="C21" s="131"/>
      <c r="D21" s="131"/>
      <c r="E21" s="131"/>
      <c r="F21" s="132"/>
    </row>
    <row r="22" spans="1:6" ht="15">
      <c r="A22" s="89" t="s">
        <v>101</v>
      </c>
      <c r="B22" s="88">
        <f>B23+B24</f>
        <v>46017.50990467751</v>
      </c>
      <c r="C22" s="128">
        <f>C23+C24</f>
        <v>40384.037340590505</v>
      </c>
      <c r="D22" s="128">
        <f>D23+D24</f>
        <v>54373.7142791393</v>
      </c>
      <c r="E22" s="128">
        <f>E23+E24</f>
        <v>56723.04664811052</v>
      </c>
      <c r="F22" s="129">
        <f>F23+F24</f>
        <v>64660.929296302034</v>
      </c>
    </row>
    <row r="23" spans="1:6" ht="15">
      <c r="A23" s="92" t="s">
        <v>102</v>
      </c>
      <c r="B23" s="87">
        <v>40651.04262496271</v>
      </c>
      <c r="C23" s="133">
        <v>36093.14803263064</v>
      </c>
      <c r="D23" s="133">
        <v>49469.21553941942</v>
      </c>
      <c r="E23" s="133">
        <v>51681.6017137748</v>
      </c>
      <c r="F23" s="134">
        <v>58913.97926957704</v>
      </c>
    </row>
    <row r="24" spans="1:6" ht="15">
      <c r="A24" s="89" t="s">
        <v>103</v>
      </c>
      <c r="B24" s="88">
        <v>5366.467279714793</v>
      </c>
      <c r="C24" s="128">
        <v>4290.8893079598665</v>
      </c>
      <c r="D24" s="128">
        <v>4904.498739719875</v>
      </c>
      <c r="E24" s="128">
        <v>5041.444934335717</v>
      </c>
      <c r="F24" s="129">
        <v>5746.950026724995</v>
      </c>
    </row>
    <row r="25" spans="1:6" ht="15">
      <c r="A25" s="92" t="s">
        <v>104</v>
      </c>
      <c r="B25" s="87">
        <v>5730.814243269646</v>
      </c>
      <c r="C25" s="133">
        <v>7091.8669931949335</v>
      </c>
      <c r="D25" s="133">
        <v>8033.317042297529</v>
      </c>
      <c r="E25" s="133">
        <v>5676.6521149779455</v>
      </c>
      <c r="F25" s="134">
        <v>6471.048766533758</v>
      </c>
    </row>
    <row r="26" spans="1:6" ht="15">
      <c r="A26" s="101" t="s">
        <v>119</v>
      </c>
      <c r="B26" s="101">
        <f>B19-B22-B25</f>
        <v>124905.70549673808</v>
      </c>
      <c r="C26" s="94">
        <f>C19-C22-C25</f>
        <v>74340.75652699402</v>
      </c>
      <c r="D26" s="94">
        <f>D19-D22-D25</f>
        <v>90770.65256288751</v>
      </c>
      <c r="E26" s="94">
        <f>E19-E22-E25</f>
        <v>72994.58763834022</v>
      </c>
      <c r="F26" s="95">
        <f>F19-F22-F25</f>
        <v>82326.75244117607</v>
      </c>
    </row>
    <row r="27" spans="1:6" ht="15">
      <c r="A27" s="96"/>
      <c r="B27" s="96"/>
      <c r="C27" s="97"/>
      <c r="D27" s="97"/>
      <c r="E27" s="97"/>
      <c r="F27" s="97"/>
    </row>
    <row r="28" spans="1:6" ht="15">
      <c r="A28" s="139" t="s">
        <v>112</v>
      </c>
      <c r="B28" s="108"/>
      <c r="C28" s="90"/>
      <c r="D28" s="90"/>
      <c r="E28" s="90"/>
      <c r="F28" s="107"/>
    </row>
    <row r="29" spans="1:6" ht="15">
      <c r="A29" s="123" t="s">
        <v>62</v>
      </c>
      <c r="B29" s="88"/>
      <c r="C29" s="91"/>
      <c r="D29" s="91"/>
      <c r="E29" s="91"/>
      <c r="F29" s="102"/>
    </row>
    <row r="30" spans="1:6" ht="15">
      <c r="A30" s="109" t="s">
        <v>113</v>
      </c>
      <c r="B30" s="110"/>
      <c r="C30" s="78"/>
      <c r="D30" s="78"/>
      <c r="E30" s="78"/>
      <c r="F30" s="73"/>
    </row>
    <row r="32" spans="2:6" ht="15">
      <c r="B32" s="118"/>
      <c r="C32" s="118"/>
      <c r="D32" s="118"/>
      <c r="E32" s="118"/>
      <c r="F32" s="118"/>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94</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'CP Producción de películas Ctes'!B14+'CP Posproducción  Ctes'!B14+'CP Distribución  Ctes'!B14+'CP Exhibición Ctes'!B14+'CP Programación radio Ctes'!B14+'CP Programación televisión Ctes'!B14+'CP Tv suscripción C'!B14+'CP Creación Audiovisual Ctes'!B14+'CP Comercio art culturales Ctes'!B14</f>
        <v>3385357.2190795047</v>
      </c>
      <c r="C14" s="88">
        <f>'CP Producción de películas Ctes'!C14+'CP Posproducción  Ctes'!C14+'CP Distribución  Ctes'!C14+'CP Exhibición Ctes'!C14+'CP Programación radio Ctes'!C14+'CP Programación televisión Ctes'!C14+'CP Tv suscripción C'!C14+'CP Creación Audiovisual Ctes'!C14+'CP Comercio art culturales Ctes'!C14</f>
        <v>3560428.246247799</v>
      </c>
      <c r="D14" s="88">
        <f>'CP Producción de películas Ctes'!D14+'CP Posproducción  Ctes'!D14+'CP Distribución  Ctes'!D14+'CP Exhibición Ctes'!D14+'CP Programación radio Ctes'!D14+'CP Programación televisión Ctes'!D14+'CP Tv suscripción C'!D14+'CP Creación Audiovisual Ctes'!D14+'CP Comercio art culturales Ctes'!D14</f>
        <v>3809858.3402305115</v>
      </c>
      <c r="E14" s="88">
        <f>'CP Producción de películas Ctes'!E14+'CP Posproducción  Ctes'!E14+'CP Distribución  Ctes'!E14+'CP Exhibición Ctes'!E14+'CP Programación radio Ctes'!E14+'CP Programación televisión Ctes'!E14+'CP Tv suscripción C'!E14+'CP Creación Audiovisual Ctes'!E14+'CP Comercio art culturales Ctes'!E14</f>
        <v>4161343.148096982</v>
      </c>
      <c r="F14" s="119">
        <f>'CP Producción de películas Ctes'!F14+'CP Posproducción  Ctes'!F14+'CP Distribución  Ctes'!F14+'CP Exhibición Ctes'!F14+'CP Programación radio Ctes'!F14+'CP Programación televisión Ctes'!F14+'CP Tv suscripción C'!F14+'CP Creación Audiovisual Ctes'!F14+'CP Comercio art culturales Ctes'!F14</f>
        <v>4340235.867089778</v>
      </c>
    </row>
    <row r="15" spans="1:6" ht="15">
      <c r="A15" s="92" t="s">
        <v>67</v>
      </c>
      <c r="B15" s="87">
        <f>'CP Producción de películas Ctes'!B18+'CP Posproducción  Ctes'!B17+'CP Distribución  Ctes'!B17+'CP Exhibición Ctes'!B17+'CP Programación radio Ctes'!B17+'CP Programación televisión Ctes'!B17+'CP Tv suscripción C'!B17+'CP Creación Audiovisual Ctes'!B15+'CP Comercio art culturales Ctes'!B15</f>
        <v>1758651.056703814</v>
      </c>
      <c r="C15" s="87">
        <f>'CP Producción de películas Ctes'!C18+'CP Posproducción  Ctes'!C17+'CP Distribución  Ctes'!C17+'CP Exhibición Ctes'!C17+'CP Programación radio Ctes'!C17+'CP Programación televisión Ctes'!C17+'CP Tv suscripción C'!C17+'CP Creación Audiovisual Ctes'!C15+'CP Comercio art culturales Ctes'!C15</f>
        <v>1977171.1841652736</v>
      </c>
      <c r="D15" s="87">
        <f>'CP Producción de películas Ctes'!D18+'CP Posproducción  Ctes'!D17+'CP Distribución  Ctes'!D17+'CP Exhibición Ctes'!D17+'CP Programación radio Ctes'!D17+'CP Programación televisión Ctes'!D17+'CP Tv suscripción C'!D17+'CP Creación Audiovisual Ctes'!D15+'CP Comercio art culturales Ctes'!D15</f>
        <v>2136030.0098982756</v>
      </c>
      <c r="E15" s="87">
        <f>'CP Producción de películas Ctes'!E18+'CP Posproducción  Ctes'!E17+'CP Distribución  Ctes'!E17+'CP Exhibición Ctes'!E17+'CP Programación radio Ctes'!E17+'CP Programación televisión Ctes'!E17+'CP Tv suscripción C'!E17+'CP Creación Audiovisual Ctes'!E15+'CP Comercio art culturales Ctes'!E15</f>
        <v>2174404.6652035657</v>
      </c>
      <c r="F15" s="120">
        <f>'CP Producción de películas Ctes'!F18+'CP Posproducción  Ctes'!F17+'CP Distribución  Ctes'!F17+'CP Exhibición Ctes'!F17+'CP Programación radio Ctes'!F17+'CP Programación televisión Ctes'!F17+'CP Tv suscripción C'!F17+'CP Creación Audiovisual Ctes'!F15+'CP Comercio art culturales Ctes'!F15</f>
        <v>2283732.7234449554</v>
      </c>
    </row>
    <row r="16" spans="1:6" ht="15">
      <c r="A16" s="93" t="s">
        <v>68</v>
      </c>
      <c r="B16" s="101">
        <f>+B14-B15</f>
        <v>1626706.1623756906</v>
      </c>
      <c r="C16" s="101">
        <f>+C14-C15</f>
        <v>1583257.0620825256</v>
      </c>
      <c r="D16" s="101">
        <f>+D14-D15</f>
        <v>1673828.330332236</v>
      </c>
      <c r="E16" s="101">
        <f>+E14-E15</f>
        <v>1986938.4828934162</v>
      </c>
      <c r="F16" s="121">
        <f>+F14-F15</f>
        <v>2056503.1436448228</v>
      </c>
    </row>
    <row r="17" spans="1:6" ht="15">
      <c r="A17" s="96"/>
      <c r="B17" s="96"/>
      <c r="C17" s="96"/>
      <c r="D17" s="96"/>
      <c r="E17" s="96"/>
      <c r="F17" s="96"/>
    </row>
    <row r="18" spans="1:6" ht="15">
      <c r="A18" s="103" t="s">
        <v>100</v>
      </c>
      <c r="B18" s="130"/>
      <c r="C18" s="131"/>
      <c r="D18" s="131"/>
      <c r="E18" s="131"/>
      <c r="F18" s="132"/>
    </row>
    <row r="19" spans="1:6" ht="15">
      <c r="A19" s="89" t="s">
        <v>101</v>
      </c>
      <c r="B19" s="88">
        <f>B20+B21</f>
        <v>551268.3673137901</v>
      </c>
      <c r="C19" s="88">
        <f>C20+C21</f>
        <v>599761.282855276</v>
      </c>
      <c r="D19" s="88">
        <f>D20+D21</f>
        <v>650426.9513148889</v>
      </c>
      <c r="E19" s="88">
        <f>E20+E21</f>
        <v>701828.785168973</v>
      </c>
      <c r="F19" s="119">
        <f>F20+F21</f>
        <v>722346.7940146306</v>
      </c>
    </row>
    <row r="20" spans="1:6" ht="15">
      <c r="A20" s="92" t="s">
        <v>102</v>
      </c>
      <c r="B20" s="87">
        <f>'CP Producción de películas Ctes'!B23+'CP Posproducción  Ctes'!B22+'CP Distribución  Ctes'!B22+'CP Exhibición Ctes'!B22+'CP Programación radio Ctes'!B22+'CP Programación televisión Ctes'!B22+'CP Tv suscripción C'!B22+'CP Creación Audiovisual Ctes'!B20+'CP Comercio art culturales Ctes'!B20</f>
        <v>493762.449488142</v>
      </c>
      <c r="C20" s="87">
        <f>'CP Producción de películas Ctes'!C23+'CP Posproducción  Ctes'!C22+'CP Distribución  Ctes'!C22+'CP Exhibición Ctes'!C22+'CP Programación radio Ctes'!C22+'CP Programación televisión Ctes'!C22+'CP Tv suscripción C'!C22+'CP Creación Audiovisual Ctes'!C20+'CP Comercio art culturales Ctes'!C20</f>
        <v>535709.2054403416</v>
      </c>
      <c r="D20" s="87">
        <f>'CP Producción de películas Ctes'!D23+'CP Posproducción  Ctes'!D22+'CP Distribución  Ctes'!D22+'CP Exhibición Ctes'!D22+'CP Programación radio Ctes'!D22+'CP Programación televisión Ctes'!D22+'CP Tv suscripción C'!D22+'CP Creación Audiovisual Ctes'!D20+'CP Comercio art culturales Ctes'!D20</f>
        <v>580650.7613220823</v>
      </c>
      <c r="E20" s="87">
        <f>'CP Producción de películas Ctes'!E23+'CP Posproducción  Ctes'!E22+'CP Distribución  Ctes'!E22+'CP Exhibición Ctes'!E22+'CP Programación radio Ctes'!E22+'CP Programación televisión Ctes'!E22+'CP Tv suscripción C'!E22+'CP Creación Audiovisual Ctes'!E20+'CP Comercio art culturales Ctes'!E20</f>
        <v>624701.0754375234</v>
      </c>
      <c r="F20" s="120">
        <f>'CP Producción de películas Ctes'!F23+'CP Posproducción  Ctes'!F22+'CP Distribución  Ctes'!F22+'CP Exhibición Ctes'!F22+'CP Programación radio Ctes'!F22+'CP Programación televisión Ctes'!F22+'CP Tv suscripción C'!F22+'CP Creación Audiovisual Ctes'!F20+'CP Comercio art culturales Ctes'!F20</f>
        <v>642901.5842341396</v>
      </c>
    </row>
    <row r="21" spans="1:6" ht="15">
      <c r="A21" s="89" t="s">
        <v>103</v>
      </c>
      <c r="B21" s="88">
        <f>'CP Producción de películas Ctes'!B24+'CP Posproducción  Ctes'!B23+'CP Distribución  Ctes'!B23+'CP Exhibición Ctes'!B23+'CP Programación radio Ctes'!B23+'CP Programación televisión Ctes'!B23+'CP Tv suscripción C'!B23+'CP Creación Audiovisual Ctes'!B21+'CP Comercio art culturales Ctes'!B21</f>
        <v>57505.91782564821</v>
      </c>
      <c r="C21" s="88">
        <f>'CP Producción de películas Ctes'!C24+'CP Posproducción  Ctes'!C23+'CP Distribución  Ctes'!C23+'CP Exhibición Ctes'!C23+'CP Programación radio Ctes'!C23+'CP Programación televisión Ctes'!C23+'CP Tv suscripción C'!C23+'CP Creación Audiovisual Ctes'!C21+'CP Comercio art culturales Ctes'!C21</f>
        <v>64052.077414934356</v>
      </c>
      <c r="D21" s="88">
        <f>'CP Producción de películas Ctes'!D24+'CP Posproducción  Ctes'!D23+'CP Distribución  Ctes'!D23+'CP Exhibición Ctes'!D23+'CP Programación radio Ctes'!D23+'CP Programación televisión Ctes'!D23+'CP Tv suscripción C'!D23+'CP Creación Audiovisual Ctes'!D21+'CP Comercio art culturales Ctes'!D21</f>
        <v>69776.18999280663</v>
      </c>
      <c r="E21" s="88">
        <f>'CP Producción de películas Ctes'!E24+'CP Posproducción  Ctes'!E23+'CP Distribución  Ctes'!E23+'CP Exhibición Ctes'!E23+'CP Programación radio Ctes'!E23+'CP Programación televisión Ctes'!E23+'CP Tv suscripción C'!E23+'CP Creación Audiovisual Ctes'!E21+'CP Comercio art culturales Ctes'!E21</f>
        <v>77127.70973144965</v>
      </c>
      <c r="F21" s="119">
        <f>'CP Producción de películas Ctes'!F24+'CP Posproducción  Ctes'!F23+'CP Distribución  Ctes'!F23+'CP Exhibición Ctes'!F23+'CP Programación radio Ctes'!F23+'CP Programación televisión Ctes'!F23+'CP Tv suscripción C'!F23+'CP Creación Audiovisual Ctes'!F21+'CP Comercio art culturales Ctes'!F21</f>
        <v>79445.20978049093</v>
      </c>
    </row>
    <row r="22" spans="1:6" ht="15">
      <c r="A22" s="92" t="s">
        <v>104</v>
      </c>
      <c r="B22" s="87">
        <f>'CP Producción de películas Ctes'!B25+'CP Posproducción  Ctes'!B24+'CP Distribución  Ctes'!B24+'CP Exhibición Ctes'!B24+'CP Programación radio Ctes'!B24+'CP Programación televisión Ctes'!B24+'CP Tv suscripción C'!B24+'CP Creación Audiovisual Ctes'!B22+'CP Comercio art culturales Ctes'!B22</f>
        <v>56527.845813482985</v>
      </c>
      <c r="C22" s="87">
        <f>'CP Producción de películas Ctes'!C25+'CP Posproducción  Ctes'!C24+'CP Distribución  Ctes'!C24+'CP Exhibición Ctes'!C24+'CP Programación radio Ctes'!C24+'CP Programación televisión Ctes'!C24+'CP Tv suscripción C'!C24+'CP Creación Audiovisual Ctes'!C22+'CP Comercio art culturales Ctes'!C22</f>
        <v>58363.511092544984</v>
      </c>
      <c r="D22" s="87">
        <f>'CP Producción de películas Ctes'!D25+'CP Posproducción  Ctes'!D24+'CP Distribución  Ctes'!D24+'CP Exhibición Ctes'!D24+'CP Programación radio Ctes'!D24+'CP Programación televisión Ctes'!D24+'CP Tv suscripción C'!D24+'CP Creación Audiovisual Ctes'!D22+'CP Comercio art culturales Ctes'!D22</f>
        <v>68687.84745599308</v>
      </c>
      <c r="E22" s="87">
        <f>'CP Producción de películas Ctes'!E25+'CP Posproducción  Ctes'!E24+'CP Distribución  Ctes'!E24+'CP Exhibición Ctes'!E24+'CP Programación radio Ctes'!E24+'CP Programación televisión Ctes'!E24+'CP Tv suscripción C'!E24+'CP Creación Audiovisual Ctes'!E22+'CP Comercio art culturales Ctes'!E22</f>
        <v>66959.66920385983</v>
      </c>
      <c r="F22" s="120">
        <f>'CP Producción de películas Ctes'!F25+'CP Posproducción  Ctes'!F24+'CP Distribución  Ctes'!F24+'CP Exhibición Ctes'!F24+'CP Programación radio Ctes'!F24+'CP Programación televisión Ctes'!F24+'CP Tv suscripción C'!F24+'CP Creación Audiovisual Ctes'!F22+'CP Comercio art culturales Ctes'!F22</f>
        <v>69897.56378726623</v>
      </c>
    </row>
    <row r="23" spans="1:6" ht="15">
      <c r="A23" s="101" t="s">
        <v>119</v>
      </c>
      <c r="B23" s="101">
        <f>B16-B19-B22</f>
        <v>1018909.9492484175</v>
      </c>
      <c r="C23" s="101">
        <f>C16-C19-C22</f>
        <v>925132.2681347046</v>
      </c>
      <c r="D23" s="101">
        <f>D16-D19-D22</f>
        <v>954713.531561354</v>
      </c>
      <c r="E23" s="101">
        <f>E16-E19-E22</f>
        <v>1218150.0285205834</v>
      </c>
      <c r="F23" s="121">
        <f>F16-F19-F22</f>
        <v>1264258.785842926</v>
      </c>
    </row>
    <row r="24" spans="1:6" ht="15">
      <c r="A24" s="96"/>
      <c r="B24" s="96"/>
      <c r="C24" s="96"/>
      <c r="D24" s="96"/>
      <c r="E24" s="96"/>
      <c r="F24" s="96"/>
    </row>
    <row r="25" spans="1:6" ht="15">
      <c r="A25" s="139" t="s">
        <v>112</v>
      </c>
      <c r="B25" s="108"/>
      <c r="C25" s="90"/>
      <c r="D25" s="90"/>
      <c r="E25" s="90"/>
      <c r="F25" s="107"/>
    </row>
    <row r="26" spans="1:6" ht="15">
      <c r="A26" s="123" t="s">
        <v>62</v>
      </c>
      <c r="B26" s="88"/>
      <c r="C26" s="91"/>
      <c r="D26" s="91"/>
      <c r="E26" s="91"/>
      <c r="F26" s="102"/>
    </row>
    <row r="27" spans="1:6" ht="15">
      <c r="A27" s="109" t="s">
        <v>113</v>
      </c>
      <c r="B27" s="110"/>
      <c r="C27" s="78"/>
      <c r="D27" s="78"/>
      <c r="E27" s="78"/>
      <c r="F27" s="73"/>
    </row>
    <row r="29" spans="2:6" ht="15">
      <c r="B29" s="118"/>
      <c r="C29" s="118"/>
      <c r="D29" s="118"/>
      <c r="E29" s="118"/>
      <c r="F29"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21.xml><?xml version="1.0" encoding="utf-8"?>
<worksheet xmlns="http://schemas.openxmlformats.org/spreadsheetml/2006/main" xmlns:r="http://schemas.openxmlformats.org/officeDocument/2006/relationships">
  <sheetPr>
    <tabColor theme="9" tint="-0.24997000396251678"/>
  </sheetPr>
  <dimension ref="A1:K25"/>
  <sheetViews>
    <sheetView zoomScalePageLayoutView="0" workbookViewId="0" topLeftCell="A1">
      <selection activeCell="G1" sqref="G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94</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3582457.700749356</v>
      </c>
      <c r="C14" s="88">
        <v>3560428.246247799</v>
      </c>
      <c r="D14" s="88">
        <v>3570680.6689692116</v>
      </c>
      <c r="E14" s="88">
        <v>3686175.373982883</v>
      </c>
      <c r="F14" s="119">
        <v>3690961.202891675</v>
      </c>
    </row>
    <row r="15" spans="1:6" ht="15">
      <c r="A15" s="92" t="s">
        <v>67</v>
      </c>
      <c r="B15" s="87">
        <v>1862112.052134144</v>
      </c>
      <c r="C15" s="87">
        <v>1977171.1841652736</v>
      </c>
      <c r="D15" s="87">
        <v>1999151.8761329968</v>
      </c>
      <c r="E15" s="87">
        <v>1923118.6838126604</v>
      </c>
      <c r="F15" s="120">
        <v>1940439.689057054</v>
      </c>
    </row>
    <row r="16" spans="1:11" ht="15">
      <c r="A16" s="93" t="s">
        <v>68</v>
      </c>
      <c r="B16" s="101">
        <v>1720181.3192379267</v>
      </c>
      <c r="C16" s="101">
        <v>1583257.0620825256</v>
      </c>
      <c r="D16" s="101">
        <v>1571528.7928362149</v>
      </c>
      <c r="E16" s="101">
        <v>1763502.194892651</v>
      </c>
      <c r="F16" s="121">
        <v>1750915.4214871423</v>
      </c>
      <c r="G16" s="122"/>
      <c r="H16" s="122"/>
      <c r="I16" s="122"/>
      <c r="J16" s="122"/>
      <c r="K16" s="122"/>
    </row>
    <row r="17" spans="1:6" ht="15">
      <c r="A17" s="96"/>
      <c r="B17" s="96"/>
      <c r="C17" s="97"/>
      <c r="D17" s="97"/>
      <c r="E17" s="97"/>
      <c r="F17" s="97"/>
    </row>
    <row r="18" spans="1:6" ht="12" customHeight="1">
      <c r="A18" s="139" t="s">
        <v>112</v>
      </c>
      <c r="B18" s="108"/>
      <c r="C18" s="90"/>
      <c r="D18" s="90"/>
      <c r="E18" s="90"/>
      <c r="F18" s="107"/>
    </row>
    <row r="19" spans="1:6" ht="12" customHeight="1">
      <c r="A19" s="123" t="s">
        <v>62</v>
      </c>
      <c r="B19" s="124"/>
      <c r="C19" s="125"/>
      <c r="D19" s="126"/>
      <c r="E19" s="126"/>
      <c r="F19" s="127"/>
    </row>
    <row r="20" spans="1:6" ht="12" customHeight="1">
      <c r="A20" s="123" t="s">
        <v>96</v>
      </c>
      <c r="B20" s="124"/>
      <c r="C20" s="125"/>
      <c r="D20" s="126"/>
      <c r="E20" s="126"/>
      <c r="F20" s="127"/>
    </row>
    <row r="21" spans="1:6" ht="12" customHeight="1">
      <c r="A21" s="109" t="s">
        <v>113</v>
      </c>
      <c r="B21" s="135"/>
      <c r="C21" s="136"/>
      <c r="D21" s="137"/>
      <c r="E21" s="137"/>
      <c r="F21" s="138"/>
    </row>
    <row r="22" spans="2:6" ht="15">
      <c r="B22" s="118"/>
      <c r="C22" s="118"/>
      <c r="D22" s="118"/>
      <c r="E22" s="118"/>
      <c r="F22" s="118"/>
    </row>
    <row r="23" spans="2:6" ht="15">
      <c r="B23" s="118"/>
      <c r="C23" s="118"/>
      <c r="D23" s="118"/>
      <c r="E23" s="118"/>
      <c r="F23" s="118"/>
    </row>
    <row r="24" spans="2:6" ht="15">
      <c r="B24" s="118"/>
      <c r="C24" s="118"/>
      <c r="D24" s="118"/>
      <c r="E24" s="118"/>
      <c r="F24" s="118"/>
    </row>
    <row r="25" spans="2:6" ht="15">
      <c r="B25" s="118"/>
      <c r="C25" s="118"/>
      <c r="D25" s="118"/>
      <c r="E25" s="118"/>
      <c r="F25"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22.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65" t="s">
        <v>4</v>
      </c>
      <c r="C9" s="165"/>
      <c r="D9" s="165"/>
      <c r="E9" s="165"/>
      <c r="F9" s="165"/>
      <c r="G9" s="165"/>
      <c r="H9" s="165"/>
      <c r="I9" s="165"/>
      <c r="J9" s="165"/>
      <c r="K9" s="165"/>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23.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67" t="s">
        <v>46</v>
      </c>
      <c r="C1" s="167"/>
      <c r="D1" s="167"/>
      <c r="E1" s="167"/>
    </row>
    <row r="2" spans="2:5" ht="15.75" thickBot="1">
      <c r="B2" s="168" t="s">
        <v>47</v>
      </c>
      <c r="C2" s="168"/>
      <c r="D2" s="168"/>
      <c r="E2" s="168"/>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66" t="s">
        <v>57</v>
      </c>
      <c r="C898" s="166"/>
      <c r="D898" s="166"/>
      <c r="E898" s="166"/>
    </row>
    <row r="899" spans="2:5" ht="15">
      <c r="B899" s="166" t="s">
        <v>48</v>
      </c>
      <c r="C899" s="166"/>
      <c r="D899" s="166"/>
      <c r="E899" s="166"/>
    </row>
    <row r="900" spans="2:5" ht="15">
      <c r="B900" s="166" t="s">
        <v>58</v>
      </c>
      <c r="C900" s="166"/>
      <c r="D900" s="166"/>
      <c r="E900" s="166"/>
    </row>
    <row r="901" spans="2:5" ht="15">
      <c r="B901" s="166" t="s">
        <v>48</v>
      </c>
      <c r="C901" s="166"/>
      <c r="D901" s="166"/>
      <c r="E901" s="166"/>
    </row>
    <row r="902" spans="2:5" ht="15">
      <c r="B902" s="166" t="s">
        <v>50</v>
      </c>
      <c r="C902" s="166"/>
      <c r="D902" s="166"/>
      <c r="E902" s="166"/>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G26"/>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71</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42" t="s">
        <v>114</v>
      </c>
      <c r="B13" s="143"/>
      <c r="C13" s="144"/>
      <c r="D13" s="144"/>
      <c r="E13" s="144"/>
      <c r="F13" s="145"/>
    </row>
    <row r="14" spans="1:6" ht="15">
      <c r="A14" s="92" t="s">
        <v>115</v>
      </c>
      <c r="B14" s="87">
        <v>403448.825288082</v>
      </c>
      <c r="C14" s="87">
        <v>377917.4480364922</v>
      </c>
      <c r="D14" s="87">
        <v>404538.936056017</v>
      </c>
      <c r="E14" s="87">
        <v>404773.2255560223</v>
      </c>
      <c r="F14" s="120">
        <v>446428.6699556344</v>
      </c>
    </row>
    <row r="15" spans="1:6" ht="15">
      <c r="A15" s="89" t="s">
        <v>105</v>
      </c>
      <c r="B15" s="88">
        <v>397409.7656723678</v>
      </c>
      <c r="C15" s="128">
        <v>371503.4576980815</v>
      </c>
      <c r="D15" s="128">
        <v>397005.6966027509</v>
      </c>
      <c r="E15" s="128">
        <v>396144.82306915015</v>
      </c>
      <c r="F15" s="129">
        <v>437673.02739923977</v>
      </c>
    </row>
    <row r="16" spans="1:6" ht="15">
      <c r="A16" s="92" t="s">
        <v>116</v>
      </c>
      <c r="B16" s="87">
        <v>4650.032696834716</v>
      </c>
      <c r="C16" s="133">
        <v>5084.9903384107165</v>
      </c>
      <c r="D16" s="133">
        <v>5779.048174133891</v>
      </c>
      <c r="E16" s="133">
        <v>7000.404137718266</v>
      </c>
      <c r="F16" s="134">
        <v>7734.262556394652</v>
      </c>
    </row>
    <row r="17" spans="1:6" ht="15">
      <c r="A17" s="89" t="s">
        <v>117</v>
      </c>
      <c r="B17" s="88">
        <v>1389.0269188795926</v>
      </c>
      <c r="C17" s="128">
        <v>1329</v>
      </c>
      <c r="D17" s="128">
        <v>1754.191279132209</v>
      </c>
      <c r="E17" s="128">
        <v>1627.9983491539415</v>
      </c>
      <c r="F17" s="129">
        <v>1021.3800000000003</v>
      </c>
    </row>
    <row r="18" spans="1:6" ht="15">
      <c r="A18" s="92" t="s">
        <v>67</v>
      </c>
      <c r="B18" s="87">
        <v>214842.21306285425</v>
      </c>
      <c r="C18" s="133">
        <v>256100.78717571276</v>
      </c>
      <c r="D18" s="133">
        <v>259685.58984170324</v>
      </c>
      <c r="E18" s="133">
        <v>281770.0588448605</v>
      </c>
      <c r="F18" s="134">
        <v>311308.25774685194</v>
      </c>
    </row>
    <row r="19" spans="1:6" ht="15">
      <c r="A19" s="93" t="s">
        <v>118</v>
      </c>
      <c r="B19" s="101">
        <v>188606.6122252278</v>
      </c>
      <c r="C19" s="101">
        <v>121816.66086077946</v>
      </c>
      <c r="D19" s="101">
        <v>144853.3462143138</v>
      </c>
      <c r="E19" s="101">
        <v>123003.16671116173</v>
      </c>
      <c r="F19" s="121">
        <v>135120.41220878242</v>
      </c>
    </row>
    <row r="20" spans="1:6" ht="15">
      <c r="A20" s="96"/>
      <c r="B20" s="96"/>
      <c r="C20" s="97"/>
      <c r="D20" s="97"/>
      <c r="E20" s="97"/>
      <c r="F20" s="97"/>
    </row>
    <row r="21" spans="1:6" ht="12" customHeight="1">
      <c r="A21" s="139" t="s">
        <v>112</v>
      </c>
      <c r="B21" s="108"/>
      <c r="C21" s="90"/>
      <c r="D21" s="90"/>
      <c r="E21" s="90"/>
      <c r="F21" s="107"/>
    </row>
    <row r="22" spans="1:6" ht="12" customHeight="1">
      <c r="A22" s="123" t="s">
        <v>62</v>
      </c>
      <c r="B22" s="124"/>
      <c r="C22" s="125"/>
      <c r="D22" s="126"/>
      <c r="E22" s="126"/>
      <c r="F22" s="127"/>
    </row>
    <row r="23" spans="1:6" ht="12" customHeight="1">
      <c r="A23" s="123" t="s">
        <v>96</v>
      </c>
      <c r="B23" s="124"/>
      <c r="C23" s="125"/>
      <c r="D23" s="126"/>
      <c r="E23" s="126"/>
      <c r="F23" s="127"/>
    </row>
    <row r="24" spans="1:6" ht="12" customHeight="1">
      <c r="A24" s="109" t="s">
        <v>113</v>
      </c>
      <c r="B24" s="135"/>
      <c r="C24" s="136"/>
      <c r="D24" s="137"/>
      <c r="E24" s="137"/>
      <c r="F24" s="138"/>
    </row>
    <row r="25" spans="2:6" ht="15">
      <c r="B25" s="118"/>
      <c r="C25" s="118"/>
      <c r="D25" s="118"/>
      <c r="E25" s="118"/>
      <c r="F25" s="118"/>
    </row>
    <row r="26" spans="2:6" ht="15">
      <c r="B26" s="118"/>
      <c r="C26" s="118"/>
      <c r="D26" s="118"/>
      <c r="E26" s="118"/>
      <c r="F26"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14.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72</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18649.03665781355</v>
      </c>
      <c r="C14" s="128">
        <f>C15+C16</f>
        <v>19726.719963999996</v>
      </c>
      <c r="D14" s="128">
        <f>D15+D16</f>
        <v>24050.440561431016</v>
      </c>
      <c r="E14" s="128">
        <f>E15+E16</f>
        <v>22722.811239014143</v>
      </c>
      <c r="F14" s="129">
        <f>F15+F16</f>
        <v>20313.94155335831</v>
      </c>
    </row>
    <row r="15" spans="1:6" ht="15">
      <c r="A15" s="92" t="s">
        <v>105</v>
      </c>
      <c r="B15" s="87">
        <v>17323.962314523622</v>
      </c>
      <c r="C15" s="133">
        <v>19417.564675847956</v>
      </c>
      <c r="D15" s="133">
        <v>23673.211622684277</v>
      </c>
      <c r="E15" s="133">
        <v>22366.171239331896</v>
      </c>
      <c r="F15" s="134">
        <v>19995.109344045406</v>
      </c>
    </row>
    <row r="16" spans="1:6" ht="15">
      <c r="A16" s="89" t="s">
        <v>116</v>
      </c>
      <c r="B16" s="88">
        <v>1325.0743432899278</v>
      </c>
      <c r="C16" s="128">
        <v>309.1552881520395</v>
      </c>
      <c r="D16" s="128">
        <v>377.2289387467396</v>
      </c>
      <c r="E16" s="128">
        <v>356.63999968224806</v>
      </c>
      <c r="F16" s="129">
        <v>318.8322093129017</v>
      </c>
    </row>
    <row r="17" spans="1:6" ht="15">
      <c r="A17" s="92" t="s">
        <v>67</v>
      </c>
      <c r="B17" s="87">
        <v>10000.689706013243</v>
      </c>
      <c r="C17" s="87">
        <v>11008.540838112483</v>
      </c>
      <c r="D17" s="87">
        <v>13421.805640608993</v>
      </c>
      <c r="E17" s="87">
        <v>12680.533322035486</v>
      </c>
      <c r="F17" s="120">
        <v>11336.256331125393</v>
      </c>
    </row>
    <row r="18" spans="1:6" ht="15">
      <c r="A18" s="93" t="s">
        <v>68</v>
      </c>
      <c r="B18" s="101">
        <f>B14-B17</f>
        <v>8648.346951800308</v>
      </c>
      <c r="C18" s="101">
        <f>C14-C17</f>
        <v>8718.179125887513</v>
      </c>
      <c r="D18" s="101">
        <f>D14-D17</f>
        <v>10628.634920822024</v>
      </c>
      <c r="E18" s="101">
        <f>E14-E17</f>
        <v>10042.277916978657</v>
      </c>
      <c r="F18" s="121">
        <f>F14-F17</f>
        <v>8977.685222232916</v>
      </c>
    </row>
    <row r="19" spans="1:6" ht="15">
      <c r="A19" s="96"/>
      <c r="B19" s="96"/>
      <c r="C19" s="96"/>
      <c r="D19" s="96"/>
      <c r="E19" s="96"/>
      <c r="F19" s="96"/>
    </row>
    <row r="20" spans="1:6" ht="15">
      <c r="A20" s="103" t="s">
        <v>100</v>
      </c>
      <c r="B20" s="130"/>
      <c r="C20" s="131"/>
      <c r="D20" s="131"/>
      <c r="E20" s="131"/>
      <c r="F20" s="132"/>
    </row>
    <row r="21" spans="1:6" ht="15">
      <c r="A21" s="89" t="s">
        <v>101</v>
      </c>
      <c r="B21" s="88">
        <f>B22+B23</f>
        <v>3613.064447298582</v>
      </c>
      <c r="C21" s="128">
        <f>C22+C23</f>
        <v>4390.875951725587</v>
      </c>
      <c r="D21" s="128">
        <f>D22+D23</f>
        <v>5354.136070612056</v>
      </c>
      <c r="E21" s="128">
        <f>E22+E23</f>
        <v>7123.9940677268805</v>
      </c>
      <c r="F21" s="129">
        <f>F22+F23</f>
        <v>6368.7717860280845</v>
      </c>
    </row>
    <row r="22" spans="1:6" ht="15">
      <c r="A22" s="92" t="s">
        <v>102</v>
      </c>
      <c r="B22" s="87">
        <v>3042.9842314394423</v>
      </c>
      <c r="C22" s="133">
        <v>3559.2046835982687</v>
      </c>
      <c r="D22" s="133">
        <v>4339.809368648601</v>
      </c>
      <c r="E22" s="133">
        <v>5774.045624485186</v>
      </c>
      <c r="F22" s="134">
        <v>5161.932830777027</v>
      </c>
    </row>
    <row r="23" spans="1:6" ht="15">
      <c r="A23" s="89" t="s">
        <v>103</v>
      </c>
      <c r="B23" s="88">
        <v>570.0802158591395</v>
      </c>
      <c r="C23" s="128">
        <v>831.6712681273176</v>
      </c>
      <c r="D23" s="128">
        <v>1014.3267019634552</v>
      </c>
      <c r="E23" s="128">
        <v>1349.9484432416943</v>
      </c>
      <c r="F23" s="129">
        <v>1206.8389552510575</v>
      </c>
    </row>
    <row r="24" spans="1:6" ht="15">
      <c r="A24" s="92" t="s">
        <v>104</v>
      </c>
      <c r="B24" s="87">
        <v>286.3183146915857</v>
      </c>
      <c r="C24" s="133">
        <v>602.6350969048207</v>
      </c>
      <c r="D24" s="133">
        <v>735.177287290868</v>
      </c>
      <c r="E24" s="133">
        <v>977.4577769069019</v>
      </c>
      <c r="F24" s="134">
        <v>873.8364255242491</v>
      </c>
    </row>
    <row r="25" spans="1:6" ht="15">
      <c r="A25" s="101" t="s">
        <v>119</v>
      </c>
      <c r="B25" s="101">
        <f>B18-B21-B24</f>
        <v>4748.96418981014</v>
      </c>
      <c r="C25" s="94">
        <f>C18-C21-C24</f>
        <v>3724.6680772571053</v>
      </c>
      <c r="D25" s="94">
        <f>D18-D21-D24</f>
        <v>4539.3215629191</v>
      </c>
      <c r="E25" s="94">
        <f>E18-E21-E24</f>
        <v>1940.8260723448748</v>
      </c>
      <c r="F25" s="95">
        <f>F18-F21-F24</f>
        <v>1735.0770106805826</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M26"/>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7" width="11.421875" style="1" customWidth="1"/>
    <col min="8" max="8" width="39.421875" style="1" customWidth="1"/>
    <col min="9" max="11" width="14.28125" style="1" customWidth="1"/>
    <col min="12" max="12" width="14.57421875" style="1" customWidth="1"/>
    <col min="13" max="13" width="13.421875" style="1" customWidth="1"/>
    <col min="14"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72</v>
      </c>
      <c r="B6" s="79"/>
      <c r="C6" s="84"/>
      <c r="D6" s="84"/>
      <c r="E6" s="100"/>
      <c r="F6" s="81"/>
    </row>
    <row r="7" spans="1:6" ht="15">
      <c r="A7" s="79" t="s">
        <v>70</v>
      </c>
      <c r="B7" s="79"/>
      <c r="C7" s="84"/>
      <c r="D7" s="84"/>
      <c r="E7" s="100"/>
      <c r="F7" s="81"/>
    </row>
    <row r="8" spans="1:13" ht="15">
      <c r="A8" s="79" t="s">
        <v>63</v>
      </c>
      <c r="B8" s="79"/>
      <c r="C8" s="80"/>
      <c r="D8" s="80"/>
      <c r="E8" s="80"/>
      <c r="F8" s="81"/>
      <c r="H8" s="146"/>
      <c r="I8" s="146"/>
      <c r="J8" s="146"/>
      <c r="K8" s="146"/>
      <c r="L8" s="146"/>
      <c r="M8" s="146"/>
    </row>
    <row r="9" spans="1:13" ht="15">
      <c r="A9" s="85" t="s">
        <v>99</v>
      </c>
      <c r="B9" s="85"/>
      <c r="C9" s="82"/>
      <c r="D9" s="82"/>
      <c r="E9" s="82"/>
      <c r="F9" s="83"/>
      <c r="H9" s="147"/>
      <c r="I9" s="148"/>
      <c r="J9" s="148"/>
      <c r="K9" s="148"/>
      <c r="L9" s="148"/>
      <c r="M9" s="148"/>
    </row>
    <row r="10" spans="8:13" ht="15">
      <c r="H10" s="141"/>
      <c r="I10" s="140"/>
      <c r="J10" s="140"/>
      <c r="K10" s="140"/>
      <c r="L10" s="140"/>
      <c r="M10" s="140"/>
    </row>
    <row r="11" spans="1:13" ht="15">
      <c r="A11" s="159" t="s">
        <v>64</v>
      </c>
      <c r="B11" s="161">
        <v>2014</v>
      </c>
      <c r="C11" s="161">
        <v>2015</v>
      </c>
      <c r="D11" s="161">
        <v>2016</v>
      </c>
      <c r="E11" s="161">
        <v>2017</v>
      </c>
      <c r="F11" s="163" t="s">
        <v>111</v>
      </c>
      <c r="H11" s="141"/>
      <c r="I11" s="140"/>
      <c r="J11" s="140"/>
      <c r="K11" s="140"/>
      <c r="L11" s="140"/>
      <c r="M11" s="140"/>
    </row>
    <row r="12" spans="1:13" ht="15">
      <c r="A12" s="160"/>
      <c r="B12" s="162"/>
      <c r="C12" s="162"/>
      <c r="D12" s="162"/>
      <c r="E12" s="162"/>
      <c r="F12" s="164"/>
      <c r="H12" s="141"/>
      <c r="I12" s="140"/>
      <c r="J12" s="140"/>
      <c r="K12" s="140"/>
      <c r="L12" s="140"/>
      <c r="M12" s="140"/>
    </row>
    <row r="13" spans="1:13" ht="15">
      <c r="A13" s="103" t="s">
        <v>65</v>
      </c>
      <c r="B13" s="104"/>
      <c r="C13" s="105"/>
      <c r="D13" s="105"/>
      <c r="E13" s="105"/>
      <c r="F13" s="106"/>
      <c r="H13" s="149"/>
      <c r="I13" s="140"/>
      <c r="J13" s="140"/>
      <c r="K13" s="140"/>
      <c r="L13" s="140"/>
      <c r="M13" s="140"/>
    </row>
    <row r="14" spans="1:13" ht="15">
      <c r="A14" s="89" t="s">
        <v>66</v>
      </c>
      <c r="B14" s="88">
        <v>19910.84852334768</v>
      </c>
      <c r="C14" s="128">
        <v>19726.719963999996</v>
      </c>
      <c r="D14" s="128">
        <v>22743.435629191288</v>
      </c>
      <c r="E14" s="128">
        <v>20643.247313198463</v>
      </c>
      <c r="F14" s="129">
        <v>17886.42553773199</v>
      </c>
      <c r="H14" s="141"/>
      <c r="I14" s="140"/>
      <c r="J14" s="140"/>
      <c r="K14" s="140"/>
      <c r="L14" s="140"/>
      <c r="M14" s="140"/>
    </row>
    <row r="15" spans="1:6" ht="15">
      <c r="A15" s="92" t="s">
        <v>105</v>
      </c>
      <c r="B15" s="87">
        <v>18496.118367816234</v>
      </c>
      <c r="C15" s="133">
        <v>19417.564675847956</v>
      </c>
      <c r="D15" s="133">
        <v>22386.706942083027</v>
      </c>
      <c r="E15" s="133">
        <v>20319.246570606414</v>
      </c>
      <c r="F15" s="134">
        <v>17605.69377743198</v>
      </c>
    </row>
    <row r="16" spans="1:6" ht="15">
      <c r="A16" s="89" t="s">
        <v>116</v>
      </c>
      <c r="B16" s="88">
        <v>1414.7301555314434</v>
      </c>
      <c r="C16" s="128">
        <v>309.1552881520395</v>
      </c>
      <c r="D16" s="128">
        <v>356.7286871082635</v>
      </c>
      <c r="E16" s="128">
        <v>324.0007425920547</v>
      </c>
      <c r="F16" s="129">
        <v>280.7317603000099</v>
      </c>
    </row>
    <row r="17" spans="1:6" ht="15">
      <c r="A17" s="92" t="s">
        <v>67</v>
      </c>
      <c r="B17" s="87">
        <v>10677.346048435385</v>
      </c>
      <c r="C17" s="87">
        <v>11008.540838112483</v>
      </c>
      <c r="D17" s="87">
        <v>12692.406687312017</v>
      </c>
      <c r="E17" s="87">
        <v>11520.026403273057</v>
      </c>
      <c r="F17" s="120">
        <v>9981.573699555911</v>
      </c>
    </row>
    <row r="18" spans="1:6" ht="15">
      <c r="A18" s="93" t="s">
        <v>68</v>
      </c>
      <c r="B18" s="101">
        <v>9233.502474912295</v>
      </c>
      <c r="C18" s="101">
        <v>8718.179125887513</v>
      </c>
      <c r="D18" s="101">
        <v>10051.028941879273</v>
      </c>
      <c r="E18" s="101">
        <v>9123.220909925409</v>
      </c>
      <c r="F18" s="121">
        <v>7904.8518381760805</v>
      </c>
    </row>
    <row r="19" spans="1:6" ht="15">
      <c r="A19" s="96"/>
      <c r="B19" s="96"/>
      <c r="C19" s="96"/>
      <c r="D19" s="96"/>
      <c r="E19" s="96"/>
      <c r="F19" s="96"/>
    </row>
    <row r="20" spans="1:6" ht="12" customHeight="1">
      <c r="A20" s="139" t="s">
        <v>112</v>
      </c>
      <c r="B20" s="108"/>
      <c r="C20" s="90"/>
      <c r="D20" s="90"/>
      <c r="E20" s="90"/>
      <c r="F20" s="107"/>
    </row>
    <row r="21" spans="1:6" ht="12" customHeight="1">
      <c r="A21" s="123" t="s">
        <v>62</v>
      </c>
      <c r="B21" s="124"/>
      <c r="C21" s="125"/>
      <c r="D21" s="126"/>
      <c r="E21" s="126"/>
      <c r="F21" s="127"/>
    </row>
    <row r="22" spans="1:6" ht="12" customHeight="1">
      <c r="A22" s="123" t="s">
        <v>96</v>
      </c>
      <c r="B22" s="124"/>
      <c r="C22" s="125"/>
      <c r="D22" s="126"/>
      <c r="E22" s="126"/>
      <c r="F22" s="127"/>
    </row>
    <row r="23" spans="1:6" ht="12" customHeight="1">
      <c r="A23" s="109" t="s">
        <v>113</v>
      </c>
      <c r="B23" s="135"/>
      <c r="C23" s="136"/>
      <c r="D23" s="137"/>
      <c r="E23" s="137"/>
      <c r="F23" s="138"/>
    </row>
    <row r="25" spans="2:6" ht="15">
      <c r="B25" s="118"/>
      <c r="C25" s="118"/>
      <c r="D25" s="118"/>
      <c r="E25" s="118"/>
      <c r="F25" s="118"/>
    </row>
    <row r="26" spans="2:6" ht="15">
      <c r="B26" s="118"/>
      <c r="C26" s="118"/>
      <c r="D26" s="118"/>
      <c r="E26" s="118"/>
      <c r="F26"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16.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73</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50877.224867</v>
      </c>
      <c r="C14" s="128">
        <f>C15+C16</f>
        <v>66793.151398</v>
      </c>
      <c r="D14" s="128">
        <f>D15+D16</f>
        <v>93475.228308</v>
      </c>
      <c r="E14" s="128">
        <f>E15+E16</f>
        <v>67328.535989</v>
      </c>
      <c r="F14" s="129">
        <f>F15+F16</f>
        <v>86256.921972</v>
      </c>
    </row>
    <row r="15" spans="1:6" ht="15">
      <c r="A15" s="92" t="s">
        <v>105</v>
      </c>
      <c r="B15" s="87">
        <v>28451.099200082626</v>
      </c>
      <c r="C15" s="133">
        <v>41313.290155132454</v>
      </c>
      <c r="D15" s="133">
        <v>56562.49297918552</v>
      </c>
      <c r="E15" s="133">
        <v>42143.45898174727</v>
      </c>
      <c r="F15" s="134">
        <v>53991.44656305408</v>
      </c>
    </row>
    <row r="16" spans="1:6" ht="15">
      <c r="A16" s="89" t="s">
        <v>116</v>
      </c>
      <c r="B16" s="88">
        <v>22426.12566691737</v>
      </c>
      <c r="C16" s="128">
        <v>25479.861242867548</v>
      </c>
      <c r="D16" s="128">
        <v>36912.73532881449</v>
      </c>
      <c r="E16" s="128">
        <v>25185.077007252723</v>
      </c>
      <c r="F16" s="129">
        <v>32265.475408945917</v>
      </c>
    </row>
    <row r="17" spans="1:6" ht="15">
      <c r="A17" s="92" t="s">
        <v>67</v>
      </c>
      <c r="B17" s="87">
        <v>35984.90505142664</v>
      </c>
      <c r="C17" s="87">
        <v>43606.5397783726</v>
      </c>
      <c r="D17" s="87">
        <v>64718.931934722794</v>
      </c>
      <c r="E17" s="87">
        <v>44352.32362400341</v>
      </c>
      <c r="F17" s="120">
        <v>56821.29964533299</v>
      </c>
    </row>
    <row r="18" spans="1:6" ht="15">
      <c r="A18" s="93" t="s">
        <v>68</v>
      </c>
      <c r="B18" s="101">
        <f>B14-B17</f>
        <v>14892.319815573355</v>
      </c>
      <c r="C18" s="101">
        <f>C14-C17</f>
        <v>23186.6116196274</v>
      </c>
      <c r="D18" s="101">
        <f>D14-D17</f>
        <v>28756.29637327721</v>
      </c>
      <c r="E18" s="101">
        <f>E14-E17</f>
        <v>22976.212364996587</v>
      </c>
      <c r="F18" s="121">
        <f>F14-F17</f>
        <v>29435.622326667006</v>
      </c>
    </row>
    <row r="19" spans="1:6" ht="15">
      <c r="A19" s="96"/>
      <c r="B19" s="96"/>
      <c r="C19" s="96"/>
      <c r="D19" s="96"/>
      <c r="E19" s="96"/>
      <c r="F19" s="96"/>
    </row>
    <row r="20" spans="1:6" ht="15">
      <c r="A20" s="103" t="s">
        <v>100</v>
      </c>
      <c r="B20" s="130"/>
      <c r="C20" s="131"/>
      <c r="D20" s="131"/>
      <c r="E20" s="131"/>
      <c r="F20" s="132"/>
    </row>
    <row r="21" spans="1:6" ht="15">
      <c r="A21" s="89" t="s">
        <v>101</v>
      </c>
      <c r="B21" s="88">
        <f>B22+B23</f>
        <v>5837.771435526389</v>
      </c>
      <c r="C21" s="128">
        <f>C22+C23</f>
        <v>12628.052138804891</v>
      </c>
      <c r="D21" s="128">
        <f>D22+D23</f>
        <v>17673.811726562173</v>
      </c>
      <c r="E21" s="128">
        <f>E22+E23</f>
        <v>12729.45586578384</v>
      </c>
      <c r="F21" s="129">
        <f>F22+F23</f>
        <v>16308.147284538078</v>
      </c>
    </row>
    <row r="22" spans="1:6" ht="15">
      <c r="A22" s="92" t="s">
        <v>102</v>
      </c>
      <c r="B22" s="87">
        <v>4884.690736190033</v>
      </c>
      <c r="C22" s="133">
        <v>10608.640815968289</v>
      </c>
      <c r="D22" s="133">
        <v>14846.092265003243</v>
      </c>
      <c r="E22" s="133">
        <v>10694.325318180969</v>
      </c>
      <c r="F22" s="134">
        <v>13700.870974889896</v>
      </c>
    </row>
    <row r="23" spans="1:6" ht="15">
      <c r="A23" s="89" t="s">
        <v>103</v>
      </c>
      <c r="B23" s="88">
        <v>953.0806993363558</v>
      </c>
      <c r="C23" s="128">
        <v>2019.4113228366032</v>
      </c>
      <c r="D23" s="128">
        <v>2827.7194615589306</v>
      </c>
      <c r="E23" s="128">
        <v>2035.1305476028724</v>
      </c>
      <c r="F23" s="129">
        <v>2607.2763096481804</v>
      </c>
    </row>
    <row r="24" spans="1:6" ht="15">
      <c r="A24" s="92" t="s">
        <v>104</v>
      </c>
      <c r="B24" s="87">
        <v>973.7733837408488</v>
      </c>
      <c r="C24" s="133">
        <v>2064.28713001075</v>
      </c>
      <c r="D24" s="133">
        <v>2886.489010720027</v>
      </c>
      <c r="E24" s="133">
        <v>2079.0858510068224</v>
      </c>
      <c r="F24" s="134">
        <v>2663.5889729235187</v>
      </c>
    </row>
    <row r="25" spans="1:6" ht="15">
      <c r="A25" s="101" t="s">
        <v>119</v>
      </c>
      <c r="B25" s="101">
        <f>B18-B21-B24</f>
        <v>8080.774996306118</v>
      </c>
      <c r="C25" s="94">
        <f>C18-C21-C24</f>
        <v>8494.27235081176</v>
      </c>
      <c r="D25" s="94">
        <f>D18-D21-D24</f>
        <v>8195.995635995012</v>
      </c>
      <c r="E25" s="94">
        <f>E18-E21-E24</f>
        <v>8167.6706482059235</v>
      </c>
      <c r="F25" s="95">
        <f>F18-F21-F24</f>
        <v>10463.88606920541</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73</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53431.2615553234</v>
      </c>
      <c r="C14" s="128">
        <v>66793.151398</v>
      </c>
      <c r="D14" s="128">
        <v>90462.81651795219</v>
      </c>
      <c r="E14" s="128">
        <v>64101.08177711712</v>
      </c>
      <c r="F14" s="129">
        <v>77590.814884731</v>
      </c>
    </row>
    <row r="15" spans="1:6" ht="15">
      <c r="A15" s="92" t="s">
        <v>105</v>
      </c>
      <c r="B15" s="87">
        <v>29879.344379926773</v>
      </c>
      <c r="C15" s="133">
        <v>41313.290155132454</v>
      </c>
      <c r="D15" s="133">
        <v>54739.66222702558</v>
      </c>
      <c r="E15" s="133">
        <v>40123.27419388593</v>
      </c>
      <c r="F15" s="134">
        <v>48567.00470940352</v>
      </c>
    </row>
    <row r="16" spans="1:6" ht="15">
      <c r="A16" s="89" t="s">
        <v>116</v>
      </c>
      <c r="B16" s="88">
        <v>23551.917175396626</v>
      </c>
      <c r="C16" s="128">
        <v>25479.861242867548</v>
      </c>
      <c r="D16" s="128">
        <v>35723.154290926635</v>
      </c>
      <c r="E16" s="128">
        <v>23977.807583231202</v>
      </c>
      <c r="F16" s="129">
        <v>29023.810175327486</v>
      </c>
    </row>
    <row r="17" spans="1:6" ht="15">
      <c r="A17" s="92" t="s">
        <v>67</v>
      </c>
      <c r="B17" s="87">
        <v>37791.347285008254</v>
      </c>
      <c r="C17" s="87">
        <v>43606.5397783726</v>
      </c>
      <c r="D17" s="87">
        <v>62633.24488021174</v>
      </c>
      <c r="E17" s="87">
        <v>42226.254913546545</v>
      </c>
      <c r="F17" s="120">
        <v>51112.54658173421</v>
      </c>
    </row>
    <row r="18" spans="1:6" ht="12" customHeight="1">
      <c r="A18" s="93" t="s">
        <v>68</v>
      </c>
      <c r="B18" s="101">
        <v>15639.91427031514</v>
      </c>
      <c r="C18" s="101">
        <v>23186.6116196274</v>
      </c>
      <c r="D18" s="101">
        <v>27829.571637740457</v>
      </c>
      <c r="E18" s="101">
        <v>21874.826863570586</v>
      </c>
      <c r="F18" s="121">
        <v>26478.268302996792</v>
      </c>
    </row>
    <row r="19" spans="1:6" ht="12" customHeight="1">
      <c r="A19" s="96"/>
      <c r="B19" s="96"/>
      <c r="C19" s="96"/>
      <c r="D19" s="96"/>
      <c r="E19" s="96"/>
      <c r="F19" s="96"/>
    </row>
    <row r="20" spans="1:6" ht="12" customHeight="1">
      <c r="A20" s="139" t="s">
        <v>112</v>
      </c>
      <c r="B20" s="108"/>
      <c r="C20" s="90"/>
      <c r="D20" s="90"/>
      <c r="E20" s="90"/>
      <c r="F20" s="107"/>
    </row>
    <row r="21" spans="1:6" ht="12" customHeight="1">
      <c r="A21" s="123" t="s">
        <v>62</v>
      </c>
      <c r="B21" s="124"/>
      <c r="C21" s="125"/>
      <c r="D21" s="126"/>
      <c r="E21" s="126"/>
      <c r="F21" s="127"/>
    </row>
    <row r="22" spans="1:6" ht="15">
      <c r="A22" s="123" t="s">
        <v>96</v>
      </c>
      <c r="B22" s="124"/>
      <c r="C22" s="125"/>
      <c r="D22" s="126"/>
      <c r="E22" s="126"/>
      <c r="F22" s="127"/>
    </row>
    <row r="23" spans="1:6" ht="15">
      <c r="A23" s="109" t="s">
        <v>113</v>
      </c>
      <c r="B23" s="135"/>
      <c r="C23" s="136"/>
      <c r="D23" s="137"/>
      <c r="E23" s="137"/>
      <c r="F23" s="13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110</v>
      </c>
      <c r="B5" s="100"/>
      <c r="C5" s="84"/>
      <c r="D5" s="84"/>
      <c r="E5" s="100"/>
      <c r="F5" s="81"/>
    </row>
    <row r="6" spans="1:6" ht="15">
      <c r="A6" s="79" t="s">
        <v>74</v>
      </c>
      <c r="B6" s="79"/>
      <c r="C6" s="84"/>
      <c r="D6" s="84"/>
      <c r="E6" s="100"/>
      <c r="F6" s="81"/>
    </row>
    <row r="7" spans="1:6" ht="15">
      <c r="A7" s="79" t="s">
        <v>59</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f>B15+B16</f>
        <v>330292</v>
      </c>
      <c r="C14" s="88">
        <f>C15+C16</f>
        <v>398134</v>
      </c>
      <c r="D14" s="88">
        <f>D15+D16</f>
        <v>405279.796661</v>
      </c>
      <c r="E14" s="88">
        <f>E15+E16</f>
        <v>425451.5245470237</v>
      </c>
      <c r="F14" s="119">
        <f>F15+F16</f>
        <v>437716.95238285634</v>
      </c>
    </row>
    <row r="15" spans="1:6" ht="15">
      <c r="A15" s="92" t="s">
        <v>105</v>
      </c>
      <c r="B15" s="87">
        <v>154011</v>
      </c>
      <c r="C15" s="87">
        <v>188464</v>
      </c>
      <c r="D15" s="87">
        <v>195803.590661</v>
      </c>
      <c r="E15" s="87">
        <v>205549.195506</v>
      </c>
      <c r="F15" s="120">
        <v>211475.0147327064</v>
      </c>
    </row>
    <row r="16" spans="1:6" ht="15">
      <c r="A16" s="89" t="s">
        <v>106</v>
      </c>
      <c r="B16" s="88">
        <v>176281</v>
      </c>
      <c r="C16" s="88">
        <v>209670</v>
      </c>
      <c r="D16" s="88">
        <v>209476.206</v>
      </c>
      <c r="E16" s="88">
        <v>219902.32904102368</v>
      </c>
      <c r="F16" s="119">
        <v>226241.93765014995</v>
      </c>
    </row>
    <row r="17" spans="1:6" ht="15">
      <c r="A17" s="92" t="s">
        <v>67</v>
      </c>
      <c r="B17" s="87">
        <v>123140</v>
      </c>
      <c r="C17" s="87">
        <v>196858</v>
      </c>
      <c r="D17" s="87">
        <v>190544.93885999953</v>
      </c>
      <c r="E17" s="87">
        <v>200028.80824704908</v>
      </c>
      <c r="F17" s="120">
        <v>205795.47911573137</v>
      </c>
    </row>
    <row r="18" spans="1:6" ht="15">
      <c r="A18" s="93" t="s">
        <v>68</v>
      </c>
      <c r="B18" s="101">
        <f>B14-B17</f>
        <v>207152</v>
      </c>
      <c r="C18" s="101">
        <f>C14-C17</f>
        <v>201276</v>
      </c>
      <c r="D18" s="101">
        <f>D14-D17</f>
        <v>214734.85780100047</v>
      </c>
      <c r="E18" s="101">
        <f>E14-E17</f>
        <v>225422.71629997462</v>
      </c>
      <c r="F18" s="121">
        <f>F14-F17</f>
        <v>231921.47326712497</v>
      </c>
    </row>
    <row r="19" spans="1:6" ht="15">
      <c r="A19" s="96"/>
      <c r="B19" s="96"/>
      <c r="C19" s="96"/>
      <c r="D19" s="96"/>
      <c r="E19" s="96"/>
      <c r="F19" s="96"/>
    </row>
    <row r="20" spans="1:6" ht="15">
      <c r="A20" s="103" t="s">
        <v>100</v>
      </c>
      <c r="B20" s="130"/>
      <c r="C20" s="131"/>
      <c r="D20" s="131"/>
      <c r="E20" s="131"/>
      <c r="F20" s="132"/>
    </row>
    <row r="21" spans="1:6" ht="15">
      <c r="A21" s="89" t="s">
        <v>101</v>
      </c>
      <c r="B21" s="88">
        <f>B22+B23</f>
        <v>48356</v>
      </c>
      <c r="C21" s="128">
        <f>C22+C23</f>
        <v>56992.9568938496</v>
      </c>
      <c r="D21" s="128">
        <f>D22+D23</f>
        <v>65928.00397505674</v>
      </c>
      <c r="E21" s="128">
        <f>E22+E23</f>
        <v>76349.36779038583</v>
      </c>
      <c r="F21" s="129">
        <f>F22+F23</f>
        <v>78550.45911786778</v>
      </c>
    </row>
    <row r="22" spans="1:6" ht="15">
      <c r="A22" s="92" t="s">
        <v>102</v>
      </c>
      <c r="B22" s="87">
        <v>43576</v>
      </c>
      <c r="C22" s="133">
        <v>51749.110528118006</v>
      </c>
      <c r="D22" s="133">
        <v>59223.90819695471</v>
      </c>
      <c r="E22" s="133">
        <v>67778.38819501112</v>
      </c>
      <c r="F22" s="134">
        <v>69732.38502254647</v>
      </c>
    </row>
    <row r="23" spans="1:6" ht="15">
      <c r="A23" s="89" t="s">
        <v>103</v>
      </c>
      <c r="B23" s="88">
        <v>4780</v>
      </c>
      <c r="C23" s="128">
        <v>5243.846365731595</v>
      </c>
      <c r="D23" s="128">
        <v>6704.095778102021</v>
      </c>
      <c r="E23" s="128">
        <v>8570.97959537471</v>
      </c>
      <c r="F23" s="129">
        <v>8818.074095321304</v>
      </c>
    </row>
    <row r="24" spans="1:6" ht="15">
      <c r="A24" s="92" t="s">
        <v>104</v>
      </c>
      <c r="B24" s="87">
        <v>5515.8764</v>
      </c>
      <c r="C24" s="133">
        <v>4902.2402048440235</v>
      </c>
      <c r="D24" s="133">
        <v>6281.766431191341</v>
      </c>
      <c r="E24" s="133">
        <v>8049.501421217676</v>
      </c>
      <c r="F24" s="134">
        <v>8281.562121673493</v>
      </c>
    </row>
    <row r="25" spans="1:6" ht="15">
      <c r="A25" s="101" t="s">
        <v>119</v>
      </c>
      <c r="B25" s="101">
        <f>B18-B21-B24</f>
        <v>153280.1236</v>
      </c>
      <c r="C25" s="94">
        <f>C18-C21-C24</f>
        <v>139380.8029013064</v>
      </c>
      <c r="D25" s="94">
        <f>D18-D21-D24</f>
        <v>142525.08739475237</v>
      </c>
      <c r="E25" s="94">
        <f>E18-E21-E24</f>
        <v>141023.8470883711</v>
      </c>
      <c r="F25" s="95">
        <f>F18-F21-F24</f>
        <v>145089.4520275837</v>
      </c>
    </row>
    <row r="26" spans="1:6" ht="15">
      <c r="A26" s="96"/>
      <c r="B26" s="96"/>
      <c r="C26" s="97"/>
      <c r="D26" s="97"/>
      <c r="E26" s="97"/>
      <c r="F26" s="97"/>
    </row>
    <row r="27" spans="1:6" ht="15">
      <c r="A27" s="139" t="s">
        <v>112</v>
      </c>
      <c r="B27" s="108"/>
      <c r="C27" s="90"/>
      <c r="D27" s="90"/>
      <c r="E27" s="90"/>
      <c r="F27" s="107"/>
    </row>
    <row r="28" spans="1:6" ht="15">
      <c r="A28" s="123" t="s">
        <v>62</v>
      </c>
      <c r="B28" s="88"/>
      <c r="C28" s="91"/>
      <c r="D28" s="91"/>
      <c r="E28" s="91"/>
      <c r="F28" s="102"/>
    </row>
    <row r="29" spans="1:6" ht="15">
      <c r="A29" s="109" t="s">
        <v>113</v>
      </c>
      <c r="B29" s="110"/>
      <c r="C29" s="78"/>
      <c r="D29" s="78"/>
      <c r="E29" s="78"/>
      <c r="F29"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7" width="11.421875" style="1" customWidth="1"/>
    <col min="8" max="8" width="82.00390625" style="1" bestFit="1" customWidth="1"/>
    <col min="9" max="16384" width="11.421875" style="1" customWidth="1"/>
  </cols>
  <sheetData>
    <row r="1" ht="60" customHeight="1">
      <c r="G1" s="86" t="s">
        <v>61</v>
      </c>
    </row>
    <row r="2" ht="8.25" customHeight="1"/>
    <row r="3" spans="1:6" ht="15" customHeight="1">
      <c r="A3" s="158" t="s">
        <v>123</v>
      </c>
      <c r="B3" s="158"/>
      <c r="C3" s="158"/>
      <c r="D3" s="158"/>
      <c r="E3" s="158"/>
      <c r="F3" s="158"/>
    </row>
    <row r="4" spans="1:6" ht="15" customHeight="1">
      <c r="A4" s="158"/>
      <c r="B4" s="158"/>
      <c r="C4" s="158"/>
      <c r="D4" s="158"/>
      <c r="E4" s="158"/>
      <c r="F4" s="158"/>
    </row>
    <row r="5" spans="1:6" ht="15">
      <c r="A5" s="100" t="s">
        <v>95</v>
      </c>
      <c r="B5" s="100"/>
      <c r="C5" s="84"/>
      <c r="D5" s="84"/>
      <c r="E5" s="100"/>
      <c r="F5" s="81"/>
    </row>
    <row r="6" spans="1:6" ht="15">
      <c r="A6" s="79" t="s">
        <v>74</v>
      </c>
      <c r="B6" s="79"/>
      <c r="C6" s="84"/>
      <c r="D6" s="84"/>
      <c r="E6" s="100"/>
      <c r="F6" s="81"/>
    </row>
    <row r="7" spans="1:6" ht="15">
      <c r="A7" s="79" t="s">
        <v>70</v>
      </c>
      <c r="B7" s="79"/>
      <c r="C7" s="84"/>
      <c r="D7" s="84"/>
      <c r="E7" s="100"/>
      <c r="F7" s="81"/>
    </row>
    <row r="8" spans="1:6" ht="15">
      <c r="A8" s="79" t="s">
        <v>63</v>
      </c>
      <c r="B8" s="79"/>
      <c r="C8" s="80"/>
      <c r="D8" s="80"/>
      <c r="E8" s="80"/>
      <c r="F8" s="81"/>
    </row>
    <row r="9" spans="1:6" ht="15">
      <c r="A9" s="85" t="s">
        <v>99</v>
      </c>
      <c r="B9" s="85"/>
      <c r="C9" s="82"/>
      <c r="D9" s="82"/>
      <c r="E9" s="82"/>
      <c r="F9" s="83"/>
    </row>
    <row r="11" spans="1:6" ht="15">
      <c r="A11" s="159" t="s">
        <v>64</v>
      </c>
      <c r="B11" s="161">
        <v>2014</v>
      </c>
      <c r="C11" s="161">
        <v>2015</v>
      </c>
      <c r="D11" s="161">
        <v>2016</v>
      </c>
      <c r="E11" s="161">
        <v>2017</v>
      </c>
      <c r="F11" s="163" t="s">
        <v>111</v>
      </c>
    </row>
    <row r="12" spans="1:6" ht="15">
      <c r="A12" s="160"/>
      <c r="B12" s="162"/>
      <c r="C12" s="162"/>
      <c r="D12" s="162"/>
      <c r="E12" s="162"/>
      <c r="F12" s="164"/>
    </row>
    <row r="13" spans="1:6" ht="15">
      <c r="A13" s="103" t="s">
        <v>65</v>
      </c>
      <c r="B13" s="104"/>
      <c r="C13" s="105"/>
      <c r="D13" s="105"/>
      <c r="E13" s="105"/>
      <c r="F13" s="106"/>
    </row>
    <row r="14" spans="1:6" ht="15">
      <c r="A14" s="89" t="s">
        <v>66</v>
      </c>
      <c r="B14" s="88">
        <v>346872.65839999996</v>
      </c>
      <c r="C14" s="88">
        <v>398134</v>
      </c>
      <c r="D14" s="88">
        <v>392218.9070560341</v>
      </c>
      <c r="E14" s="88">
        <v>405057.12127237616</v>
      </c>
      <c r="F14" s="119">
        <v>393740.1688791021</v>
      </c>
    </row>
    <row r="15" spans="1:6" ht="15">
      <c r="A15" s="92" t="s">
        <v>105</v>
      </c>
      <c r="B15" s="87">
        <v>161742.35219999996</v>
      </c>
      <c r="C15" s="87">
        <v>188464</v>
      </c>
      <c r="D15" s="87">
        <v>189493.45849317726</v>
      </c>
      <c r="E15" s="87">
        <v>195696.00908154904</v>
      </c>
      <c r="F15" s="120">
        <v>190228.4285798835</v>
      </c>
    </row>
    <row r="16" spans="1:6" ht="15">
      <c r="A16" s="89" t="s">
        <v>106</v>
      </c>
      <c r="B16" s="88">
        <v>185130.3062</v>
      </c>
      <c r="C16" s="88">
        <v>209670</v>
      </c>
      <c r="D16" s="88">
        <v>202725.44856285688</v>
      </c>
      <c r="E16" s="88">
        <v>209361.1121908272</v>
      </c>
      <c r="F16" s="119">
        <v>203511.7402992187</v>
      </c>
    </row>
    <row r="17" spans="1:6" ht="15">
      <c r="A17" s="92" t="s">
        <v>67</v>
      </c>
      <c r="B17" s="87">
        <v>129321.62800000001</v>
      </c>
      <c r="C17" s="87">
        <v>196858</v>
      </c>
      <c r="D17" s="87">
        <v>184404.2764540787</v>
      </c>
      <c r="E17" s="87">
        <v>190440.246574175</v>
      </c>
      <c r="F17" s="120">
        <v>185119.50761895475</v>
      </c>
    </row>
    <row r="18" spans="1:6" ht="15">
      <c r="A18" s="93" t="s">
        <v>68</v>
      </c>
      <c r="B18" s="101">
        <v>217551.03040000005</v>
      </c>
      <c r="C18" s="101">
        <v>201276</v>
      </c>
      <c r="D18" s="101">
        <v>207814.63060195534</v>
      </c>
      <c r="E18" s="101">
        <v>214616.87469820128</v>
      </c>
      <c r="F18" s="121">
        <v>208620.66126014746</v>
      </c>
    </row>
    <row r="19" spans="1:6" ht="15">
      <c r="A19" s="96"/>
      <c r="B19" s="96"/>
      <c r="C19" s="97"/>
      <c r="D19" s="97"/>
      <c r="E19" s="97"/>
      <c r="F19" s="97"/>
    </row>
    <row r="20" spans="1:6" ht="12" customHeight="1">
      <c r="A20" s="139" t="s">
        <v>112</v>
      </c>
      <c r="B20" s="108"/>
      <c r="C20" s="90"/>
      <c r="D20" s="90"/>
      <c r="E20" s="90"/>
      <c r="F20" s="107"/>
    </row>
    <row r="21" spans="1:6" ht="12" customHeight="1">
      <c r="A21" s="123" t="s">
        <v>62</v>
      </c>
      <c r="B21" s="124"/>
      <c r="C21" s="125"/>
      <c r="D21" s="126"/>
      <c r="E21" s="126"/>
      <c r="F21" s="127"/>
    </row>
    <row r="22" spans="1:6" ht="12" customHeight="1">
      <c r="A22" s="123" t="s">
        <v>96</v>
      </c>
      <c r="B22" s="124"/>
      <c r="C22" s="125"/>
      <c r="D22" s="126"/>
      <c r="E22" s="126"/>
      <c r="F22" s="127"/>
    </row>
    <row r="23" spans="1:6" ht="12" customHeight="1">
      <c r="A23" s="109" t="s">
        <v>113</v>
      </c>
      <c r="B23" s="135"/>
      <c r="C23" s="136"/>
      <c r="D23" s="137"/>
      <c r="E23" s="137"/>
      <c r="F23" s="138"/>
    </row>
    <row r="24" spans="2:6" ht="15">
      <c r="B24" s="118"/>
      <c r="C24" s="118"/>
      <c r="D24" s="118"/>
      <c r="E24" s="118"/>
      <c r="F24" s="118"/>
    </row>
    <row r="25" spans="2:6" ht="15">
      <c r="B25" s="118"/>
      <c r="C25" s="118"/>
      <c r="D25" s="118"/>
      <c r="E25" s="118"/>
      <c r="F25"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