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IMI BOTERO\Desktop\DANE\PGD\"/>
    </mc:Choice>
  </mc:AlternateContent>
  <xr:revisionPtr revIDLastSave="0" documentId="13_ncr:1_{98F0D087-71F1-463F-9B98-F54ADA10FBCA}" xr6:coauthVersionLast="45" xr6:coauthVersionMax="45" xr10:uidLastSave="{00000000-0000-0000-0000-000000000000}"/>
  <bookViews>
    <workbookView xWindow="-120" yWindow="-120" windowWidth="20730" windowHeight="11160" xr2:uid="{B5E073CF-1C47-4B21-B878-AF007673B9FF}"/>
  </bookViews>
  <sheets>
    <sheet name="Anexo 3_Cronograma PGD" sheetId="1" r:id="rId1"/>
    <sheet name="Anexo 3_Cronograma PGD (2)" sheetId="2" state="hidden" r:id="rId2"/>
    <sheet name="Matriz comunicaciones" sheetId="3" state="hidden" r:id="rId3"/>
  </sheets>
  <definedNames>
    <definedName name="_xlnm._FilterDatabase" localSheetId="0" hidden="1">'Anexo 3_Cronograma PGD'!$A$4:$M$81</definedName>
    <definedName name="_xlnm._FilterDatabase" localSheetId="1" hidden="1">'Anexo 3_Cronograma PGD (2)'!$A$4:$W$101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4" i="2" l="1"/>
  <c r="N85" i="2"/>
  <c r="O85" i="2" s="1"/>
  <c r="N83" i="2"/>
  <c r="N80" i="2"/>
  <c r="O80" i="2" s="1"/>
  <c r="N79" i="2"/>
  <c r="O79" i="2" s="1"/>
  <c r="N77" i="2"/>
  <c r="O77" i="2" s="1"/>
  <c r="N76" i="2"/>
  <c r="O76" i="2" s="1"/>
  <c r="N75" i="2"/>
  <c r="O75" i="2" s="1"/>
  <c r="N74" i="2"/>
  <c r="O74" i="2" s="1"/>
  <c r="N73" i="2"/>
  <c r="O73" i="2" s="1"/>
  <c r="N72" i="2"/>
  <c r="O72" i="2" s="1"/>
  <c r="N68" i="2"/>
  <c r="O68" i="2" s="1"/>
  <c r="N67" i="2"/>
  <c r="O67" i="2" s="1"/>
  <c r="N63" i="2"/>
  <c r="O63" i="2" s="1"/>
  <c r="N62" i="2"/>
  <c r="O62" i="2" s="1"/>
  <c r="N61" i="2"/>
  <c r="O61" i="2" s="1"/>
  <c r="N59" i="2"/>
  <c r="M59" i="2"/>
  <c r="N58" i="2"/>
  <c r="O58" i="2" s="1"/>
  <c r="N57" i="2"/>
  <c r="O57" i="2" s="1"/>
  <c r="N56" i="2"/>
  <c r="M56" i="2"/>
  <c r="M53" i="2"/>
  <c r="N53" i="2"/>
  <c r="N54" i="2"/>
  <c r="O54" i="2" s="1"/>
  <c r="N45" i="2"/>
  <c r="O45" i="2" s="1"/>
  <c r="N46" i="2"/>
  <c r="O46" i="2" s="1"/>
  <c r="N44" i="2"/>
  <c r="O44" i="2" s="1"/>
  <c r="N43" i="2"/>
  <c r="O43" i="2" s="1"/>
  <c r="O59" i="2" l="1"/>
  <c r="O56" i="2"/>
  <c r="O83" i="2"/>
  <c r="O53" i="2"/>
  <c r="N41" i="2"/>
  <c r="O41" i="2" s="1"/>
  <c r="N39" i="2"/>
  <c r="O39" i="2" s="1"/>
  <c r="N38" i="2"/>
  <c r="O38" i="2" s="1"/>
  <c r="N37" i="2"/>
  <c r="O37" i="2" s="1"/>
  <c r="N28" i="2"/>
  <c r="N27" i="2"/>
  <c r="O27" i="2" s="1"/>
  <c r="N36" i="2"/>
  <c r="O36" i="2" s="1"/>
  <c r="N31" i="2"/>
  <c r="O31" i="2" s="1"/>
  <c r="O28" i="2"/>
  <c r="N26" i="2"/>
  <c r="O26" i="2" s="1"/>
  <c r="N25" i="2"/>
  <c r="O25" i="2" s="1"/>
  <c r="N24" i="2"/>
  <c r="O24" i="2" s="1"/>
  <c r="N21" i="2"/>
  <c r="O21" i="2" s="1"/>
  <c r="O9" i="2"/>
  <c r="O6" i="2"/>
  <c r="N10" i="2"/>
  <c r="O10" i="2" s="1"/>
  <c r="N19" i="2"/>
  <c r="O19" i="2" s="1"/>
  <c r="N18" i="2"/>
  <c r="O18" i="2" s="1"/>
  <c r="N17" i="2"/>
  <c r="O17" i="2" s="1"/>
  <c r="N16" i="2"/>
  <c r="O16" i="2" s="1"/>
  <c r="N14" i="2"/>
  <c r="O14" i="2" s="1"/>
  <c r="N13" i="2"/>
  <c r="O13" i="2" s="1"/>
  <c r="N11" i="2"/>
  <c r="O11" i="2" s="1"/>
  <c r="N9" i="2"/>
  <c r="N8" i="2"/>
  <c r="O8" i="2" s="1"/>
  <c r="N6" i="2"/>
  <c r="N5" i="2"/>
  <c r="O5" i="2" s="1"/>
  <c r="O10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Yelitza Rubiano Martinez</author>
  </authors>
  <commentList>
    <comment ref="D16" authorId="0" shapeId="0" xr:uid="{7F13898B-C6CA-43E1-AFC1-56231AC7EF76}">
      <text>
        <r>
          <rPr>
            <b/>
            <sz val="9"/>
            <color indexed="81"/>
            <rFont val="Tahoma"/>
            <family val="2"/>
          </rPr>
          <t xml:space="preserve">Yelitza Rubiano Martinez:
</t>
        </r>
        <r>
          <rPr>
            <sz val="9"/>
            <color indexed="81"/>
            <rFont val="Tahoma"/>
            <family val="2"/>
          </rPr>
          <t>Capacitación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 xr:uid="{75006638-1304-4CD8-907B-2CA7752FB31A}">
      <text>
        <r>
          <rPr>
            <b/>
            <sz val="9"/>
            <color indexed="81"/>
            <rFont val="Tahoma"/>
            <family val="2"/>
          </rPr>
          <t xml:space="preserve">Yelitza Rubiano Martinez:
</t>
        </r>
        <r>
          <rPr>
            <sz val="9"/>
            <color indexed="81"/>
            <rFont val="Tahoma"/>
            <family val="2"/>
          </rPr>
          <t>Capacitación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 xr:uid="{D15299A1-0EAF-4581-A0AB-063CA05A00B6}">
      <text>
        <r>
          <rPr>
            <b/>
            <sz val="9"/>
            <color indexed="81"/>
            <rFont val="Tahoma"/>
            <family val="2"/>
          </rPr>
          <t xml:space="preserve">Yelitza Rubiano Martinez:
</t>
        </r>
        <r>
          <rPr>
            <sz val="9"/>
            <color indexed="81"/>
            <rFont val="Tahoma"/>
            <family val="2"/>
          </rPr>
          <t>Capacitación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0" shapeId="0" xr:uid="{6AC22E9F-B4E7-4CB9-8D9C-DD75D5DEBB8C}">
      <text>
        <r>
          <rPr>
            <b/>
            <sz val="9"/>
            <color indexed="81"/>
            <rFont val="Tahoma"/>
            <family val="2"/>
          </rPr>
          <t>Yelitza Rubiano Martinez:</t>
        </r>
        <r>
          <rPr>
            <sz val="9"/>
            <color indexed="81"/>
            <rFont val="Tahoma"/>
            <family val="2"/>
          </rPr>
          <t xml:space="preserve">
Para aplicación de TRD</t>
        </r>
      </text>
    </comment>
    <comment ref="U24" authorId="0" shapeId="0" xr:uid="{1DA98503-2C5C-430C-A29F-0D9DE16FF553}">
      <text>
        <r>
          <rPr>
            <b/>
            <sz val="9"/>
            <color indexed="81"/>
            <rFont val="Tahoma"/>
            <family val="2"/>
          </rPr>
          <t>Yelitza Rubiano Martinez:</t>
        </r>
        <r>
          <rPr>
            <sz val="9"/>
            <color indexed="81"/>
            <rFont val="Tahoma"/>
            <family val="2"/>
          </rPr>
          <t xml:space="preserve">
Aplicación TRD</t>
        </r>
      </text>
    </comment>
    <comment ref="V24" authorId="0" shapeId="0" xr:uid="{AD011C2B-34A0-4F9D-8EE3-345602B52CF9}">
      <text>
        <r>
          <rPr>
            <b/>
            <sz val="9"/>
            <color indexed="81"/>
            <rFont val="Tahoma"/>
            <family val="2"/>
          </rPr>
          <t>Yelitza Rubiano Martinez:</t>
        </r>
        <r>
          <rPr>
            <sz val="9"/>
            <color indexed="81"/>
            <rFont val="Tahoma"/>
            <family val="2"/>
          </rPr>
          <t xml:space="preserve">
Aplicación TVD</t>
        </r>
      </text>
    </comment>
    <comment ref="W24" authorId="0" shapeId="0" xr:uid="{5FB0DC5D-D078-4FD1-B882-D0EFF31D9061}">
      <text>
        <r>
          <rPr>
            <b/>
            <sz val="9"/>
            <color indexed="81"/>
            <rFont val="Tahoma"/>
            <family val="2"/>
          </rPr>
          <t>Yelitza Rubiano Martinez:</t>
        </r>
        <r>
          <rPr>
            <sz val="9"/>
            <color indexed="81"/>
            <rFont val="Tahoma"/>
            <family val="2"/>
          </rPr>
          <t xml:space="preserve">
SGDEA</t>
        </r>
      </text>
    </comment>
    <comment ref="D25" authorId="0" shapeId="0" xr:uid="{FFB41BC2-FEAD-44F8-ADB2-6322510095C3}">
      <text>
        <r>
          <rPr>
            <b/>
            <sz val="9"/>
            <color indexed="81"/>
            <rFont val="Tahoma"/>
            <family val="2"/>
          </rPr>
          <t>Yelitza Rubiano Martinez:</t>
        </r>
        <r>
          <rPr>
            <sz val="9"/>
            <color indexed="81"/>
            <rFont val="Tahoma"/>
            <family val="2"/>
          </rPr>
          <t xml:space="preserve">
Para aplicación de TRD</t>
        </r>
      </text>
    </comment>
    <comment ref="U25" authorId="0" shapeId="0" xr:uid="{13895082-8C85-4722-AF49-082FEB8C53B5}">
      <text>
        <r>
          <rPr>
            <b/>
            <sz val="9"/>
            <color indexed="81"/>
            <rFont val="Tahoma"/>
            <family val="2"/>
          </rPr>
          <t>Yelitza Rubiano Martinez:</t>
        </r>
        <r>
          <rPr>
            <sz val="9"/>
            <color indexed="81"/>
            <rFont val="Tahoma"/>
            <family val="2"/>
          </rPr>
          <t xml:space="preserve">
Aplicación TRD</t>
        </r>
      </text>
    </comment>
    <comment ref="V25" authorId="0" shapeId="0" xr:uid="{9C939838-8140-4CB5-A2D2-279000ACC89F}">
      <text>
        <r>
          <rPr>
            <b/>
            <sz val="9"/>
            <color indexed="81"/>
            <rFont val="Tahoma"/>
            <family val="2"/>
          </rPr>
          <t>Yelitza Rubiano Martinez:</t>
        </r>
        <r>
          <rPr>
            <sz val="9"/>
            <color indexed="81"/>
            <rFont val="Tahoma"/>
            <family val="2"/>
          </rPr>
          <t xml:space="preserve">
Aplicación TVD</t>
        </r>
      </text>
    </comment>
    <comment ref="W25" authorId="0" shapeId="0" xr:uid="{5F10F72D-406F-4DCD-8D61-8DA1C53ECE7A}">
      <text>
        <r>
          <rPr>
            <b/>
            <sz val="9"/>
            <color indexed="81"/>
            <rFont val="Tahoma"/>
            <family val="2"/>
          </rPr>
          <t>Yelitza Rubiano Martinez:</t>
        </r>
        <r>
          <rPr>
            <sz val="9"/>
            <color indexed="81"/>
            <rFont val="Tahoma"/>
            <family val="2"/>
          </rPr>
          <t xml:space="preserve">
SGDEA</t>
        </r>
      </text>
    </comment>
    <comment ref="D26" authorId="0" shapeId="0" xr:uid="{18435B77-59F6-41E3-865E-CE57DE27F346}">
      <text>
        <r>
          <rPr>
            <b/>
            <sz val="9"/>
            <color indexed="81"/>
            <rFont val="Tahoma"/>
            <family val="2"/>
          </rPr>
          <t>Yelitza Rubiano Martinez:</t>
        </r>
        <r>
          <rPr>
            <sz val="9"/>
            <color indexed="81"/>
            <rFont val="Tahoma"/>
            <family val="2"/>
          </rPr>
          <t xml:space="preserve">
Para aplicación de TRD</t>
        </r>
      </text>
    </comment>
    <comment ref="D27" authorId="0" shapeId="0" xr:uid="{A70897B7-41FC-4629-8F1C-D85BFA45DF69}">
      <text>
        <r>
          <rPr>
            <b/>
            <sz val="9"/>
            <color indexed="81"/>
            <rFont val="Tahoma"/>
            <family val="2"/>
          </rPr>
          <t>Yelitza Rubiano Martinez:</t>
        </r>
        <r>
          <rPr>
            <sz val="9"/>
            <color indexed="81"/>
            <rFont val="Tahoma"/>
            <family val="2"/>
          </rPr>
          <t xml:space="preserve">
Para aplicación de TRD</t>
        </r>
      </text>
    </comment>
    <comment ref="U27" authorId="0" shapeId="0" xr:uid="{ACDCA464-4252-4763-828F-26EDB684C575}">
      <text>
        <r>
          <rPr>
            <b/>
            <sz val="9"/>
            <color indexed="81"/>
            <rFont val="Tahoma"/>
            <family val="2"/>
          </rPr>
          <t>Yelitza Rubiano Martinez:</t>
        </r>
        <r>
          <rPr>
            <sz val="9"/>
            <color indexed="81"/>
            <rFont val="Tahoma"/>
            <family val="2"/>
          </rPr>
          <t xml:space="preserve">
Aplicación TRD</t>
        </r>
      </text>
    </comment>
    <comment ref="V27" authorId="0" shapeId="0" xr:uid="{E718EC04-BC96-48E3-A98E-6D26EC973863}">
      <text>
        <r>
          <rPr>
            <b/>
            <sz val="9"/>
            <color indexed="81"/>
            <rFont val="Tahoma"/>
            <family val="2"/>
          </rPr>
          <t>Yelitza Rubiano Martinez:</t>
        </r>
        <r>
          <rPr>
            <sz val="9"/>
            <color indexed="81"/>
            <rFont val="Tahoma"/>
            <family val="2"/>
          </rPr>
          <t xml:space="preserve">
Aplicación TVD</t>
        </r>
      </text>
    </comment>
    <comment ref="W27" authorId="0" shapeId="0" xr:uid="{82755836-9894-4B34-A72A-F827255176C4}">
      <text>
        <r>
          <rPr>
            <b/>
            <sz val="9"/>
            <color indexed="81"/>
            <rFont val="Tahoma"/>
            <family val="2"/>
          </rPr>
          <t>Yelitza Rubiano Martinez:</t>
        </r>
        <r>
          <rPr>
            <sz val="9"/>
            <color indexed="81"/>
            <rFont val="Tahoma"/>
            <family val="2"/>
          </rPr>
          <t xml:space="preserve">
SGDEA</t>
        </r>
      </text>
    </comment>
    <comment ref="D28" authorId="0" shapeId="0" xr:uid="{5016B846-01B6-4799-BA4A-3B283FDCBECC}">
      <text>
        <r>
          <rPr>
            <b/>
            <sz val="9"/>
            <color indexed="81"/>
            <rFont val="Tahoma"/>
            <family val="2"/>
          </rPr>
          <t>Yelitza Rubiano Martinez:</t>
        </r>
        <r>
          <rPr>
            <sz val="9"/>
            <color indexed="81"/>
            <rFont val="Tahoma"/>
            <family val="2"/>
          </rPr>
          <t xml:space="preserve">
Solo para uso de firmas, correo electrónico certificado se haría en el 2022</t>
        </r>
      </text>
    </comment>
    <comment ref="K28" authorId="0" shapeId="0" xr:uid="{3194D430-EA5E-40A1-8EA8-CEE6C91D0B43}">
      <text>
        <r>
          <rPr>
            <b/>
            <sz val="9"/>
            <color indexed="81"/>
            <rFont val="Tahoma"/>
            <family val="2"/>
          </rPr>
          <t>Yelitza Rubiano Martinez:</t>
        </r>
        <r>
          <rPr>
            <sz val="9"/>
            <color indexed="81"/>
            <rFont val="Tahoma"/>
            <family val="2"/>
          </rPr>
          <t xml:space="preserve">
Socializar, divulgar</t>
        </r>
      </text>
    </comment>
    <comment ref="K31" authorId="0" shapeId="0" xr:uid="{F1E3A884-F841-4437-917F-B6619A063B96}">
      <text>
        <r>
          <rPr>
            <b/>
            <sz val="9"/>
            <color indexed="81"/>
            <rFont val="Tahoma"/>
            <family val="2"/>
          </rPr>
          <t>Yelitza Rubiano Martinez:</t>
        </r>
        <r>
          <rPr>
            <sz val="9"/>
            <color indexed="81"/>
            <rFont val="Tahoma"/>
            <family val="2"/>
          </rPr>
          <t xml:space="preserve">
Actualización TRD, Banco Terminológico y CCD</t>
        </r>
      </text>
    </comment>
    <comment ref="D49" authorId="0" shapeId="0" xr:uid="{CA76F8E2-86C5-43AC-AE09-139A01DD526B}">
      <text>
        <r>
          <rPr>
            <b/>
            <sz val="9"/>
            <color indexed="81"/>
            <rFont val="Tahoma"/>
            <family val="2"/>
          </rPr>
          <t>Yelitza Rubiano Martinez:</t>
        </r>
        <r>
          <rPr>
            <sz val="9"/>
            <color indexed="81"/>
            <rFont val="Tahoma"/>
            <family val="2"/>
          </rPr>
          <t xml:space="preserve">
Modificación campañas de difusión</t>
        </r>
      </text>
    </comment>
  </commentList>
</comments>
</file>

<file path=xl/sharedStrings.xml><?xml version="1.0" encoding="utf-8"?>
<sst xmlns="http://schemas.openxmlformats.org/spreadsheetml/2006/main" count="890" uniqueCount="199">
  <si>
    <t>ASPECTO / CRITERIO</t>
  </si>
  <si>
    <t xml:space="preserve">ACTIVIDADES A DESARROLLAR </t>
  </si>
  <si>
    <t>TIPO DE REQUISITO</t>
  </si>
  <si>
    <t>EJECUCIÓN</t>
  </si>
  <si>
    <t>Administrativo</t>
  </si>
  <si>
    <t>Legal</t>
  </si>
  <si>
    <t>Funcional</t>
  </si>
  <si>
    <t>Tecnológico</t>
  </si>
  <si>
    <t>CORTO PLAZO
(2021)</t>
  </si>
  <si>
    <t>MEDIANO PLAZO 
(2022 - 2023)</t>
  </si>
  <si>
    <t>LARGO PLAZO
(2024 - en adelante)</t>
  </si>
  <si>
    <t>PLANEACIÓN</t>
  </si>
  <si>
    <t>Administración documental</t>
  </si>
  <si>
    <t>X</t>
  </si>
  <si>
    <t>Directrices para la creación y diseño
 de documentos</t>
  </si>
  <si>
    <t>Sistema de gestión de documentos 
electrónicos de Archivo (SGDEA)</t>
  </si>
  <si>
    <t>Mecanismos de Autenticación</t>
  </si>
  <si>
    <t>Asignación de Metadatos</t>
  </si>
  <si>
    <t>PRODUCCIÓN</t>
  </si>
  <si>
    <t xml:space="preserve">Estructura de los documentos </t>
  </si>
  <si>
    <t>Forma de producción o ingreso</t>
  </si>
  <si>
    <t>Áreas Competentes para el tramite</t>
  </si>
  <si>
    <t>GESTIÓN Y TRAMITE</t>
  </si>
  <si>
    <t xml:space="preserve">Registro de documentos </t>
  </si>
  <si>
    <t xml:space="preserve">Distribución </t>
  </si>
  <si>
    <t>Acceso y Consulta</t>
  </si>
  <si>
    <t>Control y Seguimiento</t>
  </si>
  <si>
    <t>ORGANIZACIÓN</t>
  </si>
  <si>
    <t xml:space="preserve">Clasificación </t>
  </si>
  <si>
    <t xml:space="preserve">Ordenación </t>
  </si>
  <si>
    <t xml:space="preserve">Descripción </t>
  </si>
  <si>
    <t>TRANSFERENCIA</t>
  </si>
  <si>
    <t xml:space="preserve">Preparación de Transferencias </t>
  </si>
  <si>
    <t>Validación de Transferencias</t>
  </si>
  <si>
    <t xml:space="preserve">Migración, refreshing, 
emulación o conversión </t>
  </si>
  <si>
    <t>Metadatos</t>
  </si>
  <si>
    <t xml:space="preserve">DISPOSICIÓN </t>
  </si>
  <si>
    <t xml:space="preserve">Directrices generales </t>
  </si>
  <si>
    <t>Conservación total, selección,
microfilmación y/o digitalización</t>
  </si>
  <si>
    <t xml:space="preserve">Eliminación </t>
  </si>
  <si>
    <t>PRESERVACIÓN A LARGO PLAZO</t>
  </si>
  <si>
    <t xml:space="preserve">Sistema integrado de conservación </t>
  </si>
  <si>
    <t xml:space="preserve">Seguridad de la Información </t>
  </si>
  <si>
    <t>Requisitos para la preservación y conservación de los documentos electrónicos de archivo</t>
  </si>
  <si>
    <t>Requisitos para las técnicas de preservación a largo plazo</t>
  </si>
  <si>
    <t>VALORACIÓN</t>
  </si>
  <si>
    <t>SEGUIMIENTO DE PGD</t>
  </si>
  <si>
    <t>MEJORA CONTINUA PGD</t>
  </si>
  <si>
    <t>1.1.1. Revisar estructura organizacional del grupo interno de trabajo de Gestión Documental</t>
  </si>
  <si>
    <t xml:space="preserve">1.1.2. Mantener actualizado el Registro de Activos de Información </t>
  </si>
  <si>
    <t xml:space="preserve">1.1.3. Seguimiento y Verificación del Plan Institucional de Archivos - PINAR y el Programa de Gestión Documental </t>
  </si>
  <si>
    <t xml:space="preserve">1.1.4. Hacer seguimiento a los indicadores de gestión aplicados para gestión documental </t>
  </si>
  <si>
    <t>1.1.5. Convalidación, divulgación y aplicación de Tablas de Retención Documental -TRD</t>
  </si>
  <si>
    <t>1.1.6. Elaborar, aprobar y aplicar las Tablas de Valoración Documental - TVD</t>
  </si>
  <si>
    <t>1.1.7. Divulgar la política de gestión documental</t>
  </si>
  <si>
    <t>1.1.8. Aplicar y difundir las políticas de seguridad de la información controlando así el acceso y disposición de la información.</t>
  </si>
  <si>
    <t>1.1.9. Formular el proceso de transferencias primarias y secundarias de los documentos a largo plazo</t>
  </si>
  <si>
    <t>1.2.1. Diseñar e implementar plan de trabajo para la implementación del sistema integrado de conservación el cual garantice la salvaguarda del patrimonio documental</t>
  </si>
  <si>
    <t>1.2.2. Actualizar, diseñar e implementar formatos y formas para la creación de documentos, que sean estandarizados de acuerdo con los requerimientos de las diferentes áreas</t>
  </si>
  <si>
    <t>1.2.3. Identificar que documentos hacen parte de las funciones de cada una de las áreas, para facilitar el proceso de creación y reducción de costos, de acuerdo con la actualización de las Tablas de Retención Documental</t>
  </si>
  <si>
    <t>1.3.1. Analizar necesidades de optimizar y automatizar los procesos de gestión documental centrados al control de producción documental en las áreas misionales</t>
  </si>
  <si>
    <t>1.3.2. Establecer la herramienta o sistema de acuerdo con las necesidades y requerimientos para la gestión de la información producida y la integración de documentos físicos y electrónicos</t>
  </si>
  <si>
    <t>1.3.3. Normalizar los procesos de digitalización de la información de acuerdo con estándares normativos y buenas prácticas</t>
  </si>
  <si>
    <t>1.4.1. Aplicación de los procedimientos internos establecidos para el uso de firmas y correo electrónico certificado</t>
  </si>
  <si>
    <t>1.4.2. Adquirir e implementar mecanismos de firma digital para optimización de papel y establecer el flujo documental</t>
  </si>
  <si>
    <t>1.5.1. Definir y establecer los metadatos requeridos para la parametrización del Sistema de Gestión Documental</t>
  </si>
  <si>
    <t>2.1.1. Actualizar los instrumentos archivísticos en los cuales se evidencia la creación y/o modificación de formatos, registros y documentos en general</t>
  </si>
  <si>
    <t>2.1.2. Definir la estructura de documentos, formatos y registros con respectivos instructivos que expliquen el proceso de manejo, teniendo en cuenta los lineamientos de imagen institucional</t>
  </si>
  <si>
    <t>2.1.3. Actualización de listados maestros con documentos de conformidad con los cambios en el mapa de procesos</t>
  </si>
  <si>
    <t>2.2.1. Determinar control de versiones a documentos con el objetivo de realizar seguimiento a la creación de documentos</t>
  </si>
  <si>
    <t>2.2.2. Elaborar lineamientos para la normalización de formatos, documentos y registros en soporte físico, electrónico y criterios para la producción de soporte análogo atendiendo a sus especificaciones técnicas</t>
  </si>
  <si>
    <t>2.2.3 Realizar jornadas de sensibilización que lleven al uso y conocimientos de sistemas de información de gestión documental para su aprovechamiento</t>
  </si>
  <si>
    <t>2.3.1. Diseñar planillas y/o registros para la recepción de información</t>
  </si>
  <si>
    <t>2.3.2. Actualizar y hacer seguimiento a los mecanismos y formatos de recepción y entrega de comunicaciones oficiales</t>
  </si>
  <si>
    <t>2.3.3. Destinar los dispositivos tecnológicos suficientes para el uso y aplicación de procedimientos archivísticos en la organización</t>
  </si>
  <si>
    <t>3.1.1. Sensibilizar acerca del diligenciamiento y registro de planillas y formatos utilizados para la gestión, distribución y trámite de comunicaciones</t>
  </si>
  <si>
    <t>3.2.1 Mantener actualizados los procedimientos, guías e instructivos aplicables a la gestión y trámite de documentos de acuerdo a los cambios internos efectuados</t>
  </si>
  <si>
    <t>3.3.1. Implementar Tablas de Control de Acceso que permitan el acceso a los documentos y se permita su control</t>
  </si>
  <si>
    <t>3.3.2. Realizar seguimiento y control de la normatividad vigente respecto al cumplimiento de los tiempos de respuestas de las solicitudes de los grupos de valor</t>
  </si>
  <si>
    <t>3.3.4. Realizar seguimiento de plataformas, páginas web y medios tecnológicos que suministren información</t>
  </si>
  <si>
    <t>3.4.1. Fortalecer los módulos del sistema de información para el control y seguimiento de los servicios de gestión documental</t>
  </si>
  <si>
    <t>3.4.2. Asegurar la atención a los requerimientos de comunicaciones oficiales, por medio de la implementación de Sistemas de Gestión de Documentos Electrónicos de Archivo que permitan el seguimiento de la trazabilidad del documento a través de metadatos, con el fin de asegurar la atención a los requerimientos de comunicaciones oficiales.</t>
  </si>
  <si>
    <t>4.1.1. Identificar y asignar los tipos documentales al respectivo expediente acorde con las TRD y CCD, manteniendo el vínculo y proceso que dio origen al expediente</t>
  </si>
  <si>
    <t>4.1.2. Actualizar tablas de retención documental cada vez que se realicen cambios en la estructura</t>
  </si>
  <si>
    <t>4.1.3. Establecer listados de metadatos para clasificar información electrónica</t>
  </si>
  <si>
    <t>4.2.1. Realizar control y seguimiento a la conformación de expedientes documentales, conservando su principio de orden original; aplicado para documentos en soporte físico y electrónico</t>
  </si>
  <si>
    <t>4.2.2. Realizar actividades de sensibilización en el proceso de foliación y los tipos de ordenación, según su criterio y respetando el orden en que se produjeron (Cronológica, alfabética y alfanumérica)</t>
  </si>
  <si>
    <t>4.2.3. Realizar seguimiento al cumplimiento de los lineamientos establecidos en los procedimientos, guías e instructivos</t>
  </si>
  <si>
    <t>4.3.1. Establecer lineamientos de descripción documental en relación con los metadatos como soporte para la integración de expediente electrónicos dentro del sistema de gestión documental electrónico</t>
  </si>
  <si>
    <t>4.3.2. Realizar capacitaciones en cuanto al proceso de descripción u diligenciamiento de Inventarios en archivos de gestión y central</t>
  </si>
  <si>
    <t>4.3.3. Realizar actualización y publicación en plataformas de acceso de los Cuadros de Clasificación Documental (CCD), Tablas de Retención Documental (TRD) y Formatos Único de Inventario Documental (FUID).</t>
  </si>
  <si>
    <t>5.1.1. Implementación de directrices de transferencias documentales de expedientes híbridos, de acuerdo con los lineamientos del AGN, proporcionando la integridad, seguridad, preservación a largo plazo y consulta</t>
  </si>
  <si>
    <t>5.1.2 Establecer lineamientos para el proceso de transferencias para el sistema de gestión de documentos electrónicos SGDEA</t>
  </si>
  <si>
    <t>5.1.3 Definir capacitaciones para aplicación de actividades de preparación de la información para proceso de transferencia en las diferentes fases de archivo</t>
  </si>
  <si>
    <t>5.2.1. Socializar lineamientos de revisión y entrega de transferencias de acuerdo a los procedimientos internos. (procesos de clasificación, ordenación y descripción documental "Diligenciamiento de FUID")</t>
  </si>
  <si>
    <t>5.2.2. Elaborar directrices para la transferencia de documentos diferentes al soporte papel (microfilm, diskettes, casetes, soportes sonoros, videos, audios)</t>
  </si>
  <si>
    <t>5.3.1. Formular fases y periodos para aplicación de técnicas de migración y/o refreshing que proporcione constante actualización de la información electrónica y digital</t>
  </si>
  <si>
    <t>5.4.1. Elaborar los lineamientos para Sistema de Gestión de Documentos Electrónicos de Archivos -SGDEA, de acuerdo con los lineamientos del AGN, donde se incluyan en la transferencia documental los metadatos que faciliten la recuperación</t>
  </si>
  <si>
    <t>6.1.1. Actualizar procedimientos, guías e instructivos para la eliminación de documentos en soporte análogo y electrónico</t>
  </si>
  <si>
    <t>6.1.2. Realizar seguimiento y verificación a la aplicación de tablas de retención documental y tablas de valoración documental</t>
  </si>
  <si>
    <t>6.2.1. Determinar metodologías para la aplicación de estándares, técnicas y criterios de conservación total, selección y digitalización</t>
  </si>
  <si>
    <t>6.2.2. Sensibilización de procedimiento de disposición final y parámetros de cada actividad</t>
  </si>
  <si>
    <t>6.3.1. Implementación del proceso de eliminación de documentos físicos y electrónicos de modo que garantice la eliminación segura de toda la información, su soporte y metadatos</t>
  </si>
  <si>
    <t>6.3.2. Asegurar los procesos de eliminación mediante actividades de seguimiento y control a todas las dependencias de la entidad</t>
  </si>
  <si>
    <t>6.3.3. Actualizar el sitio web con las actas e inventarios documentales que soporten el proceso de eliminación</t>
  </si>
  <si>
    <t>7.1.1. Implementar parámetros aplicables en plan de conservación documental sin importar soporte y definir estrategias de medidas preventivas y correctivas</t>
  </si>
  <si>
    <t>7.1.2. Actualizar el manual del sistema integrado de conservación en sus dos componentes (Plan de preservación Digital a largo plazo de documentos electrónicos y plan de conservación documental)</t>
  </si>
  <si>
    <t>7.1.3. Implementar plan de trabajo para la implementación y seguimiento al sistema integrado de conservación desde la creación de documentos para prevenir riesgos o perdida de información</t>
  </si>
  <si>
    <t>7.1.4. Implementar dentro de los planes de capacitación aspectos de conservación (almacenamiento e instalaciones físicas, acciones ambientales, desinfección, desratización, prevención y atención de desastres que afectan directamente la documentación</t>
  </si>
  <si>
    <t>7.2.1. Incluir dentro de la política de seguridad de información los parámetros de conservación, integridad, inalterabilidad, acceso, disponibilidad, legibilidad (visualización) y conservación de la información física y electrónica</t>
  </si>
  <si>
    <t>7.2.2. Gestionar la seguridad de información. dentro del sistema de información de gestión documental y aplicativos relacionados con la conservación, disposición y preservación de la documentación producida por la entidad</t>
  </si>
  <si>
    <t>7.3.1 Establecer requisitos para la preservación de documentos electrónicos durante su planeación y trámite</t>
  </si>
  <si>
    <t>7.3.2. Identificar los documentos eléctricos producidos, su soporte, medio de generación y sistema de disposición y acceso</t>
  </si>
  <si>
    <t>7.3.3. Identificar los requisitos de autenticidad, integridad y fiabilidad de los documentos electrónicos producidos y gestionados en la entidad</t>
  </si>
  <si>
    <t xml:space="preserve">7.4.1. Definir requisitos para el sistema de gestión de documentos electrónicos de archivo SGDEA que garanticen la normalización, gestión, salvaguarda, integridad y preservación de los documentos electrónicos. </t>
  </si>
  <si>
    <t>7.4.2. Implementar el sistema de gestión de documentos electrónicos de archivo SGDEA durante las fases de archivo y de conformidad con las tablas de Retención Documental.</t>
  </si>
  <si>
    <t>7.4.3. Elaborar e implementar lineamientos de conversión, refreshing y migración de información electrónica que permitan prevenir la pérdida de información.</t>
  </si>
  <si>
    <t>8.1.1. Elaboración e implementación de las Tablas de Valoración Documental (TVD) para definir tiempos de acuerdo con la valoración primaria y secundaria del fondo acumulado.</t>
  </si>
  <si>
    <t>8.1.2. Actualización e implementación de Tablas de Retención Documental de acuerdo con los cambios de la estructura orgánico funcional de la entidad.</t>
  </si>
  <si>
    <t>8.1.3. Identificar los valores documentales, teniendo en cuenta la frecuencia de consulta, la producción documental, los documentos que soportan el desarrollo administrativo, económico, cultural y social de la organización. (Documentos Físicos y Digitales).</t>
  </si>
  <si>
    <t>8.1.4. Asegurarse de que dentro del sistema gestión de documentos electrónicos de archivo SGDEA sean identificados, atendidos y permitan ejecutar los tiempos y disposición de las TRD y TVD</t>
  </si>
  <si>
    <t>8.1.5. Establecer criterios de valoración por medio de fichas de valoración aplicable a la información de carácter misional</t>
  </si>
  <si>
    <t>CRONOGRAMA EJECUCIÓN Y PUESTA EN MARCHA - PGD</t>
  </si>
  <si>
    <t>Costo Recurso Humano</t>
  </si>
  <si>
    <t>Materiales</t>
  </si>
  <si>
    <t>Costo materiales</t>
  </si>
  <si>
    <t>Contratos</t>
  </si>
  <si>
    <t>Costo contratos</t>
  </si>
  <si>
    <t>YRM</t>
  </si>
  <si>
    <t>Recursos Humano</t>
  </si>
  <si>
    <t>Recurso Interno</t>
  </si>
  <si>
    <t>Recurso Interno/Externo</t>
  </si>
  <si>
    <t>Recurso Externo</t>
  </si>
  <si>
    <t>No aplica</t>
  </si>
  <si>
    <t>OPLAN</t>
  </si>
  <si>
    <t>JJBG</t>
  </si>
  <si>
    <t>Horas</t>
  </si>
  <si>
    <t>Costo Total Rhumano</t>
  </si>
  <si>
    <t>MRJ</t>
  </si>
  <si>
    <t>EGMT</t>
  </si>
  <si>
    <t>RHSL</t>
  </si>
  <si>
    <t>OPLAN/TODA LA ENTIDAD</t>
  </si>
  <si>
    <t>LVCR</t>
  </si>
  <si>
    <t>PQRS</t>
  </si>
  <si>
    <t>3.3.3. Fortalecer la difusión de los canales de atención, acceso y consulta de información</t>
  </si>
  <si>
    <t>Banco de datos</t>
  </si>
  <si>
    <t>DICE</t>
  </si>
  <si>
    <t>CAPACITACIÓN</t>
  </si>
  <si>
    <t>Encargados de archivos centrales y de gestión</t>
  </si>
  <si>
    <t>Contratista</t>
  </si>
  <si>
    <t>OFICINA DE SISTEMAS</t>
  </si>
  <si>
    <t>OFICINA ASESORA DE PLANEACIÓN</t>
  </si>
  <si>
    <t>OFICINA DE CONTROL INTERNO</t>
  </si>
  <si>
    <t>COMUNICACIONES</t>
  </si>
  <si>
    <t>GIT AREA FINANCIERA</t>
  </si>
  <si>
    <t>COMITÉ INSTITUCIONAL DE GESTIÓN Y DESEMPEÑO</t>
  </si>
  <si>
    <t>DEPENDENCIA</t>
  </si>
  <si>
    <t>Que comunica</t>
  </si>
  <si>
    <t>Periodicidad</t>
  </si>
  <si>
    <t>Mecanismo</t>
  </si>
  <si>
    <t>TODA LA ENTIDAD</t>
  </si>
  <si>
    <t>Seguimiento de los planes y programas</t>
  </si>
  <si>
    <t xml:space="preserve">Reporte de seguimiento del plan de acción
</t>
  </si>
  <si>
    <t>Publicación de indicadores del proceso</t>
  </si>
  <si>
    <t>Desempeño de los procesos de Gestión Documental</t>
  </si>
  <si>
    <t>Cuatrimestral</t>
  </si>
  <si>
    <t>Mensual</t>
  </si>
  <si>
    <t>Materialización de riesgos y aplicación de controles</t>
  </si>
  <si>
    <t>Moniteo de riesgos y reporte de evidencia de la ejecución de controles</t>
  </si>
  <si>
    <t>Requerimientos de desarrollos informaticos</t>
  </si>
  <si>
    <t>Incidencias en el aplicativo de gestión documental</t>
  </si>
  <si>
    <t>Lineamientos y políticas para el manejo de documento electrónico</t>
  </si>
  <si>
    <t>Aplicativo GLPI</t>
  </si>
  <si>
    <t>Cuando se requiera</t>
  </si>
  <si>
    <t>Documentos de procedimientos - ISOLUCION</t>
  </si>
  <si>
    <t>Informes de auditorías</t>
  </si>
  <si>
    <t>Hallazgos de auditorías internas y externas</t>
  </si>
  <si>
    <t>Planes de mejoramiento</t>
  </si>
  <si>
    <t>Según procedimiento de la oficina de control interno</t>
  </si>
  <si>
    <t>Evidencias del cumplimiento de los planes de mejoramiento</t>
  </si>
  <si>
    <t>Documentos para publicación y difusión en las páginas de la entidad (Interna y externa)</t>
  </si>
  <si>
    <t xml:space="preserve">Requerimiento por correo electrónico
</t>
  </si>
  <si>
    <t>GIT AREA ADMINISTRATIVA</t>
  </si>
  <si>
    <t>Informes de avance plan de trabajo del área</t>
  </si>
  <si>
    <t>Avance del plan de trabajo del área en el formato establacido por la coordinación administrativa</t>
  </si>
  <si>
    <t>Solicitud de recursos para el desarrollo de los programas</t>
  </si>
  <si>
    <t>Según procedimiento del área financiera</t>
  </si>
  <si>
    <t>Seguimiento de la ejecución presupuesta</t>
  </si>
  <si>
    <t xml:space="preserve">Reporte de avance del PAC
</t>
  </si>
  <si>
    <t>Solicitud de aprobación de instrumentos archivísticos</t>
  </si>
  <si>
    <t>Solicitud de aprobación de eliminación documental</t>
  </si>
  <si>
    <t>Solicitud de inclusión de los temas de Gestión documental en la agenda del comité</t>
  </si>
  <si>
    <t>Capacitación</t>
  </si>
  <si>
    <t>Semestral</t>
  </si>
  <si>
    <t>Sensibilización y divulgación de lineamientos y procedimientos</t>
  </si>
  <si>
    <t>Asesoría por medio de correo electrónico o reuniónes</t>
  </si>
  <si>
    <t>Acompañamiento en la implentación de procedimientos y lineamientos</t>
  </si>
  <si>
    <t>Resultado de pruebas a los desarrollos realizados</t>
  </si>
  <si>
    <t>Según procedimiento de la oficina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</si>
</sst>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sz val="12"/>
      <color theme="1"/>
      <name val="Segoe UI"/>
      <family val="2"/>
    </font>
    <font>
      <sz val="11"/>
      <color theme="1"/>
      <name val="Segoe UI"/>
      <family val="2"/>
    </font>
    <font>
      <b/>
      <i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color theme="1"/>
      <name val="Segoe UI"/>
      <family val="2"/>
    </font>
    <font>
      <sz val="8"/>
      <color theme="1"/>
      <name val="Segoe UI"/>
      <family val="2"/>
    </font>
    <font>
      <b/>
      <sz val="10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D2D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72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5" xfId="0" applyFont="1" applyBorder="1"/>
    <xf numFmtId="0" fontId="7" fillId="0" borderId="16" xfId="0" applyFont="1" applyBorder="1"/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21" xfId="0" applyFont="1" applyBorder="1"/>
    <xf numFmtId="0" fontId="7" fillId="0" borderId="22" xfId="0" applyFont="1" applyBorder="1"/>
    <xf numFmtId="0" fontId="7" fillId="0" borderId="19" xfId="0" applyFont="1" applyBorder="1"/>
    <xf numFmtId="0" fontId="6" fillId="0" borderId="21" xfId="0" applyFont="1" applyBorder="1" applyAlignment="1">
      <alignment horizontal="center" textRotation="90"/>
    </xf>
    <xf numFmtId="0" fontId="6" fillId="0" borderId="21" xfId="0" applyFont="1" applyBorder="1"/>
    <xf numFmtId="0" fontId="7" fillId="0" borderId="24" xfId="0" applyFont="1" applyBorder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textRotation="90"/>
    </xf>
    <xf numFmtId="0" fontId="7" fillId="0" borderId="5" xfId="0" applyFont="1" applyBorder="1"/>
    <xf numFmtId="0" fontId="6" fillId="0" borderId="22" xfId="0" applyFont="1" applyBorder="1" applyAlignment="1">
      <alignment horizontal="center" textRotation="90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7" fillId="0" borderId="4" xfId="0" applyFont="1" applyBorder="1"/>
    <xf numFmtId="0" fontId="6" fillId="0" borderId="6" xfId="0" applyFont="1" applyBorder="1" applyAlignment="1">
      <alignment horizontal="center" vertical="center"/>
    </xf>
    <xf numFmtId="0" fontId="7" fillId="0" borderId="6" xfId="0" applyFont="1" applyBorder="1"/>
    <xf numFmtId="0" fontId="7" fillId="0" borderId="3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/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textRotation="90"/>
    </xf>
    <xf numFmtId="0" fontId="3" fillId="2" borderId="26" xfId="0" applyFont="1" applyFill="1" applyBorder="1" applyAlignment="1">
      <alignment horizontal="center" vertical="center" textRotation="90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 applyAlignment="1">
      <alignment horizontal="center" vertical="center"/>
    </xf>
    <xf numFmtId="0" fontId="7" fillId="0" borderId="10" xfId="0" applyFont="1" applyBorder="1"/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textRotation="255"/>
    </xf>
    <xf numFmtId="0" fontId="7" fillId="0" borderId="11" xfId="0" applyFont="1" applyBorder="1"/>
    <xf numFmtId="0" fontId="7" fillId="0" borderId="12" xfId="0" applyFont="1" applyBorder="1"/>
    <xf numFmtId="0" fontId="6" fillId="0" borderId="11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4" borderId="4" xfId="0" applyFont="1" applyFill="1" applyBorder="1"/>
    <xf numFmtId="0" fontId="7" fillId="4" borderId="17" xfId="0" applyFont="1" applyFill="1" applyBorder="1"/>
    <xf numFmtId="0" fontId="7" fillId="4" borderId="19" xfId="0" applyFont="1" applyFill="1" applyBorder="1"/>
    <xf numFmtId="0" fontId="7" fillId="4" borderId="21" xfId="0" applyFont="1" applyFill="1" applyBorder="1"/>
    <xf numFmtId="0" fontId="7" fillId="4" borderId="22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7" fillId="4" borderId="6" xfId="0" applyFont="1" applyFill="1" applyBorder="1"/>
    <xf numFmtId="0" fontId="7" fillId="4" borderId="5" xfId="0" applyFont="1" applyFill="1" applyBorder="1"/>
    <xf numFmtId="0" fontId="7" fillId="4" borderId="10" xfId="0" applyFont="1" applyFill="1" applyBorder="1"/>
    <xf numFmtId="0" fontId="7" fillId="4" borderId="25" xfId="0" applyFont="1" applyFill="1" applyBorder="1"/>
    <xf numFmtId="0" fontId="7" fillId="4" borderId="26" xfId="0" applyFont="1" applyFill="1" applyBorder="1"/>
    <xf numFmtId="0" fontId="7" fillId="4" borderId="15" xfId="0" applyFont="1" applyFill="1" applyBorder="1"/>
    <xf numFmtId="0" fontId="7" fillId="4" borderId="16" xfId="0" applyFont="1" applyFill="1" applyBorder="1"/>
    <xf numFmtId="0" fontId="3" fillId="2" borderId="0" xfId="0" applyFont="1" applyFill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7" fillId="5" borderId="19" xfId="0" applyFont="1" applyFill="1" applyBorder="1"/>
    <xf numFmtId="0" fontId="12" fillId="0" borderId="0" xfId="0" applyFont="1" applyAlignment="1">
      <alignment vertical="center" wrapText="1"/>
    </xf>
    <xf numFmtId="165" fontId="12" fillId="0" borderId="0" xfId="1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/>
    <xf numFmtId="0" fontId="12" fillId="6" borderId="0" xfId="0" applyFont="1" applyFill="1"/>
    <xf numFmtId="0" fontId="5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165" fontId="12" fillId="6" borderId="0" xfId="1" applyNumberFormat="1" applyFont="1" applyFill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vertical="center"/>
    </xf>
    <xf numFmtId="0" fontId="7" fillId="4" borderId="36" xfId="0" applyFont="1" applyFill="1" applyBorder="1"/>
    <xf numFmtId="0" fontId="7" fillId="4" borderId="37" xfId="0" applyFont="1" applyFill="1" applyBorder="1"/>
    <xf numFmtId="0" fontId="7" fillId="4" borderId="38" xfId="0" applyFont="1" applyFill="1" applyBorder="1"/>
    <xf numFmtId="0" fontId="1" fillId="0" borderId="39" xfId="0" applyFont="1" applyBorder="1" applyAlignment="1">
      <alignment horizontal="center" vertical="center" textRotation="90"/>
    </xf>
    <xf numFmtId="0" fontId="7" fillId="4" borderId="0" xfId="0" applyFont="1" applyFill="1" applyBorder="1"/>
    <xf numFmtId="0" fontId="14" fillId="4" borderId="19" xfId="0" applyFont="1" applyFill="1" applyBorder="1" applyAlignment="1">
      <alignment vertical="center"/>
    </xf>
    <xf numFmtId="0" fontId="7" fillId="7" borderId="19" xfId="0" applyFont="1" applyFill="1" applyBorder="1"/>
    <xf numFmtId="0" fontId="6" fillId="0" borderId="25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/>
    </xf>
    <xf numFmtId="0" fontId="7" fillId="7" borderId="4" xfId="0" applyFont="1" applyFill="1" applyBorder="1"/>
    <xf numFmtId="165" fontId="0" fillId="0" borderId="0" xfId="0" applyNumberFormat="1"/>
    <xf numFmtId="0" fontId="15" fillId="5" borderId="21" xfId="0" applyFont="1" applyFill="1" applyBorder="1" applyAlignment="1">
      <alignment horizontal="left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3" fillId="5" borderId="0" xfId="0" applyFont="1" applyFill="1"/>
    <xf numFmtId="0" fontId="13" fillId="5" borderId="21" xfId="0" applyFont="1" applyFill="1" applyBorder="1" applyAlignment="1">
      <alignment vertical="center" wrapText="1"/>
    </xf>
    <xf numFmtId="0" fontId="13" fillId="5" borderId="21" xfId="0" applyFont="1" applyFill="1" applyBorder="1" applyAlignment="1">
      <alignment wrapText="1"/>
    </xf>
    <xf numFmtId="0" fontId="13" fillId="5" borderId="21" xfId="0" applyFont="1" applyFill="1" applyBorder="1"/>
    <xf numFmtId="0" fontId="13" fillId="5" borderId="21" xfId="0" applyFont="1" applyFill="1" applyBorder="1" applyAlignment="1">
      <alignment vertical="center"/>
    </xf>
    <xf numFmtId="0" fontId="15" fillId="5" borderId="2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textRotation="90"/>
    </xf>
    <xf numFmtId="0" fontId="1" fillId="0" borderId="30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left" vertical="center" wrapText="1"/>
    </xf>
    <xf numFmtId="0" fontId="5" fillId="7" borderId="22" xfId="0" applyFont="1" applyFill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left" vertical="center" wrapText="1"/>
    </xf>
    <xf numFmtId="0" fontId="15" fillId="5" borderId="37" xfId="0" applyFont="1" applyFill="1" applyBorder="1" applyAlignment="1">
      <alignment horizontal="left" vertical="center" wrapText="1"/>
    </xf>
    <xf numFmtId="0" fontId="15" fillId="5" borderId="15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1">
    <dxf>
      <fill>
        <patternFill patternType="solid">
          <fgColor rgb="FFC65911"/>
          <bgColor rgb="FF000000"/>
        </patternFill>
      </fill>
    </dxf>
  </dxfs>
  <tableStyles count="0" defaultTableStyle="TableStyleMedium2" defaultPivotStyle="PivotStyleLight16"/>
  <colors>
    <mruColors>
      <color rgb="FFBD2D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012B-9940-4443-96B8-79CE26CBDE0C}">
  <dimension ref="A1:M238"/>
  <sheetViews>
    <sheetView tabSelected="1" zoomScaleNormal="100" workbookViewId="0">
      <pane xSplit="10" ySplit="4" topLeftCell="K31" activePane="bottomRight" state="frozen"/>
      <selection pane="topRight" activeCell="K1" sqref="K1"/>
      <selection pane="bottomLeft" activeCell="A5" sqref="A5"/>
      <selection pane="bottomRight" activeCell="D36" sqref="D36:F36"/>
    </sheetView>
  </sheetViews>
  <sheetFormatPr baseColWidth="10" defaultRowHeight="15" x14ac:dyDescent="0.25"/>
  <cols>
    <col min="1" max="1" width="4.7109375" customWidth="1"/>
    <col min="2" max="3" width="12.7109375" customWidth="1"/>
    <col min="4" max="6" width="20.140625" customWidth="1"/>
    <col min="7" max="10" width="5.5703125" customWidth="1"/>
    <col min="11" max="13" width="12.7109375" customWidth="1"/>
  </cols>
  <sheetData>
    <row r="1" spans="1:13" x14ac:dyDescent="0.25">
      <c r="A1" s="138" t="s">
        <v>122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40"/>
    </row>
    <row r="2" spans="1:13" ht="15.75" thickBot="1" x14ac:dyDescent="0.3">
      <c r="A2" s="141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3"/>
    </row>
    <row r="3" spans="1:13" ht="15" customHeight="1" x14ac:dyDescent="0.25">
      <c r="A3" s="105" t="s">
        <v>0</v>
      </c>
      <c r="B3" s="106"/>
      <c r="C3" s="107"/>
      <c r="D3" s="111" t="s">
        <v>1</v>
      </c>
      <c r="E3" s="112"/>
      <c r="F3" s="112"/>
      <c r="G3" s="115" t="s">
        <v>2</v>
      </c>
      <c r="H3" s="115"/>
      <c r="I3" s="115"/>
      <c r="J3" s="116"/>
      <c r="K3" s="115" t="s">
        <v>3</v>
      </c>
      <c r="L3" s="115"/>
      <c r="M3" s="116"/>
    </row>
    <row r="4" spans="1:13" ht="64.5" thickBot="1" x14ac:dyDescent="0.3">
      <c r="A4" s="108"/>
      <c r="B4" s="109"/>
      <c r="C4" s="110"/>
      <c r="D4" s="113"/>
      <c r="E4" s="114"/>
      <c r="F4" s="114"/>
      <c r="G4" s="36" t="s">
        <v>4</v>
      </c>
      <c r="H4" s="36" t="s">
        <v>5</v>
      </c>
      <c r="I4" s="36" t="s">
        <v>6</v>
      </c>
      <c r="J4" s="37" t="s">
        <v>7</v>
      </c>
      <c r="K4" s="38" t="s">
        <v>8</v>
      </c>
      <c r="L4" s="38" t="s">
        <v>9</v>
      </c>
      <c r="M4" s="39" t="s">
        <v>10</v>
      </c>
    </row>
    <row r="5" spans="1:13" ht="23.25" customHeight="1" x14ac:dyDescent="0.3">
      <c r="A5" s="117" t="s">
        <v>11</v>
      </c>
      <c r="B5" s="120" t="s">
        <v>12</v>
      </c>
      <c r="C5" s="120"/>
      <c r="D5" s="122" t="s">
        <v>48</v>
      </c>
      <c r="E5" s="122"/>
      <c r="F5" s="123"/>
      <c r="G5" s="35" t="s">
        <v>13</v>
      </c>
      <c r="H5" s="14"/>
      <c r="I5" s="14" t="s">
        <v>13</v>
      </c>
      <c r="J5" s="26"/>
      <c r="K5" s="53"/>
      <c r="L5" s="16"/>
      <c r="M5" s="27"/>
    </row>
    <row r="6" spans="1:13" ht="23.25" customHeight="1" x14ac:dyDescent="0.3">
      <c r="A6" s="118"/>
      <c r="B6" s="121"/>
      <c r="C6" s="121"/>
      <c r="D6" s="124" t="s">
        <v>49</v>
      </c>
      <c r="E6" s="124"/>
      <c r="F6" s="125"/>
      <c r="G6" s="32" t="s">
        <v>13</v>
      </c>
      <c r="H6" s="2" t="s">
        <v>13</v>
      </c>
      <c r="I6" s="2" t="s">
        <v>13</v>
      </c>
      <c r="J6" s="3" t="s">
        <v>13</v>
      </c>
      <c r="K6" s="54"/>
      <c r="L6" s="4"/>
      <c r="M6" s="5"/>
    </row>
    <row r="7" spans="1:13" ht="23.25" customHeight="1" x14ac:dyDescent="0.3">
      <c r="A7" s="118"/>
      <c r="B7" s="121"/>
      <c r="C7" s="121"/>
      <c r="D7" s="124" t="s">
        <v>50</v>
      </c>
      <c r="E7" s="124"/>
      <c r="F7" s="125"/>
      <c r="G7" s="33" t="s">
        <v>13</v>
      </c>
      <c r="H7" s="6" t="s">
        <v>13</v>
      </c>
      <c r="I7" s="6" t="s">
        <v>13</v>
      </c>
      <c r="J7" s="7" t="s">
        <v>13</v>
      </c>
      <c r="K7" s="55"/>
      <c r="L7" s="56"/>
      <c r="M7" s="57"/>
    </row>
    <row r="8" spans="1:13" ht="23.25" customHeight="1" x14ac:dyDescent="0.3">
      <c r="A8" s="118"/>
      <c r="B8" s="121"/>
      <c r="C8" s="121"/>
      <c r="D8" s="124" t="s">
        <v>51</v>
      </c>
      <c r="E8" s="124"/>
      <c r="F8" s="125"/>
      <c r="G8" s="33" t="s">
        <v>13</v>
      </c>
      <c r="H8" s="6"/>
      <c r="I8" s="6" t="s">
        <v>13</v>
      </c>
      <c r="J8" s="7"/>
      <c r="K8" s="55"/>
      <c r="L8" s="56"/>
      <c r="M8" s="57"/>
    </row>
    <row r="9" spans="1:13" ht="23.25" customHeight="1" x14ac:dyDescent="0.3">
      <c r="A9" s="118"/>
      <c r="B9" s="121"/>
      <c r="C9" s="121"/>
      <c r="D9" s="124" t="s">
        <v>52</v>
      </c>
      <c r="E9" s="124"/>
      <c r="F9" s="125"/>
      <c r="G9" s="33" t="s">
        <v>13</v>
      </c>
      <c r="H9" s="6"/>
      <c r="I9" s="6" t="s">
        <v>13</v>
      </c>
      <c r="J9" s="7" t="s">
        <v>13</v>
      </c>
      <c r="K9" s="55"/>
      <c r="L9" s="8"/>
      <c r="M9" s="9"/>
    </row>
    <row r="10" spans="1:13" ht="23.25" customHeight="1" x14ac:dyDescent="0.3">
      <c r="A10" s="118"/>
      <c r="B10" s="121"/>
      <c r="C10" s="121"/>
      <c r="D10" s="124" t="s">
        <v>53</v>
      </c>
      <c r="E10" s="124"/>
      <c r="F10" s="125"/>
      <c r="G10" s="33" t="s">
        <v>13</v>
      </c>
      <c r="H10" s="6" t="s">
        <v>13</v>
      </c>
      <c r="I10" s="6" t="s">
        <v>13</v>
      </c>
      <c r="J10" s="7" t="s">
        <v>13</v>
      </c>
      <c r="K10" s="10"/>
      <c r="L10" s="56"/>
      <c r="M10" s="57"/>
    </row>
    <row r="11" spans="1:13" ht="23.25" customHeight="1" x14ac:dyDescent="0.3">
      <c r="A11" s="118"/>
      <c r="B11" s="121"/>
      <c r="C11" s="121"/>
      <c r="D11" s="124" t="s">
        <v>54</v>
      </c>
      <c r="E11" s="124"/>
      <c r="F11" s="125"/>
      <c r="G11" s="33" t="s">
        <v>13</v>
      </c>
      <c r="H11" s="6"/>
      <c r="I11" s="6" t="s">
        <v>13</v>
      </c>
      <c r="J11" s="7" t="s">
        <v>13</v>
      </c>
      <c r="K11" s="55"/>
      <c r="L11" s="8"/>
      <c r="M11" s="9"/>
    </row>
    <row r="12" spans="1:13" ht="23.25" customHeight="1" x14ac:dyDescent="0.3">
      <c r="A12" s="118"/>
      <c r="B12" s="121"/>
      <c r="C12" s="121"/>
      <c r="D12" s="124" t="s">
        <v>55</v>
      </c>
      <c r="E12" s="124"/>
      <c r="F12" s="125"/>
      <c r="G12" s="33" t="s">
        <v>13</v>
      </c>
      <c r="H12" s="6" t="s">
        <v>13</v>
      </c>
      <c r="I12" s="11"/>
      <c r="J12" s="7" t="s">
        <v>13</v>
      </c>
      <c r="K12" s="10"/>
      <c r="L12" s="56"/>
      <c r="M12" s="57"/>
    </row>
    <row r="13" spans="1:13" ht="23.25" customHeight="1" x14ac:dyDescent="0.3">
      <c r="A13" s="118"/>
      <c r="B13" s="121"/>
      <c r="C13" s="121"/>
      <c r="D13" s="124" t="s">
        <v>56</v>
      </c>
      <c r="E13" s="124"/>
      <c r="F13" s="125"/>
      <c r="G13" s="33" t="s">
        <v>13</v>
      </c>
      <c r="H13" s="6"/>
      <c r="I13" s="6" t="s">
        <v>13</v>
      </c>
      <c r="J13" s="7" t="s">
        <v>13</v>
      </c>
      <c r="K13" s="55"/>
      <c r="L13" s="8"/>
      <c r="M13" s="57"/>
    </row>
    <row r="14" spans="1:13" ht="40.5" customHeight="1" x14ac:dyDescent="0.3">
      <c r="A14" s="118"/>
      <c r="B14" s="126" t="s">
        <v>14</v>
      </c>
      <c r="C14" s="126"/>
      <c r="D14" s="124" t="s">
        <v>57</v>
      </c>
      <c r="E14" s="124"/>
      <c r="F14" s="125"/>
      <c r="G14" s="33" t="s">
        <v>13</v>
      </c>
      <c r="H14" s="6"/>
      <c r="I14" s="6"/>
      <c r="J14" s="7" t="s">
        <v>13</v>
      </c>
      <c r="K14" s="55"/>
      <c r="L14" s="8"/>
      <c r="M14" s="9"/>
    </row>
    <row r="15" spans="1:13" ht="39" customHeight="1" x14ac:dyDescent="0.3">
      <c r="A15" s="118"/>
      <c r="B15" s="126"/>
      <c r="C15" s="126"/>
      <c r="D15" s="127" t="s">
        <v>58</v>
      </c>
      <c r="E15" s="127"/>
      <c r="F15" s="128"/>
      <c r="G15" s="33" t="s">
        <v>13</v>
      </c>
      <c r="H15" s="6"/>
      <c r="I15" s="6" t="s">
        <v>13</v>
      </c>
      <c r="J15" s="7"/>
      <c r="K15" s="55"/>
      <c r="L15" s="56"/>
      <c r="M15" s="57"/>
    </row>
    <row r="16" spans="1:13" ht="42" customHeight="1" x14ac:dyDescent="0.3">
      <c r="A16" s="118"/>
      <c r="B16" s="126"/>
      <c r="C16" s="126"/>
      <c r="D16" s="124" t="s">
        <v>59</v>
      </c>
      <c r="E16" s="124"/>
      <c r="F16" s="125"/>
      <c r="G16" s="33" t="s">
        <v>13</v>
      </c>
      <c r="H16" s="12"/>
      <c r="I16" s="6" t="s">
        <v>13</v>
      </c>
      <c r="J16" s="7" t="s">
        <v>13</v>
      </c>
      <c r="K16" s="55"/>
      <c r="L16" s="56"/>
      <c r="M16" s="57"/>
    </row>
    <row r="17" spans="1:13" ht="37.5" customHeight="1" x14ac:dyDescent="0.3">
      <c r="A17" s="118"/>
      <c r="B17" s="126" t="s">
        <v>15</v>
      </c>
      <c r="C17" s="126"/>
      <c r="D17" s="124" t="s">
        <v>60</v>
      </c>
      <c r="E17" s="124"/>
      <c r="F17" s="125"/>
      <c r="G17" s="33" t="s">
        <v>13</v>
      </c>
      <c r="H17" s="12"/>
      <c r="I17" s="12"/>
      <c r="J17" s="7" t="s">
        <v>13</v>
      </c>
      <c r="K17" s="10"/>
      <c r="L17" s="56"/>
      <c r="M17" s="57"/>
    </row>
    <row r="18" spans="1:13" ht="35.25" customHeight="1" x14ac:dyDescent="0.3">
      <c r="A18" s="118"/>
      <c r="B18" s="126"/>
      <c r="C18" s="126"/>
      <c r="D18" s="124" t="s">
        <v>61</v>
      </c>
      <c r="E18" s="124"/>
      <c r="F18" s="125"/>
      <c r="G18" s="33" t="s">
        <v>13</v>
      </c>
      <c r="H18" s="12"/>
      <c r="I18" s="6" t="s">
        <v>13</v>
      </c>
      <c r="J18" s="7" t="s">
        <v>13</v>
      </c>
      <c r="K18" s="10"/>
      <c r="L18" s="56"/>
      <c r="M18" s="57"/>
    </row>
    <row r="19" spans="1:13" ht="24.75" customHeight="1" x14ac:dyDescent="0.3">
      <c r="A19" s="118"/>
      <c r="B19" s="126"/>
      <c r="C19" s="126"/>
      <c r="D19" s="124" t="s">
        <v>62</v>
      </c>
      <c r="E19" s="124"/>
      <c r="F19" s="125"/>
      <c r="G19" s="33" t="s">
        <v>13</v>
      </c>
      <c r="H19" s="6"/>
      <c r="I19" s="6" t="s">
        <v>13</v>
      </c>
      <c r="J19" s="7" t="s">
        <v>13</v>
      </c>
      <c r="K19" s="55"/>
      <c r="L19" s="56"/>
      <c r="M19" s="57"/>
    </row>
    <row r="20" spans="1:13" ht="24" customHeight="1" x14ac:dyDescent="0.3">
      <c r="A20" s="118"/>
      <c r="B20" s="126" t="s">
        <v>16</v>
      </c>
      <c r="C20" s="126"/>
      <c r="D20" s="124" t="s">
        <v>63</v>
      </c>
      <c r="E20" s="124"/>
      <c r="F20" s="125"/>
      <c r="G20" s="33" t="s">
        <v>13</v>
      </c>
      <c r="H20" s="6" t="s">
        <v>13</v>
      </c>
      <c r="I20" s="6" t="s">
        <v>13</v>
      </c>
      <c r="J20" s="7" t="s">
        <v>13</v>
      </c>
      <c r="K20" s="55"/>
      <c r="L20" s="8"/>
      <c r="M20" s="9"/>
    </row>
    <row r="21" spans="1:13" ht="24" customHeight="1" x14ac:dyDescent="0.3">
      <c r="A21" s="118"/>
      <c r="B21" s="126"/>
      <c r="C21" s="126"/>
      <c r="D21" s="124" t="s">
        <v>64</v>
      </c>
      <c r="E21" s="124"/>
      <c r="F21" s="125"/>
      <c r="G21" s="33" t="s">
        <v>13</v>
      </c>
      <c r="H21" s="6"/>
      <c r="I21" s="6" t="s">
        <v>13</v>
      </c>
      <c r="J21" s="7" t="s">
        <v>13</v>
      </c>
      <c r="K21" s="10"/>
      <c r="L21" s="56"/>
      <c r="M21" s="57"/>
    </row>
    <row r="22" spans="1:13" ht="24" customHeight="1" thickBot="1" x14ac:dyDescent="0.35">
      <c r="A22" s="119"/>
      <c r="B22" s="129" t="s">
        <v>17</v>
      </c>
      <c r="C22" s="129"/>
      <c r="D22" s="130" t="s">
        <v>65</v>
      </c>
      <c r="E22" s="130"/>
      <c r="F22" s="131"/>
      <c r="G22" s="40" t="s">
        <v>13</v>
      </c>
      <c r="H22" s="41"/>
      <c r="I22" s="41"/>
      <c r="J22" s="42" t="s">
        <v>13</v>
      </c>
      <c r="K22" s="43"/>
      <c r="L22" s="58"/>
      <c r="M22" s="59"/>
    </row>
    <row r="23" spans="1:13" ht="33.75" customHeight="1" x14ac:dyDescent="0.3">
      <c r="A23" s="117" t="s">
        <v>18</v>
      </c>
      <c r="B23" s="132" t="s">
        <v>19</v>
      </c>
      <c r="C23" s="132"/>
      <c r="D23" s="122" t="s">
        <v>66</v>
      </c>
      <c r="E23" s="122"/>
      <c r="F23" s="123"/>
      <c r="G23" s="35" t="s">
        <v>13</v>
      </c>
      <c r="H23" s="14"/>
      <c r="I23" s="14" t="s">
        <v>13</v>
      </c>
      <c r="J23" s="15"/>
      <c r="K23" s="53"/>
      <c r="L23" s="16"/>
      <c r="M23" s="60"/>
    </row>
    <row r="24" spans="1:13" ht="33.75" customHeight="1" x14ac:dyDescent="0.3">
      <c r="A24" s="118"/>
      <c r="B24" s="126"/>
      <c r="C24" s="126"/>
      <c r="D24" s="124" t="s">
        <v>67</v>
      </c>
      <c r="E24" s="124"/>
      <c r="F24" s="125"/>
      <c r="G24" s="33" t="s">
        <v>13</v>
      </c>
      <c r="H24" s="6"/>
      <c r="I24" s="6" t="s">
        <v>13</v>
      </c>
      <c r="J24" s="7"/>
      <c r="K24" s="10"/>
      <c r="L24" s="56"/>
      <c r="M24" s="57"/>
    </row>
    <row r="25" spans="1:13" ht="22.5" customHeight="1" x14ac:dyDescent="0.3">
      <c r="A25" s="118"/>
      <c r="B25" s="126"/>
      <c r="C25" s="126"/>
      <c r="D25" s="124" t="s">
        <v>68</v>
      </c>
      <c r="E25" s="124"/>
      <c r="F25" s="125"/>
      <c r="G25" s="33" t="s">
        <v>13</v>
      </c>
      <c r="H25" s="6"/>
      <c r="I25" s="6" t="s">
        <v>13</v>
      </c>
      <c r="J25" s="17"/>
      <c r="K25" s="55"/>
      <c r="L25" s="56"/>
      <c r="M25" s="57"/>
    </row>
    <row r="26" spans="1:13" ht="34.5" customHeight="1" x14ac:dyDescent="0.3">
      <c r="A26" s="118"/>
      <c r="B26" s="126" t="s">
        <v>20</v>
      </c>
      <c r="C26" s="126"/>
      <c r="D26" s="124" t="s">
        <v>69</v>
      </c>
      <c r="E26" s="124"/>
      <c r="F26" s="125"/>
      <c r="G26" s="33" t="s">
        <v>13</v>
      </c>
      <c r="H26" s="6"/>
      <c r="I26" s="6" t="s">
        <v>13</v>
      </c>
      <c r="J26" s="7" t="s">
        <v>13</v>
      </c>
      <c r="K26" s="55"/>
      <c r="L26" s="56"/>
      <c r="M26" s="57"/>
    </row>
    <row r="27" spans="1:13" ht="39.75" customHeight="1" x14ac:dyDescent="0.3">
      <c r="A27" s="118"/>
      <c r="B27" s="126"/>
      <c r="C27" s="126"/>
      <c r="D27" s="124" t="s">
        <v>70</v>
      </c>
      <c r="E27" s="124"/>
      <c r="F27" s="125"/>
      <c r="G27" s="33" t="s">
        <v>13</v>
      </c>
      <c r="H27" s="6" t="s">
        <v>13</v>
      </c>
      <c r="I27" s="6" t="s">
        <v>13</v>
      </c>
      <c r="J27" s="7" t="s">
        <v>13</v>
      </c>
      <c r="K27" s="10"/>
      <c r="L27" s="56"/>
      <c r="M27" s="57"/>
    </row>
    <row r="28" spans="1:13" ht="34.5" customHeight="1" x14ac:dyDescent="0.3">
      <c r="A28" s="118"/>
      <c r="B28" s="126"/>
      <c r="C28" s="126"/>
      <c r="D28" s="124" t="s">
        <v>71</v>
      </c>
      <c r="E28" s="124"/>
      <c r="F28" s="125"/>
      <c r="G28" s="33" t="s">
        <v>13</v>
      </c>
      <c r="H28" s="6"/>
      <c r="I28" s="6" t="s">
        <v>13</v>
      </c>
      <c r="J28" s="7" t="s">
        <v>13</v>
      </c>
      <c r="K28" s="55"/>
      <c r="L28" s="56"/>
      <c r="M28" s="57"/>
    </row>
    <row r="29" spans="1:13" ht="21" customHeight="1" x14ac:dyDescent="0.3">
      <c r="A29" s="118"/>
      <c r="B29" s="126" t="s">
        <v>21</v>
      </c>
      <c r="C29" s="126"/>
      <c r="D29" s="124" t="s">
        <v>72</v>
      </c>
      <c r="E29" s="124"/>
      <c r="F29" s="125"/>
      <c r="G29" s="33" t="s">
        <v>13</v>
      </c>
      <c r="H29" s="18"/>
      <c r="I29" s="6" t="s">
        <v>13</v>
      </c>
      <c r="J29" s="19"/>
      <c r="K29" s="10"/>
      <c r="L29" s="56"/>
      <c r="M29" s="57"/>
    </row>
    <row r="30" spans="1:13" ht="27.75" customHeight="1" x14ac:dyDescent="0.3">
      <c r="A30" s="118"/>
      <c r="B30" s="126"/>
      <c r="C30" s="126"/>
      <c r="D30" s="124" t="s">
        <v>73</v>
      </c>
      <c r="E30" s="124"/>
      <c r="F30" s="125"/>
      <c r="G30" s="33" t="s">
        <v>13</v>
      </c>
      <c r="H30" s="18"/>
      <c r="I30" s="6" t="s">
        <v>13</v>
      </c>
      <c r="J30" s="19"/>
      <c r="K30" s="55"/>
      <c r="L30" s="8"/>
      <c r="M30" s="9"/>
    </row>
    <row r="31" spans="1:13" ht="27.75" customHeight="1" thickBot="1" x14ac:dyDescent="0.35">
      <c r="A31" s="119"/>
      <c r="B31" s="129"/>
      <c r="C31" s="129"/>
      <c r="D31" s="130" t="s">
        <v>74</v>
      </c>
      <c r="E31" s="130"/>
      <c r="F31" s="131"/>
      <c r="G31" s="40" t="s">
        <v>13</v>
      </c>
      <c r="H31" s="44"/>
      <c r="I31" s="45" t="s">
        <v>13</v>
      </c>
      <c r="J31" s="42" t="s">
        <v>13</v>
      </c>
      <c r="K31" s="43"/>
      <c r="L31" s="58"/>
      <c r="M31" s="59"/>
    </row>
    <row r="32" spans="1:13" ht="25.5" customHeight="1" x14ac:dyDescent="0.3">
      <c r="A32" s="117" t="s">
        <v>22</v>
      </c>
      <c r="B32" s="120" t="s">
        <v>23</v>
      </c>
      <c r="C32" s="120"/>
      <c r="D32" s="122" t="s">
        <v>75</v>
      </c>
      <c r="E32" s="122"/>
      <c r="F32" s="123"/>
      <c r="G32" s="35" t="s">
        <v>13</v>
      </c>
      <c r="H32" s="14"/>
      <c r="I32" s="14" t="s">
        <v>13</v>
      </c>
      <c r="J32" s="21"/>
      <c r="K32" s="53"/>
      <c r="L32" s="61"/>
      <c r="M32" s="60"/>
    </row>
    <row r="33" spans="1:13" ht="39" customHeight="1" x14ac:dyDescent="0.3">
      <c r="A33" s="118"/>
      <c r="B33" s="121" t="s">
        <v>24</v>
      </c>
      <c r="C33" s="121"/>
      <c r="D33" s="124" t="s">
        <v>76</v>
      </c>
      <c r="E33" s="124"/>
      <c r="F33" s="125"/>
      <c r="G33" s="33" t="s">
        <v>13</v>
      </c>
      <c r="H33" s="6" t="s">
        <v>13</v>
      </c>
      <c r="I33" s="22" t="s">
        <v>13</v>
      </c>
      <c r="J33" s="7" t="s">
        <v>13</v>
      </c>
      <c r="K33" s="55"/>
      <c r="L33" s="8"/>
      <c r="M33" s="9"/>
    </row>
    <row r="34" spans="1:13" ht="25.5" customHeight="1" x14ac:dyDescent="0.3">
      <c r="A34" s="118"/>
      <c r="B34" s="121" t="s">
        <v>25</v>
      </c>
      <c r="C34" s="121"/>
      <c r="D34" s="124" t="s">
        <v>77</v>
      </c>
      <c r="E34" s="124"/>
      <c r="F34" s="125"/>
      <c r="G34" s="33" t="s">
        <v>13</v>
      </c>
      <c r="H34" s="6"/>
      <c r="I34" s="22" t="s">
        <v>13</v>
      </c>
      <c r="J34" s="7" t="s">
        <v>13</v>
      </c>
      <c r="K34" s="10"/>
      <c r="L34" s="56"/>
      <c r="M34" s="9"/>
    </row>
    <row r="35" spans="1:13" ht="38.25" customHeight="1" x14ac:dyDescent="0.3">
      <c r="A35" s="118"/>
      <c r="B35" s="121"/>
      <c r="C35" s="121"/>
      <c r="D35" s="124" t="s">
        <v>78</v>
      </c>
      <c r="E35" s="124"/>
      <c r="F35" s="125"/>
      <c r="G35" s="33" t="s">
        <v>13</v>
      </c>
      <c r="H35" s="6"/>
      <c r="I35" s="22" t="s">
        <v>13</v>
      </c>
      <c r="J35" s="7"/>
      <c r="K35" s="55"/>
      <c r="L35" s="8"/>
      <c r="M35" s="9"/>
    </row>
    <row r="36" spans="1:13" ht="25.5" customHeight="1" x14ac:dyDescent="0.3">
      <c r="A36" s="118"/>
      <c r="B36" s="121"/>
      <c r="C36" s="121"/>
      <c r="D36" s="124" t="s">
        <v>144</v>
      </c>
      <c r="E36" s="124"/>
      <c r="F36" s="125"/>
      <c r="G36" s="33" t="s">
        <v>13</v>
      </c>
      <c r="H36" s="6" t="s">
        <v>13</v>
      </c>
      <c r="I36" s="22" t="s">
        <v>13</v>
      </c>
      <c r="J36" s="7"/>
      <c r="K36" s="55"/>
      <c r="L36" s="56"/>
      <c r="M36" s="57"/>
    </row>
    <row r="37" spans="1:13" ht="25.5" customHeight="1" x14ac:dyDescent="0.3">
      <c r="A37" s="118"/>
      <c r="B37" s="121"/>
      <c r="C37" s="121"/>
      <c r="D37" s="124" t="s">
        <v>79</v>
      </c>
      <c r="E37" s="124"/>
      <c r="F37" s="125"/>
      <c r="G37" s="33"/>
      <c r="H37" s="6" t="s">
        <v>13</v>
      </c>
      <c r="I37" s="6"/>
      <c r="J37" s="23" t="s">
        <v>13</v>
      </c>
      <c r="K37" s="10"/>
      <c r="L37" s="56"/>
      <c r="M37" s="57"/>
    </row>
    <row r="38" spans="1:13" ht="25.5" customHeight="1" x14ac:dyDescent="0.3">
      <c r="A38" s="118"/>
      <c r="B38" s="121" t="s">
        <v>26</v>
      </c>
      <c r="C38" s="121"/>
      <c r="D38" s="124" t="s">
        <v>80</v>
      </c>
      <c r="E38" s="124"/>
      <c r="F38" s="125"/>
      <c r="G38" s="33" t="s">
        <v>13</v>
      </c>
      <c r="H38" s="6"/>
      <c r="I38" s="6"/>
      <c r="J38" s="7" t="s">
        <v>13</v>
      </c>
      <c r="K38" s="10"/>
      <c r="L38" s="56"/>
      <c r="M38" s="57"/>
    </row>
    <row r="39" spans="1:13" ht="63" customHeight="1" thickBot="1" x14ac:dyDescent="0.35">
      <c r="A39" s="119"/>
      <c r="B39" s="133"/>
      <c r="C39" s="133"/>
      <c r="D39" s="130" t="s">
        <v>81</v>
      </c>
      <c r="E39" s="130"/>
      <c r="F39" s="131"/>
      <c r="G39" s="40" t="s">
        <v>13</v>
      </c>
      <c r="H39" s="45"/>
      <c r="I39" s="45"/>
      <c r="J39" s="42" t="s">
        <v>13</v>
      </c>
      <c r="K39" s="43"/>
      <c r="L39" s="58"/>
      <c r="M39" s="59"/>
    </row>
    <row r="40" spans="1:13" ht="36.75" customHeight="1" x14ac:dyDescent="0.3">
      <c r="A40" s="117" t="s">
        <v>27</v>
      </c>
      <c r="B40" s="120" t="s">
        <v>28</v>
      </c>
      <c r="C40" s="120"/>
      <c r="D40" s="136" t="s">
        <v>82</v>
      </c>
      <c r="E40" s="136"/>
      <c r="F40" s="137"/>
      <c r="G40" s="35" t="s">
        <v>13</v>
      </c>
      <c r="H40" s="14"/>
      <c r="I40" s="14"/>
      <c r="J40" s="21"/>
      <c r="K40" s="53"/>
      <c r="L40" s="61"/>
      <c r="M40" s="60"/>
    </row>
    <row r="41" spans="1:13" ht="36.75" customHeight="1" x14ac:dyDescent="0.3">
      <c r="A41" s="118"/>
      <c r="B41" s="121"/>
      <c r="C41" s="121"/>
      <c r="D41" s="127" t="s">
        <v>83</v>
      </c>
      <c r="E41" s="127"/>
      <c r="F41" s="128"/>
      <c r="G41" s="33" t="s">
        <v>13</v>
      </c>
      <c r="H41" s="6"/>
      <c r="I41" s="22"/>
      <c r="J41" s="7"/>
      <c r="K41" s="55"/>
      <c r="L41" s="8"/>
      <c r="M41" s="9"/>
    </row>
    <row r="42" spans="1:13" ht="36.75" customHeight="1" x14ac:dyDescent="0.3">
      <c r="A42" s="118"/>
      <c r="B42" s="121"/>
      <c r="C42" s="121"/>
      <c r="D42" s="127" t="s">
        <v>84</v>
      </c>
      <c r="E42" s="127"/>
      <c r="F42" s="128"/>
      <c r="G42" s="33" t="s">
        <v>13</v>
      </c>
      <c r="H42" s="6"/>
      <c r="I42" s="22"/>
      <c r="J42" s="7"/>
      <c r="K42" s="10"/>
      <c r="L42" s="56"/>
      <c r="M42" s="57"/>
    </row>
    <row r="43" spans="1:13" ht="36.75" customHeight="1" x14ac:dyDescent="0.3">
      <c r="A43" s="118"/>
      <c r="B43" s="121" t="s">
        <v>29</v>
      </c>
      <c r="C43" s="121"/>
      <c r="D43" s="127" t="s">
        <v>85</v>
      </c>
      <c r="E43" s="127"/>
      <c r="F43" s="128"/>
      <c r="G43" s="33" t="s">
        <v>13</v>
      </c>
      <c r="H43" s="6"/>
      <c r="I43" s="6"/>
      <c r="J43" s="23" t="s">
        <v>13</v>
      </c>
      <c r="K43" s="55"/>
      <c r="L43" s="8"/>
      <c r="M43" s="9"/>
    </row>
    <row r="44" spans="1:13" ht="36.75" customHeight="1" x14ac:dyDescent="0.3">
      <c r="A44" s="118"/>
      <c r="B44" s="121"/>
      <c r="C44" s="121"/>
      <c r="D44" s="127" t="s">
        <v>86</v>
      </c>
      <c r="E44" s="127"/>
      <c r="F44" s="128"/>
      <c r="G44" s="33" t="s">
        <v>13</v>
      </c>
      <c r="H44" s="6"/>
      <c r="I44" s="6"/>
      <c r="J44" s="23"/>
      <c r="K44" s="55"/>
      <c r="L44" s="8"/>
      <c r="M44" s="9"/>
    </row>
    <row r="45" spans="1:13" ht="27.75" customHeight="1" x14ac:dyDescent="0.3">
      <c r="A45" s="118"/>
      <c r="B45" s="121"/>
      <c r="C45" s="121"/>
      <c r="D45" s="127" t="s">
        <v>87</v>
      </c>
      <c r="E45" s="127"/>
      <c r="F45" s="128"/>
      <c r="G45" s="33" t="s">
        <v>13</v>
      </c>
      <c r="H45" s="6"/>
      <c r="I45" s="6" t="s">
        <v>13</v>
      </c>
      <c r="J45" s="23"/>
      <c r="K45" s="55"/>
      <c r="L45" s="8"/>
      <c r="M45" s="9"/>
    </row>
    <row r="46" spans="1:13" ht="36.75" customHeight="1" x14ac:dyDescent="0.3">
      <c r="A46" s="118"/>
      <c r="B46" s="121" t="s">
        <v>30</v>
      </c>
      <c r="C46" s="121"/>
      <c r="D46" s="127" t="s">
        <v>88</v>
      </c>
      <c r="E46" s="127"/>
      <c r="F46" s="128"/>
      <c r="G46" s="33" t="s">
        <v>13</v>
      </c>
      <c r="H46" s="6"/>
      <c r="I46" s="6"/>
      <c r="J46" s="23" t="s">
        <v>13</v>
      </c>
      <c r="K46" s="10"/>
      <c r="L46" s="56"/>
      <c r="M46" s="57"/>
    </row>
    <row r="47" spans="1:13" ht="36.75" customHeight="1" x14ac:dyDescent="0.3">
      <c r="A47" s="118"/>
      <c r="B47" s="121"/>
      <c r="C47" s="121"/>
      <c r="D47" s="127" t="s">
        <v>89</v>
      </c>
      <c r="E47" s="127"/>
      <c r="F47" s="128"/>
      <c r="G47" s="33" t="s">
        <v>13</v>
      </c>
      <c r="H47" s="6"/>
      <c r="I47" s="6"/>
      <c r="J47" s="23"/>
      <c r="K47" s="55"/>
      <c r="L47" s="8"/>
      <c r="M47" s="9"/>
    </row>
    <row r="48" spans="1:13" ht="36.75" customHeight="1" thickBot="1" x14ac:dyDescent="0.35">
      <c r="A48" s="119"/>
      <c r="B48" s="133"/>
      <c r="C48" s="133"/>
      <c r="D48" s="134" t="s">
        <v>90</v>
      </c>
      <c r="E48" s="134"/>
      <c r="F48" s="135"/>
      <c r="G48" s="40" t="s">
        <v>13</v>
      </c>
      <c r="H48" s="45" t="s">
        <v>13</v>
      </c>
      <c r="I48" s="45"/>
      <c r="J48" s="46" t="s">
        <v>13</v>
      </c>
      <c r="K48" s="62"/>
      <c r="L48" s="47"/>
      <c r="M48" s="48"/>
    </row>
    <row r="49" spans="1:13" ht="35.25" customHeight="1" x14ac:dyDescent="0.3">
      <c r="A49" s="117" t="s">
        <v>31</v>
      </c>
      <c r="B49" s="132" t="s">
        <v>32</v>
      </c>
      <c r="C49" s="132"/>
      <c r="D49" s="122" t="s">
        <v>91</v>
      </c>
      <c r="E49" s="122"/>
      <c r="F49" s="123"/>
      <c r="G49" s="35" t="s">
        <v>13</v>
      </c>
      <c r="H49" s="14"/>
      <c r="I49" s="14"/>
      <c r="J49" s="21" t="s">
        <v>13</v>
      </c>
      <c r="K49" s="25"/>
      <c r="L49" s="61"/>
      <c r="M49" s="60"/>
    </row>
    <row r="50" spans="1:13" ht="35.25" customHeight="1" x14ac:dyDescent="0.3">
      <c r="A50" s="118"/>
      <c r="B50" s="126"/>
      <c r="C50" s="126"/>
      <c r="D50" s="124" t="s">
        <v>92</v>
      </c>
      <c r="E50" s="124"/>
      <c r="F50" s="125"/>
      <c r="G50" s="33" t="s">
        <v>13</v>
      </c>
      <c r="H50" s="6"/>
      <c r="I50" s="6"/>
      <c r="J50" s="23" t="s">
        <v>13</v>
      </c>
      <c r="K50" s="10"/>
      <c r="L50" s="56"/>
      <c r="M50" s="57"/>
    </row>
    <row r="51" spans="1:13" ht="35.25" customHeight="1" x14ac:dyDescent="0.3">
      <c r="A51" s="118"/>
      <c r="B51" s="126"/>
      <c r="C51" s="126"/>
      <c r="D51" s="124" t="s">
        <v>93</v>
      </c>
      <c r="E51" s="124"/>
      <c r="F51" s="125"/>
      <c r="G51" s="33" t="s">
        <v>13</v>
      </c>
      <c r="H51" s="6"/>
      <c r="I51" s="22" t="s">
        <v>13</v>
      </c>
      <c r="J51" s="7"/>
      <c r="K51" s="55"/>
      <c r="L51" s="8"/>
      <c r="M51" s="9"/>
    </row>
    <row r="52" spans="1:13" ht="35.25" customHeight="1" x14ac:dyDescent="0.3">
      <c r="A52" s="118"/>
      <c r="B52" s="126" t="s">
        <v>33</v>
      </c>
      <c r="C52" s="126"/>
      <c r="D52" s="124" t="s">
        <v>94</v>
      </c>
      <c r="E52" s="124"/>
      <c r="F52" s="125"/>
      <c r="G52" s="33" t="s">
        <v>13</v>
      </c>
      <c r="H52" s="6"/>
      <c r="I52" s="22"/>
      <c r="J52" s="7"/>
      <c r="K52" s="55"/>
      <c r="L52" s="8"/>
      <c r="M52" s="9"/>
    </row>
    <row r="53" spans="1:13" ht="35.25" customHeight="1" x14ac:dyDescent="0.3">
      <c r="A53" s="118"/>
      <c r="B53" s="126"/>
      <c r="C53" s="126"/>
      <c r="D53" s="124" t="s">
        <v>95</v>
      </c>
      <c r="E53" s="124"/>
      <c r="F53" s="125"/>
      <c r="G53" s="33" t="s">
        <v>13</v>
      </c>
      <c r="H53" s="6"/>
      <c r="I53" s="22"/>
      <c r="J53" s="7" t="s">
        <v>13</v>
      </c>
      <c r="K53" s="10"/>
      <c r="L53" s="56"/>
      <c r="M53" s="56"/>
    </row>
    <row r="54" spans="1:13" ht="35.25" customHeight="1" x14ac:dyDescent="0.3">
      <c r="A54" s="118"/>
      <c r="B54" s="126" t="s">
        <v>34</v>
      </c>
      <c r="C54" s="126"/>
      <c r="D54" s="124" t="s">
        <v>96</v>
      </c>
      <c r="E54" s="124"/>
      <c r="F54" s="125"/>
      <c r="G54" s="33" t="s">
        <v>13</v>
      </c>
      <c r="H54" s="6"/>
      <c r="I54" s="22"/>
      <c r="J54" s="7" t="s">
        <v>13</v>
      </c>
      <c r="K54" s="10"/>
      <c r="L54" s="56"/>
      <c r="M54" s="57"/>
    </row>
    <row r="55" spans="1:13" ht="53.25" customHeight="1" thickBot="1" x14ac:dyDescent="0.35">
      <c r="A55" s="119"/>
      <c r="B55" s="129" t="s">
        <v>35</v>
      </c>
      <c r="C55" s="129"/>
      <c r="D55" s="130" t="s">
        <v>97</v>
      </c>
      <c r="E55" s="130"/>
      <c r="F55" s="131"/>
      <c r="G55" s="40"/>
      <c r="H55" s="45"/>
      <c r="I55" s="49"/>
      <c r="J55" s="42" t="s">
        <v>13</v>
      </c>
      <c r="K55" s="43"/>
      <c r="L55" s="58"/>
      <c r="M55" s="59"/>
    </row>
    <row r="56" spans="1:13" ht="27" customHeight="1" x14ac:dyDescent="0.3">
      <c r="A56" s="117" t="s">
        <v>36</v>
      </c>
      <c r="B56" s="120" t="s">
        <v>37</v>
      </c>
      <c r="C56" s="120"/>
      <c r="D56" s="122" t="s">
        <v>98</v>
      </c>
      <c r="E56" s="122"/>
      <c r="F56" s="123"/>
      <c r="G56" s="35" t="s">
        <v>13</v>
      </c>
      <c r="H56" s="14" t="s">
        <v>13</v>
      </c>
      <c r="I56" s="14"/>
      <c r="J56" s="26" t="s">
        <v>13</v>
      </c>
      <c r="K56" s="53"/>
      <c r="L56" s="61"/>
      <c r="M56" s="60"/>
    </row>
    <row r="57" spans="1:13" ht="27" customHeight="1" x14ac:dyDescent="0.3">
      <c r="A57" s="118"/>
      <c r="B57" s="121"/>
      <c r="C57" s="121"/>
      <c r="D57" s="124" t="s">
        <v>99</v>
      </c>
      <c r="E57" s="124"/>
      <c r="F57" s="125"/>
      <c r="G57" s="33" t="s">
        <v>13</v>
      </c>
      <c r="H57" s="6" t="s">
        <v>13</v>
      </c>
      <c r="I57" s="22" t="s">
        <v>13</v>
      </c>
      <c r="J57" s="7" t="s">
        <v>13</v>
      </c>
      <c r="K57" s="55"/>
      <c r="L57" s="8"/>
      <c r="M57" s="57"/>
    </row>
    <row r="58" spans="1:13" ht="27" customHeight="1" x14ac:dyDescent="0.3">
      <c r="A58" s="118"/>
      <c r="B58" s="126" t="s">
        <v>38</v>
      </c>
      <c r="C58" s="121"/>
      <c r="D58" s="124" t="s">
        <v>100</v>
      </c>
      <c r="E58" s="124"/>
      <c r="F58" s="125"/>
      <c r="G58" s="33" t="s">
        <v>13</v>
      </c>
      <c r="H58" s="6" t="s">
        <v>13</v>
      </c>
      <c r="I58" s="6"/>
      <c r="J58" s="23"/>
      <c r="K58" s="55"/>
      <c r="L58" s="8"/>
      <c r="M58" s="9"/>
    </row>
    <row r="59" spans="1:13" ht="27" customHeight="1" x14ac:dyDescent="0.3">
      <c r="A59" s="118"/>
      <c r="B59" s="121"/>
      <c r="C59" s="121"/>
      <c r="D59" s="124" t="s">
        <v>101</v>
      </c>
      <c r="E59" s="124"/>
      <c r="F59" s="125"/>
      <c r="G59" s="33" t="s">
        <v>13</v>
      </c>
      <c r="H59" s="6"/>
      <c r="I59" s="22" t="s">
        <v>13</v>
      </c>
      <c r="J59" s="7"/>
      <c r="K59" s="55"/>
      <c r="L59" s="8"/>
      <c r="M59" s="9"/>
    </row>
    <row r="60" spans="1:13" ht="36" customHeight="1" x14ac:dyDescent="0.3">
      <c r="A60" s="118"/>
      <c r="B60" s="126" t="s">
        <v>39</v>
      </c>
      <c r="C60" s="126"/>
      <c r="D60" s="124" t="s">
        <v>102</v>
      </c>
      <c r="E60" s="124"/>
      <c r="F60" s="125"/>
      <c r="G60" s="33" t="s">
        <v>13</v>
      </c>
      <c r="H60" s="6" t="s">
        <v>13</v>
      </c>
      <c r="I60" s="6" t="s">
        <v>13</v>
      </c>
      <c r="J60" s="23" t="s">
        <v>13</v>
      </c>
      <c r="K60" s="55"/>
      <c r="L60" s="8"/>
      <c r="M60" s="57"/>
    </row>
    <row r="61" spans="1:13" ht="27" customHeight="1" x14ac:dyDescent="0.3">
      <c r="A61" s="118"/>
      <c r="B61" s="126"/>
      <c r="C61" s="126"/>
      <c r="D61" s="124" t="s">
        <v>103</v>
      </c>
      <c r="E61" s="124"/>
      <c r="F61" s="125"/>
      <c r="G61" s="33" t="s">
        <v>13</v>
      </c>
      <c r="H61" s="6"/>
      <c r="I61" s="22" t="s">
        <v>13</v>
      </c>
      <c r="J61" s="7" t="s">
        <v>13</v>
      </c>
      <c r="K61" s="55"/>
      <c r="L61" s="8"/>
      <c r="M61" s="9"/>
    </row>
    <row r="62" spans="1:13" ht="28.5" customHeight="1" thickBot="1" x14ac:dyDescent="0.35">
      <c r="A62" s="119"/>
      <c r="B62" s="129"/>
      <c r="C62" s="129"/>
      <c r="D62" s="130" t="s">
        <v>104</v>
      </c>
      <c r="E62" s="130"/>
      <c r="F62" s="131"/>
      <c r="G62" s="40" t="s">
        <v>13</v>
      </c>
      <c r="H62" s="45" t="s">
        <v>13</v>
      </c>
      <c r="I62" s="45" t="s">
        <v>13</v>
      </c>
      <c r="J62" s="46" t="s">
        <v>13</v>
      </c>
      <c r="K62" s="62"/>
      <c r="L62" s="47"/>
      <c r="M62" s="48"/>
    </row>
    <row r="63" spans="1:13" ht="30" customHeight="1" x14ac:dyDescent="0.3">
      <c r="A63" s="117" t="s">
        <v>40</v>
      </c>
      <c r="B63" s="132" t="s">
        <v>41</v>
      </c>
      <c r="C63" s="132"/>
      <c r="D63" s="122" t="s">
        <v>105</v>
      </c>
      <c r="E63" s="122"/>
      <c r="F63" s="123"/>
      <c r="G63" s="35" t="s">
        <v>13</v>
      </c>
      <c r="H63" s="14" t="s">
        <v>13</v>
      </c>
      <c r="I63" s="14" t="s">
        <v>13</v>
      </c>
      <c r="J63" s="21" t="s">
        <v>13</v>
      </c>
      <c r="K63" s="27"/>
      <c r="L63" s="53"/>
      <c r="M63" s="27"/>
    </row>
    <row r="64" spans="1:13" ht="38.25" customHeight="1" x14ac:dyDescent="0.3">
      <c r="A64" s="118"/>
      <c r="B64" s="126"/>
      <c r="C64" s="126"/>
      <c r="D64" s="124" t="s">
        <v>106</v>
      </c>
      <c r="E64" s="124"/>
      <c r="F64" s="125"/>
      <c r="G64" s="33" t="s">
        <v>13</v>
      </c>
      <c r="H64" s="6" t="s">
        <v>13</v>
      </c>
      <c r="I64" s="6" t="s">
        <v>13</v>
      </c>
      <c r="J64" s="23" t="s">
        <v>13</v>
      </c>
      <c r="K64" s="55"/>
      <c r="L64" s="8"/>
      <c r="M64" s="9"/>
    </row>
    <row r="65" spans="1:13" ht="37.5" customHeight="1" x14ac:dyDescent="0.3">
      <c r="A65" s="118"/>
      <c r="B65" s="126"/>
      <c r="C65" s="126"/>
      <c r="D65" s="124" t="s">
        <v>107</v>
      </c>
      <c r="E65" s="124"/>
      <c r="F65" s="125"/>
      <c r="G65" s="33" t="s">
        <v>13</v>
      </c>
      <c r="H65" s="6" t="s">
        <v>13</v>
      </c>
      <c r="I65" s="6" t="s">
        <v>13</v>
      </c>
      <c r="J65" s="23" t="s">
        <v>13</v>
      </c>
      <c r="K65" s="10"/>
      <c r="L65" s="56"/>
      <c r="M65" s="9"/>
    </row>
    <row r="66" spans="1:13" ht="51" customHeight="1" x14ac:dyDescent="0.3">
      <c r="A66" s="118"/>
      <c r="B66" s="126"/>
      <c r="C66" s="126"/>
      <c r="D66" s="124" t="s">
        <v>108</v>
      </c>
      <c r="E66" s="124"/>
      <c r="F66" s="125"/>
      <c r="G66" s="33" t="s">
        <v>13</v>
      </c>
      <c r="H66" s="6"/>
      <c r="I66" s="6"/>
      <c r="J66" s="23"/>
      <c r="K66" s="55"/>
      <c r="L66" s="8"/>
      <c r="M66" s="9"/>
    </row>
    <row r="67" spans="1:13" ht="39" customHeight="1" x14ac:dyDescent="0.3">
      <c r="A67" s="118"/>
      <c r="B67" s="126" t="s">
        <v>42</v>
      </c>
      <c r="C67" s="126"/>
      <c r="D67" s="124" t="s">
        <v>109</v>
      </c>
      <c r="E67" s="124"/>
      <c r="F67" s="125"/>
      <c r="G67" s="33"/>
      <c r="H67" s="6" t="s">
        <v>13</v>
      </c>
      <c r="I67" s="6"/>
      <c r="J67" s="23" t="s">
        <v>13</v>
      </c>
      <c r="K67" s="10"/>
      <c r="L67" s="56"/>
      <c r="M67" s="57"/>
    </row>
    <row r="68" spans="1:13" ht="39" customHeight="1" x14ac:dyDescent="0.3">
      <c r="A68" s="118"/>
      <c r="B68" s="126"/>
      <c r="C68" s="126"/>
      <c r="D68" s="124" t="s">
        <v>110</v>
      </c>
      <c r="E68" s="124"/>
      <c r="F68" s="125"/>
      <c r="G68" s="33" t="s">
        <v>13</v>
      </c>
      <c r="H68" s="6" t="s">
        <v>13</v>
      </c>
      <c r="I68" s="6"/>
      <c r="J68" s="23" t="s">
        <v>13</v>
      </c>
      <c r="K68" s="10"/>
      <c r="L68" s="56"/>
      <c r="M68" s="57"/>
    </row>
    <row r="69" spans="1:13" ht="30" customHeight="1" x14ac:dyDescent="0.3">
      <c r="A69" s="118"/>
      <c r="B69" s="126" t="s">
        <v>43</v>
      </c>
      <c r="C69" s="126"/>
      <c r="D69" s="124" t="s">
        <v>111</v>
      </c>
      <c r="E69" s="124"/>
      <c r="F69" s="125"/>
      <c r="G69" s="33" t="s">
        <v>13</v>
      </c>
      <c r="H69" s="6" t="s">
        <v>13</v>
      </c>
      <c r="I69" s="6"/>
      <c r="J69" s="23" t="s">
        <v>13</v>
      </c>
      <c r="K69" s="10"/>
      <c r="L69" s="56"/>
      <c r="M69" s="57"/>
    </row>
    <row r="70" spans="1:13" ht="30" customHeight="1" x14ac:dyDescent="0.3">
      <c r="A70" s="118"/>
      <c r="B70" s="126"/>
      <c r="C70" s="126"/>
      <c r="D70" s="124" t="s">
        <v>112</v>
      </c>
      <c r="E70" s="124"/>
      <c r="F70" s="125"/>
      <c r="G70" s="33" t="s">
        <v>13</v>
      </c>
      <c r="H70" s="6"/>
      <c r="I70" s="6"/>
      <c r="J70" s="23" t="s">
        <v>13</v>
      </c>
      <c r="K70" s="10"/>
      <c r="L70" s="56"/>
      <c r="M70" s="57"/>
    </row>
    <row r="71" spans="1:13" ht="30" customHeight="1" x14ac:dyDescent="0.3">
      <c r="A71" s="118"/>
      <c r="B71" s="126"/>
      <c r="C71" s="126"/>
      <c r="D71" s="124" t="s">
        <v>113</v>
      </c>
      <c r="E71" s="124"/>
      <c r="F71" s="125"/>
      <c r="G71" s="33" t="s">
        <v>13</v>
      </c>
      <c r="H71" s="6" t="s">
        <v>13</v>
      </c>
      <c r="I71" s="6"/>
      <c r="J71" s="23" t="s">
        <v>13</v>
      </c>
      <c r="K71" s="10"/>
      <c r="L71" s="56"/>
      <c r="M71" s="9"/>
    </row>
    <row r="72" spans="1:13" ht="52.5" customHeight="1" x14ac:dyDescent="0.3">
      <c r="A72" s="118"/>
      <c r="B72" s="126" t="s">
        <v>44</v>
      </c>
      <c r="C72" s="126"/>
      <c r="D72" s="124" t="s">
        <v>114</v>
      </c>
      <c r="E72" s="124"/>
      <c r="F72" s="125"/>
      <c r="G72" s="33" t="s">
        <v>13</v>
      </c>
      <c r="H72" s="6" t="s">
        <v>13</v>
      </c>
      <c r="I72" s="6"/>
      <c r="J72" s="23" t="s">
        <v>13</v>
      </c>
      <c r="K72" s="10"/>
      <c r="L72" s="56"/>
      <c r="M72" s="57"/>
    </row>
    <row r="73" spans="1:13" ht="52.5" customHeight="1" x14ac:dyDescent="0.3">
      <c r="A73" s="118"/>
      <c r="B73" s="126"/>
      <c r="C73" s="126"/>
      <c r="D73" s="124" t="s">
        <v>115</v>
      </c>
      <c r="E73" s="124"/>
      <c r="F73" s="125"/>
      <c r="G73" s="34"/>
      <c r="H73" s="20"/>
      <c r="I73" s="20"/>
      <c r="J73" s="24"/>
      <c r="K73" s="13"/>
      <c r="L73" s="63"/>
      <c r="M73" s="64"/>
    </row>
    <row r="74" spans="1:13" ht="27.75" customHeight="1" thickBot="1" x14ac:dyDescent="0.35">
      <c r="A74" s="119"/>
      <c r="B74" s="129"/>
      <c r="C74" s="129"/>
      <c r="D74" s="130" t="s">
        <v>116</v>
      </c>
      <c r="E74" s="130"/>
      <c r="F74" s="131"/>
      <c r="G74" s="40" t="s">
        <v>13</v>
      </c>
      <c r="H74" s="45" t="s">
        <v>13</v>
      </c>
      <c r="I74" s="45"/>
      <c r="J74" s="46" t="s">
        <v>13</v>
      </c>
      <c r="K74" s="43"/>
      <c r="L74" s="58"/>
      <c r="M74" s="59"/>
    </row>
    <row r="75" spans="1:13" ht="50.25" customHeight="1" x14ac:dyDescent="0.3">
      <c r="A75" s="117" t="s">
        <v>45</v>
      </c>
      <c r="B75" s="132" t="s">
        <v>37</v>
      </c>
      <c r="C75" s="120"/>
      <c r="D75" s="122" t="s">
        <v>117</v>
      </c>
      <c r="E75" s="122"/>
      <c r="F75" s="123"/>
      <c r="G75" s="35" t="s">
        <v>13</v>
      </c>
      <c r="H75" s="14" t="s">
        <v>13</v>
      </c>
      <c r="I75" s="14" t="s">
        <v>13</v>
      </c>
      <c r="J75" s="21" t="s">
        <v>13</v>
      </c>
      <c r="K75" s="53"/>
      <c r="L75" s="61"/>
      <c r="M75" s="27"/>
    </row>
    <row r="76" spans="1:13" ht="43.5" customHeight="1" x14ac:dyDescent="0.3">
      <c r="A76" s="118"/>
      <c r="B76" s="126"/>
      <c r="C76" s="121"/>
      <c r="D76" s="124" t="s">
        <v>118</v>
      </c>
      <c r="E76" s="124"/>
      <c r="F76" s="125"/>
      <c r="G76" s="33" t="s">
        <v>13</v>
      </c>
      <c r="H76" s="6"/>
      <c r="I76" s="6" t="s">
        <v>13</v>
      </c>
      <c r="J76" s="23"/>
      <c r="K76" s="55"/>
      <c r="L76" s="56"/>
      <c r="M76" s="57"/>
    </row>
    <row r="77" spans="1:13" ht="62.25" customHeight="1" x14ac:dyDescent="0.3">
      <c r="A77" s="118"/>
      <c r="B77" s="126"/>
      <c r="C77" s="121"/>
      <c r="D77" s="124" t="s">
        <v>119</v>
      </c>
      <c r="E77" s="124"/>
      <c r="F77" s="125"/>
      <c r="G77" s="33" t="s">
        <v>13</v>
      </c>
      <c r="H77" s="6"/>
      <c r="I77" s="6"/>
      <c r="J77" s="23" t="s">
        <v>13</v>
      </c>
      <c r="K77" s="10"/>
      <c r="L77" s="56"/>
      <c r="M77" s="57"/>
    </row>
    <row r="78" spans="1:13" ht="50.25" customHeight="1" x14ac:dyDescent="0.3">
      <c r="A78" s="118"/>
      <c r="B78" s="126"/>
      <c r="C78" s="121"/>
      <c r="D78" s="124" t="s">
        <v>120</v>
      </c>
      <c r="E78" s="124"/>
      <c r="F78" s="125"/>
      <c r="G78" s="33" t="s">
        <v>13</v>
      </c>
      <c r="H78" s="6" t="s">
        <v>13</v>
      </c>
      <c r="I78" s="6" t="s">
        <v>13</v>
      </c>
      <c r="J78" s="23"/>
      <c r="K78" s="10"/>
      <c r="L78" s="56"/>
      <c r="M78" s="57"/>
    </row>
    <row r="79" spans="1:13" ht="50.25" customHeight="1" thickBot="1" x14ac:dyDescent="0.35">
      <c r="A79" s="119"/>
      <c r="B79" s="133"/>
      <c r="C79" s="133"/>
      <c r="D79" s="130" t="s">
        <v>121</v>
      </c>
      <c r="E79" s="130"/>
      <c r="F79" s="131"/>
      <c r="G79" s="40" t="s">
        <v>13</v>
      </c>
      <c r="H79" s="45" t="s">
        <v>13</v>
      </c>
      <c r="I79" s="49" t="s">
        <v>13</v>
      </c>
      <c r="J79" s="42" t="s">
        <v>13</v>
      </c>
      <c r="K79" s="43"/>
      <c r="L79" s="58"/>
      <c r="M79" s="48"/>
    </row>
    <row r="80" spans="1:13" ht="25.5" customHeight="1" x14ac:dyDescent="0.3">
      <c r="A80" s="144" t="s">
        <v>46</v>
      </c>
      <c r="B80" s="145"/>
      <c r="C80" s="145"/>
      <c r="D80" s="145"/>
      <c r="E80" s="145"/>
      <c r="F80" s="146"/>
      <c r="G80" s="50" t="s">
        <v>13</v>
      </c>
      <c r="H80" s="51"/>
      <c r="I80" s="51" t="s">
        <v>13</v>
      </c>
      <c r="J80" s="52" t="s">
        <v>13</v>
      </c>
      <c r="K80" s="54"/>
      <c r="L80" s="65"/>
      <c r="M80" s="66"/>
    </row>
    <row r="81" spans="1:13" ht="29.25" customHeight="1" thickBot="1" x14ac:dyDescent="0.35">
      <c r="A81" s="147" t="s">
        <v>47</v>
      </c>
      <c r="B81" s="148"/>
      <c r="C81" s="148"/>
      <c r="D81" s="148"/>
      <c r="E81" s="148"/>
      <c r="F81" s="149"/>
      <c r="G81" s="28" t="s">
        <v>13</v>
      </c>
      <c r="H81" s="29"/>
      <c r="I81" s="29" t="s">
        <v>13</v>
      </c>
      <c r="J81" s="30" t="s">
        <v>13</v>
      </c>
      <c r="K81" s="62"/>
      <c r="L81" s="58"/>
      <c r="M81" s="59"/>
    </row>
    <row r="82" spans="1:13" ht="16.5" x14ac:dyDescent="0.3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ht="16.5" x14ac:dyDescent="0.3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</row>
    <row r="84" spans="1:13" ht="16.5" x14ac:dyDescent="0.3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</row>
    <row r="85" spans="1:13" ht="16.5" x14ac:dyDescent="0.3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</row>
    <row r="86" spans="1:13" ht="16.5" x14ac:dyDescent="0.3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</row>
    <row r="87" spans="1:13" ht="16.5" x14ac:dyDescent="0.3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</row>
    <row r="88" spans="1:13" ht="16.5" x14ac:dyDescent="0.3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</row>
    <row r="89" spans="1:13" ht="16.5" x14ac:dyDescent="0.3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</row>
    <row r="90" spans="1:13" ht="16.5" x14ac:dyDescent="0.3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</row>
    <row r="91" spans="1:13" ht="16.5" x14ac:dyDescent="0.3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</row>
    <row r="92" spans="1:13" ht="16.5" x14ac:dyDescent="0.3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</row>
    <row r="93" spans="1:13" ht="16.5" x14ac:dyDescent="0.3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</row>
    <row r="94" spans="1:13" ht="16.5" x14ac:dyDescent="0.3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</row>
    <row r="95" spans="1:13" ht="16.5" x14ac:dyDescent="0.3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</row>
    <row r="96" spans="1:13" ht="16.5" x14ac:dyDescent="0.3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</row>
    <row r="97" spans="1:13" ht="16.5" x14ac:dyDescent="0.3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</row>
    <row r="98" spans="1:13" ht="16.5" x14ac:dyDescent="0.3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</row>
    <row r="99" spans="1:13" ht="16.5" x14ac:dyDescent="0.3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</row>
    <row r="100" spans="1:13" ht="16.5" x14ac:dyDescent="0.3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</row>
    <row r="101" spans="1:13" ht="16.5" x14ac:dyDescent="0.3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</row>
    <row r="102" spans="1:13" ht="16.5" x14ac:dyDescent="0.3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</row>
    <row r="103" spans="1:13" ht="16.5" x14ac:dyDescent="0.3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</row>
    <row r="104" spans="1:13" ht="16.5" x14ac:dyDescent="0.3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</row>
    <row r="105" spans="1:13" ht="16.5" x14ac:dyDescent="0.3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</row>
    <row r="106" spans="1:13" ht="16.5" x14ac:dyDescent="0.3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</row>
    <row r="107" spans="1:13" ht="16.5" x14ac:dyDescent="0.3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</row>
    <row r="108" spans="1:13" ht="16.5" x14ac:dyDescent="0.3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</row>
    <row r="109" spans="1:13" ht="16.5" x14ac:dyDescent="0.3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</row>
    <row r="110" spans="1:13" ht="16.5" x14ac:dyDescent="0.3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</row>
    <row r="111" spans="1:13" ht="16.5" x14ac:dyDescent="0.3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</row>
    <row r="112" spans="1:13" ht="16.5" x14ac:dyDescent="0.3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</row>
    <row r="113" spans="1:13" ht="16.5" x14ac:dyDescent="0.3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</row>
    <row r="114" spans="1:13" ht="16.5" x14ac:dyDescent="0.3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</row>
    <row r="115" spans="1:13" ht="16.5" x14ac:dyDescent="0.3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</row>
    <row r="116" spans="1:13" ht="16.5" x14ac:dyDescent="0.3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</row>
    <row r="117" spans="1:13" ht="16.5" x14ac:dyDescent="0.3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</row>
    <row r="118" spans="1:13" ht="16.5" x14ac:dyDescent="0.3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</row>
    <row r="119" spans="1:13" ht="16.5" x14ac:dyDescent="0.3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</row>
    <row r="120" spans="1:13" ht="16.5" x14ac:dyDescent="0.3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</row>
    <row r="121" spans="1:13" ht="16.5" x14ac:dyDescent="0.3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</row>
    <row r="122" spans="1:13" ht="16.5" x14ac:dyDescent="0.3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</row>
    <row r="123" spans="1:13" ht="16.5" x14ac:dyDescent="0.3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</row>
    <row r="124" spans="1:13" ht="16.5" x14ac:dyDescent="0.3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</row>
    <row r="125" spans="1:13" ht="16.5" x14ac:dyDescent="0.3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</row>
    <row r="126" spans="1:13" ht="16.5" x14ac:dyDescent="0.3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</row>
    <row r="127" spans="1:13" ht="16.5" x14ac:dyDescent="0.3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</row>
    <row r="128" spans="1:13" ht="16.5" x14ac:dyDescent="0.3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</row>
    <row r="129" spans="1:13" ht="16.5" x14ac:dyDescent="0.3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</row>
    <row r="130" spans="1:13" ht="16.5" x14ac:dyDescent="0.3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</row>
    <row r="131" spans="1:13" ht="16.5" x14ac:dyDescent="0.3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</row>
    <row r="132" spans="1:13" ht="16.5" x14ac:dyDescent="0.3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</row>
    <row r="133" spans="1:13" ht="16.5" x14ac:dyDescent="0.3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</row>
    <row r="134" spans="1:13" ht="16.5" x14ac:dyDescent="0.3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</row>
    <row r="135" spans="1:13" ht="16.5" x14ac:dyDescent="0.3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</row>
    <row r="136" spans="1:13" ht="16.5" x14ac:dyDescent="0.3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</row>
    <row r="137" spans="1:13" ht="16.5" x14ac:dyDescent="0.3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</row>
    <row r="138" spans="1:13" ht="16.5" x14ac:dyDescent="0.3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</row>
    <row r="139" spans="1:13" ht="16.5" x14ac:dyDescent="0.3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</row>
    <row r="140" spans="1:13" ht="16.5" x14ac:dyDescent="0.3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</row>
    <row r="141" spans="1:13" ht="16.5" x14ac:dyDescent="0.3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</row>
    <row r="142" spans="1:13" ht="16.5" x14ac:dyDescent="0.3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</row>
    <row r="143" spans="1:13" ht="16.5" x14ac:dyDescent="0.3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</row>
    <row r="144" spans="1:13" ht="16.5" x14ac:dyDescent="0.3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</row>
    <row r="145" spans="1:13" ht="16.5" x14ac:dyDescent="0.3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</row>
    <row r="146" spans="1:13" ht="16.5" x14ac:dyDescent="0.3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</row>
    <row r="147" spans="1:13" ht="16.5" x14ac:dyDescent="0.3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</row>
    <row r="148" spans="1:13" ht="16.5" x14ac:dyDescent="0.3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</row>
    <row r="149" spans="1:13" ht="16.5" x14ac:dyDescent="0.3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</row>
    <row r="150" spans="1:13" ht="16.5" x14ac:dyDescent="0.3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</row>
    <row r="151" spans="1:13" ht="16.5" x14ac:dyDescent="0.3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</row>
    <row r="152" spans="1:13" ht="16.5" x14ac:dyDescent="0.3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</row>
    <row r="153" spans="1:13" ht="16.5" x14ac:dyDescent="0.3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</row>
    <row r="154" spans="1:13" ht="16.5" x14ac:dyDescent="0.3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</row>
    <row r="155" spans="1:13" ht="16.5" x14ac:dyDescent="0.3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</row>
    <row r="156" spans="1:13" ht="16.5" x14ac:dyDescent="0.3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</row>
    <row r="157" spans="1:13" ht="16.5" x14ac:dyDescent="0.3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</row>
    <row r="158" spans="1:13" ht="16.5" x14ac:dyDescent="0.3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</row>
    <row r="159" spans="1:13" ht="16.5" x14ac:dyDescent="0.3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</row>
    <row r="160" spans="1:13" ht="16.5" x14ac:dyDescent="0.3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</row>
    <row r="161" spans="1:13" ht="16.5" x14ac:dyDescent="0.3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</row>
    <row r="162" spans="1:13" ht="16.5" x14ac:dyDescent="0.3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</row>
    <row r="163" spans="1:13" ht="16.5" x14ac:dyDescent="0.3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</row>
    <row r="164" spans="1:13" ht="16.5" x14ac:dyDescent="0.3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</row>
    <row r="165" spans="1:13" ht="16.5" x14ac:dyDescent="0.3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</row>
    <row r="166" spans="1:13" ht="16.5" x14ac:dyDescent="0.3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</row>
    <row r="167" spans="1:13" ht="16.5" x14ac:dyDescent="0.3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</row>
    <row r="168" spans="1:13" ht="16.5" x14ac:dyDescent="0.3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</row>
    <row r="169" spans="1:13" ht="16.5" x14ac:dyDescent="0.3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</row>
    <row r="170" spans="1:13" ht="16.5" x14ac:dyDescent="0.3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</row>
    <row r="171" spans="1:13" ht="16.5" x14ac:dyDescent="0.3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</row>
    <row r="172" spans="1:13" ht="16.5" x14ac:dyDescent="0.3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</row>
    <row r="173" spans="1:13" ht="16.5" x14ac:dyDescent="0.3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</row>
    <row r="174" spans="1:13" ht="16.5" x14ac:dyDescent="0.3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</row>
    <row r="175" spans="1:13" ht="16.5" x14ac:dyDescent="0.3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</row>
    <row r="176" spans="1:13" ht="16.5" x14ac:dyDescent="0.3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</row>
    <row r="177" spans="1:13" ht="16.5" x14ac:dyDescent="0.3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</row>
    <row r="178" spans="1:13" ht="16.5" x14ac:dyDescent="0.3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</row>
    <row r="179" spans="1:13" ht="16.5" x14ac:dyDescent="0.3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</row>
    <row r="180" spans="1:13" ht="16.5" x14ac:dyDescent="0.3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</row>
    <row r="181" spans="1:13" ht="16.5" x14ac:dyDescent="0.3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</row>
    <row r="182" spans="1:13" ht="16.5" x14ac:dyDescent="0.3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</row>
    <row r="183" spans="1:13" ht="16.5" x14ac:dyDescent="0.3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</row>
    <row r="184" spans="1:13" ht="16.5" x14ac:dyDescent="0.3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</row>
    <row r="185" spans="1:13" ht="16.5" x14ac:dyDescent="0.3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</row>
    <row r="186" spans="1:13" ht="16.5" x14ac:dyDescent="0.3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</row>
    <row r="187" spans="1:13" ht="16.5" x14ac:dyDescent="0.3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</row>
    <row r="188" spans="1:13" ht="16.5" x14ac:dyDescent="0.3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</row>
    <row r="189" spans="1:13" ht="16.5" x14ac:dyDescent="0.3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</row>
    <row r="190" spans="1:13" ht="16.5" x14ac:dyDescent="0.3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</row>
    <row r="191" spans="1:13" ht="16.5" x14ac:dyDescent="0.3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</row>
    <row r="192" spans="1:13" ht="16.5" x14ac:dyDescent="0.3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</row>
    <row r="193" spans="1:13" ht="16.5" x14ac:dyDescent="0.3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</row>
    <row r="194" spans="1:13" ht="16.5" x14ac:dyDescent="0.3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</row>
    <row r="195" spans="1:13" ht="16.5" x14ac:dyDescent="0.3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</row>
    <row r="196" spans="1:13" ht="16.5" x14ac:dyDescent="0.3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</row>
    <row r="197" spans="1:13" ht="16.5" x14ac:dyDescent="0.3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</row>
    <row r="198" spans="1:13" ht="16.5" x14ac:dyDescent="0.3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</row>
    <row r="199" spans="1:13" ht="16.5" x14ac:dyDescent="0.3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</row>
    <row r="200" spans="1:13" ht="16.5" x14ac:dyDescent="0.3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</row>
    <row r="201" spans="1:13" ht="16.5" x14ac:dyDescent="0.3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</row>
    <row r="202" spans="1:13" ht="16.5" x14ac:dyDescent="0.3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</row>
    <row r="203" spans="1:13" ht="16.5" x14ac:dyDescent="0.3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</row>
    <row r="204" spans="1:13" ht="16.5" x14ac:dyDescent="0.3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</row>
    <row r="205" spans="1:13" ht="16.5" x14ac:dyDescent="0.3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</row>
    <row r="206" spans="1:13" ht="16.5" x14ac:dyDescent="0.3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</row>
    <row r="207" spans="1:13" ht="16.5" x14ac:dyDescent="0.3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</row>
    <row r="208" spans="1:13" ht="16.5" x14ac:dyDescent="0.3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</row>
    <row r="209" spans="1:13" ht="16.5" x14ac:dyDescent="0.3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</row>
    <row r="210" spans="1:13" ht="16.5" x14ac:dyDescent="0.3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</row>
    <row r="211" spans="1:13" ht="16.5" x14ac:dyDescent="0.3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</row>
    <row r="212" spans="1:13" ht="16.5" x14ac:dyDescent="0.3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</row>
    <row r="213" spans="1:13" ht="16.5" x14ac:dyDescent="0.3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</row>
    <row r="214" spans="1:13" ht="16.5" x14ac:dyDescent="0.3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</row>
    <row r="215" spans="1:13" ht="16.5" x14ac:dyDescent="0.3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</row>
    <row r="216" spans="1:13" ht="16.5" x14ac:dyDescent="0.3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</row>
    <row r="217" spans="1:13" ht="16.5" x14ac:dyDescent="0.3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</row>
    <row r="218" spans="1:13" ht="16.5" x14ac:dyDescent="0.3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</row>
    <row r="219" spans="1:13" ht="16.5" x14ac:dyDescent="0.3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</row>
    <row r="220" spans="1:13" ht="16.5" x14ac:dyDescent="0.3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</row>
    <row r="221" spans="1:13" ht="16.5" x14ac:dyDescent="0.3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</row>
    <row r="222" spans="1:13" ht="16.5" x14ac:dyDescent="0.3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</row>
    <row r="223" spans="1:13" ht="16.5" x14ac:dyDescent="0.3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</row>
    <row r="224" spans="1:13" ht="16.5" x14ac:dyDescent="0.3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</row>
    <row r="225" spans="1:13" ht="16.5" x14ac:dyDescent="0.3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</row>
    <row r="226" spans="1:13" ht="16.5" x14ac:dyDescent="0.3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</row>
    <row r="227" spans="1:13" ht="16.5" x14ac:dyDescent="0.3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</row>
    <row r="228" spans="1:13" ht="16.5" x14ac:dyDescent="0.3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</row>
    <row r="229" spans="1:13" ht="16.5" x14ac:dyDescent="0.3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</row>
    <row r="230" spans="1:13" ht="16.5" x14ac:dyDescent="0.3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</row>
    <row r="231" spans="1:13" ht="16.5" x14ac:dyDescent="0.3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</row>
    <row r="232" spans="1:13" ht="16.5" x14ac:dyDescent="0.3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</row>
    <row r="233" spans="1:13" ht="16.5" x14ac:dyDescent="0.3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</row>
    <row r="234" spans="1:13" ht="16.5" x14ac:dyDescent="0.3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</row>
    <row r="235" spans="1:13" ht="16.5" x14ac:dyDescent="0.3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</row>
    <row r="236" spans="1:13" ht="16.5" x14ac:dyDescent="0.3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</row>
    <row r="237" spans="1:13" ht="16.5" x14ac:dyDescent="0.3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</row>
    <row r="238" spans="1:13" ht="16.5" x14ac:dyDescent="0.3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</row>
  </sheetData>
  <mergeCells count="117">
    <mergeCell ref="A1:M2"/>
    <mergeCell ref="A80:F80"/>
    <mergeCell ref="A81:F81"/>
    <mergeCell ref="A75:A79"/>
    <mergeCell ref="B75:C79"/>
    <mergeCell ref="D75:F75"/>
    <mergeCell ref="D76:F76"/>
    <mergeCell ref="D77:F77"/>
    <mergeCell ref="D78:F78"/>
    <mergeCell ref="D79:F79"/>
    <mergeCell ref="D69:F69"/>
    <mergeCell ref="D70:F70"/>
    <mergeCell ref="D71:F71"/>
    <mergeCell ref="B72:C74"/>
    <mergeCell ref="D72:F72"/>
    <mergeCell ref="D73:F73"/>
    <mergeCell ref="D74:F74"/>
    <mergeCell ref="A63:A74"/>
    <mergeCell ref="B63:C66"/>
    <mergeCell ref="D63:F63"/>
    <mergeCell ref="D64:F64"/>
    <mergeCell ref="D65:F65"/>
    <mergeCell ref="D66:F66"/>
    <mergeCell ref="B67:C68"/>
    <mergeCell ref="A56:A62"/>
    <mergeCell ref="B56:C57"/>
    <mergeCell ref="D56:F56"/>
    <mergeCell ref="D57:F57"/>
    <mergeCell ref="B58:C59"/>
    <mergeCell ref="D67:F67"/>
    <mergeCell ref="D68:F68"/>
    <mergeCell ref="B69:C71"/>
    <mergeCell ref="D58:F58"/>
    <mergeCell ref="D59:F59"/>
    <mergeCell ref="B60:C62"/>
    <mergeCell ref="D60:F60"/>
    <mergeCell ref="D61:F61"/>
    <mergeCell ref="D62:F62"/>
    <mergeCell ref="A49:A55"/>
    <mergeCell ref="B49:C51"/>
    <mergeCell ref="D49:F49"/>
    <mergeCell ref="D50:F50"/>
    <mergeCell ref="D51:F51"/>
    <mergeCell ref="B52:C53"/>
    <mergeCell ref="D52:F52"/>
    <mergeCell ref="A40:A48"/>
    <mergeCell ref="B40:C42"/>
    <mergeCell ref="D40:F40"/>
    <mergeCell ref="D41:F41"/>
    <mergeCell ref="D42:F42"/>
    <mergeCell ref="B43:C45"/>
    <mergeCell ref="D43:F43"/>
    <mergeCell ref="D44:F44"/>
    <mergeCell ref="D45:F45"/>
    <mergeCell ref="B46:C48"/>
    <mergeCell ref="D53:F53"/>
    <mergeCell ref="B54:C54"/>
    <mergeCell ref="D54:F54"/>
    <mergeCell ref="B55:C55"/>
    <mergeCell ref="D55:F55"/>
    <mergeCell ref="D39:F39"/>
    <mergeCell ref="D28:F28"/>
    <mergeCell ref="B29:C31"/>
    <mergeCell ref="D29:F29"/>
    <mergeCell ref="D30:F30"/>
    <mergeCell ref="D31:F31"/>
    <mergeCell ref="D46:F46"/>
    <mergeCell ref="D47:F47"/>
    <mergeCell ref="D48:F48"/>
    <mergeCell ref="D15:F15"/>
    <mergeCell ref="D16:F16"/>
    <mergeCell ref="A32:A39"/>
    <mergeCell ref="B32:C32"/>
    <mergeCell ref="D32:F32"/>
    <mergeCell ref="B33:C33"/>
    <mergeCell ref="D33:F33"/>
    <mergeCell ref="B22:C22"/>
    <mergeCell ref="D22:F22"/>
    <mergeCell ref="A23:A31"/>
    <mergeCell ref="B23:C25"/>
    <mergeCell ref="D23:F23"/>
    <mergeCell ref="D24:F24"/>
    <mergeCell ref="D25:F25"/>
    <mergeCell ref="B26:C28"/>
    <mergeCell ref="D26:F26"/>
    <mergeCell ref="D27:F27"/>
    <mergeCell ref="B34:C37"/>
    <mergeCell ref="D34:F34"/>
    <mergeCell ref="D35:F35"/>
    <mergeCell ref="D36:F36"/>
    <mergeCell ref="D37:F37"/>
    <mergeCell ref="B38:C39"/>
    <mergeCell ref="D38:F38"/>
    <mergeCell ref="A3:C4"/>
    <mergeCell ref="D3:F4"/>
    <mergeCell ref="G3:J3"/>
    <mergeCell ref="K3:M3"/>
    <mergeCell ref="A5:A22"/>
    <mergeCell ref="B5:C13"/>
    <mergeCell ref="D5:F5"/>
    <mergeCell ref="D6:F6"/>
    <mergeCell ref="D7:F7"/>
    <mergeCell ref="D8:F8"/>
    <mergeCell ref="B17:C19"/>
    <mergeCell ref="D17:F17"/>
    <mergeCell ref="D18:F18"/>
    <mergeCell ref="D19:F19"/>
    <mergeCell ref="B20:C21"/>
    <mergeCell ref="D20:F20"/>
    <mergeCell ref="D21:F21"/>
    <mergeCell ref="D9:F9"/>
    <mergeCell ref="D10:F10"/>
    <mergeCell ref="D11:F11"/>
    <mergeCell ref="D12:F12"/>
    <mergeCell ref="D13:F13"/>
    <mergeCell ref="B14:C16"/>
    <mergeCell ref="D14:F1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F129A-EF09-4C3C-922C-94FF505AF4F0}">
  <sheetPr filterMode="1"/>
  <dimension ref="A1:W257"/>
  <sheetViews>
    <sheetView zoomScale="136" zoomScaleNormal="136" workbookViewId="0">
      <pane xSplit="10" ySplit="4" topLeftCell="K69" activePane="bottomRight" state="frozen"/>
      <selection pane="topRight" activeCell="K1" sqref="K1"/>
      <selection pane="bottomLeft" activeCell="A5" sqref="A5"/>
      <selection pane="bottomRight" activeCell="K69" sqref="K69"/>
    </sheetView>
  </sheetViews>
  <sheetFormatPr baseColWidth="10" defaultRowHeight="15" x14ac:dyDescent="0.25"/>
  <cols>
    <col min="1" max="1" width="4.7109375" customWidth="1"/>
    <col min="2" max="3" width="12.7109375" customWidth="1"/>
    <col min="4" max="6" width="20.140625" customWidth="1"/>
    <col min="7" max="10" width="5.5703125" customWidth="1"/>
    <col min="11" max="11" width="12.7109375" customWidth="1"/>
    <col min="12" max="12" width="12.140625" customWidth="1"/>
    <col min="13" max="13" width="10.42578125" customWidth="1"/>
    <col min="14" max="14" width="12.28515625" customWidth="1"/>
    <col min="15" max="15" width="16" customWidth="1"/>
    <col min="16" max="16" width="15" customWidth="1"/>
    <col min="17" max="20" width="11.42578125" customWidth="1"/>
  </cols>
  <sheetData>
    <row r="1" spans="1:23" x14ac:dyDescent="0.25">
      <c r="A1" s="138" t="s">
        <v>122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23" ht="15.75" thickBot="1" x14ac:dyDescent="0.3">
      <c r="A2" s="141"/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23" ht="15" customHeight="1" x14ac:dyDescent="0.25">
      <c r="A3" s="105" t="s">
        <v>0</v>
      </c>
      <c r="B3" s="106"/>
      <c r="C3" s="107"/>
      <c r="D3" s="111" t="s">
        <v>1</v>
      </c>
      <c r="E3" s="112"/>
      <c r="F3" s="112"/>
      <c r="G3" s="115" t="s">
        <v>2</v>
      </c>
      <c r="H3" s="115"/>
      <c r="I3" s="115"/>
      <c r="J3" s="116"/>
      <c r="K3" s="1" t="s">
        <v>3</v>
      </c>
    </row>
    <row r="4" spans="1:23" ht="102" x14ac:dyDescent="0.25">
      <c r="A4" s="108"/>
      <c r="B4" s="109"/>
      <c r="C4" s="110"/>
      <c r="D4" s="113"/>
      <c r="E4" s="114"/>
      <c r="F4" s="114"/>
      <c r="G4" s="36" t="s">
        <v>4</v>
      </c>
      <c r="H4" s="36" t="s">
        <v>5</v>
      </c>
      <c r="I4" s="36" t="s">
        <v>6</v>
      </c>
      <c r="J4" s="37" t="s">
        <v>7</v>
      </c>
      <c r="K4" s="38" t="s">
        <v>8</v>
      </c>
      <c r="L4" s="67" t="s">
        <v>129</v>
      </c>
      <c r="M4" s="67" t="s">
        <v>136</v>
      </c>
      <c r="N4" s="67" t="s">
        <v>123</v>
      </c>
      <c r="O4" s="67" t="s">
        <v>137</v>
      </c>
      <c r="P4" s="67" t="s">
        <v>131</v>
      </c>
      <c r="Q4" s="67" t="s">
        <v>124</v>
      </c>
      <c r="R4" s="67" t="s">
        <v>125</v>
      </c>
      <c r="S4" s="67" t="s">
        <v>126</v>
      </c>
      <c r="T4" s="67" t="s">
        <v>127</v>
      </c>
    </row>
    <row r="5" spans="1:23" ht="30.75" hidden="1" customHeight="1" x14ac:dyDescent="0.3">
      <c r="A5" s="117" t="s">
        <v>11</v>
      </c>
      <c r="B5" s="120" t="s">
        <v>12</v>
      </c>
      <c r="C5" s="120"/>
      <c r="D5" s="150" t="s">
        <v>48</v>
      </c>
      <c r="E5" s="151"/>
      <c r="F5" s="152"/>
      <c r="G5" s="69" t="s">
        <v>13</v>
      </c>
      <c r="H5" s="14"/>
      <c r="I5" s="14" t="s">
        <v>13</v>
      </c>
      <c r="J5" s="26"/>
      <c r="K5" s="53"/>
      <c r="L5" s="73" t="s">
        <v>128</v>
      </c>
      <c r="M5" s="73">
        <v>16</v>
      </c>
      <c r="N5" s="74">
        <f>+(7200000/200)</f>
        <v>36000</v>
      </c>
      <c r="O5" s="74">
        <f>+N5*M5</f>
        <v>576000</v>
      </c>
      <c r="P5" s="75" t="s">
        <v>130</v>
      </c>
      <c r="Q5" s="75" t="s">
        <v>133</v>
      </c>
      <c r="R5" s="68" t="s">
        <v>133</v>
      </c>
      <c r="S5" s="71" t="s">
        <v>133</v>
      </c>
      <c r="T5" s="71" t="s">
        <v>133</v>
      </c>
      <c r="U5" s="53"/>
      <c r="V5" s="16"/>
      <c r="W5" s="27"/>
    </row>
    <row r="6" spans="1:23" ht="30.75" hidden="1" customHeight="1" x14ac:dyDescent="0.3">
      <c r="A6" s="153"/>
      <c r="B6" s="155"/>
      <c r="C6" s="155"/>
      <c r="D6" s="150" t="s">
        <v>48</v>
      </c>
      <c r="E6" s="151"/>
      <c r="F6" s="152"/>
      <c r="G6" s="70" t="s">
        <v>13</v>
      </c>
      <c r="H6" s="2"/>
      <c r="I6" s="2" t="s">
        <v>13</v>
      </c>
      <c r="J6" s="3"/>
      <c r="K6" s="54"/>
      <c r="L6" s="73" t="s">
        <v>135</v>
      </c>
      <c r="M6" s="73">
        <v>3</v>
      </c>
      <c r="N6" s="74">
        <f>(3700000/200)</f>
        <v>18500</v>
      </c>
      <c r="O6" s="74">
        <f>+N6*M6</f>
        <v>55500</v>
      </c>
      <c r="P6" s="75" t="s">
        <v>132</v>
      </c>
      <c r="Q6" s="75" t="s">
        <v>133</v>
      </c>
      <c r="R6" s="68" t="s">
        <v>133</v>
      </c>
      <c r="S6" s="71" t="s">
        <v>133</v>
      </c>
      <c r="T6" s="71" t="s">
        <v>133</v>
      </c>
      <c r="U6" s="54"/>
      <c r="V6" s="4"/>
      <c r="W6" s="5"/>
    </row>
    <row r="7" spans="1:23" ht="23.25" hidden="1" customHeight="1" x14ac:dyDescent="0.3">
      <c r="A7" s="118"/>
      <c r="B7" s="121"/>
      <c r="C7" s="121"/>
      <c r="D7" s="124" t="s">
        <v>49</v>
      </c>
      <c r="E7" s="124"/>
      <c r="F7" s="125"/>
      <c r="G7" s="32" t="s">
        <v>13</v>
      </c>
      <c r="H7" s="2" t="s">
        <v>13</v>
      </c>
      <c r="I7" s="2" t="s">
        <v>13</v>
      </c>
      <c r="J7" s="3" t="s">
        <v>13</v>
      </c>
      <c r="K7" s="54"/>
      <c r="L7" s="79" t="s">
        <v>134</v>
      </c>
      <c r="M7" s="76"/>
      <c r="N7" s="77"/>
      <c r="O7" s="77"/>
      <c r="P7" s="77"/>
      <c r="Q7" s="77"/>
      <c r="U7" s="55"/>
      <c r="V7" s="56"/>
      <c r="W7" s="57"/>
    </row>
    <row r="8" spans="1:23" ht="23.25" hidden="1" customHeight="1" x14ac:dyDescent="0.3">
      <c r="A8" s="118"/>
      <c r="B8" s="121"/>
      <c r="C8" s="121"/>
      <c r="D8" s="124" t="s">
        <v>50</v>
      </c>
      <c r="E8" s="124"/>
      <c r="F8" s="125"/>
      <c r="G8" s="33" t="s">
        <v>13</v>
      </c>
      <c r="H8" s="6" t="s">
        <v>13</v>
      </c>
      <c r="I8" s="6" t="s">
        <v>13</v>
      </c>
      <c r="J8" s="7" t="s">
        <v>13</v>
      </c>
      <c r="K8" s="55"/>
      <c r="L8" s="73" t="s">
        <v>128</v>
      </c>
      <c r="M8" s="73">
        <v>12</v>
      </c>
      <c r="N8" s="74">
        <f>+(7200000/200)</f>
        <v>36000</v>
      </c>
      <c r="O8" s="74">
        <f>+N8*M8</f>
        <v>432000</v>
      </c>
      <c r="P8" s="75" t="s">
        <v>130</v>
      </c>
      <c r="Q8" s="75" t="s">
        <v>133</v>
      </c>
      <c r="R8" s="68" t="s">
        <v>133</v>
      </c>
      <c r="S8" s="71" t="s">
        <v>133</v>
      </c>
      <c r="T8" s="71" t="s">
        <v>133</v>
      </c>
      <c r="U8" s="55"/>
      <c r="V8" s="56"/>
      <c r="W8" s="57"/>
    </row>
    <row r="9" spans="1:23" ht="23.25" hidden="1" customHeight="1" x14ac:dyDescent="0.3">
      <c r="A9" s="118"/>
      <c r="B9" s="121"/>
      <c r="C9" s="121"/>
      <c r="D9" s="124" t="s">
        <v>50</v>
      </c>
      <c r="E9" s="124"/>
      <c r="F9" s="125"/>
      <c r="G9" s="33"/>
      <c r="H9" s="6"/>
      <c r="I9" s="6"/>
      <c r="J9" s="7"/>
      <c r="K9" s="55"/>
      <c r="L9" s="73" t="s">
        <v>135</v>
      </c>
      <c r="M9" s="73">
        <v>12</v>
      </c>
      <c r="N9" s="74">
        <f>(3700000/200)</f>
        <v>18500</v>
      </c>
      <c r="O9" s="74">
        <f>+N9*M9</f>
        <v>222000</v>
      </c>
      <c r="P9" s="75" t="s">
        <v>132</v>
      </c>
      <c r="Q9" s="75" t="s">
        <v>133</v>
      </c>
      <c r="R9" s="68" t="s">
        <v>133</v>
      </c>
      <c r="S9" s="71" t="s">
        <v>133</v>
      </c>
      <c r="T9" s="71" t="s">
        <v>133</v>
      </c>
      <c r="U9" s="55"/>
      <c r="V9" s="8"/>
      <c r="W9" s="9"/>
    </row>
    <row r="10" spans="1:23" ht="23.25" hidden="1" customHeight="1" x14ac:dyDescent="0.3">
      <c r="A10" s="118"/>
      <c r="B10" s="121"/>
      <c r="C10" s="121"/>
      <c r="D10" s="124" t="s">
        <v>51</v>
      </c>
      <c r="E10" s="124"/>
      <c r="F10" s="125"/>
      <c r="G10" s="33" t="s">
        <v>13</v>
      </c>
      <c r="H10" s="6"/>
      <c r="I10" s="6" t="s">
        <v>13</v>
      </c>
      <c r="J10" s="7"/>
      <c r="K10" s="55"/>
      <c r="L10" s="73" t="s">
        <v>139</v>
      </c>
      <c r="M10" s="73">
        <v>96</v>
      </c>
      <c r="N10" s="78">
        <f>1700000/200</f>
        <v>8500</v>
      </c>
      <c r="O10" s="74">
        <f>+N10*M10</f>
        <v>816000</v>
      </c>
      <c r="P10" s="77"/>
      <c r="Q10" s="77"/>
      <c r="U10" s="55"/>
      <c r="V10" s="8"/>
      <c r="W10" s="9"/>
    </row>
    <row r="11" spans="1:23" ht="23.25" hidden="1" customHeight="1" x14ac:dyDescent="0.3">
      <c r="A11" s="118"/>
      <c r="B11" s="121"/>
      <c r="C11" s="121"/>
      <c r="D11" s="124" t="s">
        <v>52</v>
      </c>
      <c r="E11" s="124"/>
      <c r="F11" s="125"/>
      <c r="G11" s="33" t="s">
        <v>13</v>
      </c>
      <c r="H11" s="6"/>
      <c r="I11" s="6" t="s">
        <v>13</v>
      </c>
      <c r="J11" s="7" t="s">
        <v>13</v>
      </c>
      <c r="K11" s="55"/>
      <c r="L11" s="73" t="s">
        <v>135</v>
      </c>
      <c r="M11" s="73">
        <v>500</v>
      </c>
      <c r="N11" s="74">
        <f>(3700000/200)</f>
        <v>18500</v>
      </c>
      <c r="O11" s="74">
        <f>+N11*M11</f>
        <v>9250000</v>
      </c>
      <c r="P11" s="77"/>
      <c r="Q11" s="77"/>
      <c r="U11" s="55"/>
      <c r="V11" s="8"/>
      <c r="W11" s="57"/>
    </row>
    <row r="12" spans="1:23" ht="23.25" hidden="1" customHeight="1" x14ac:dyDescent="0.3">
      <c r="A12" s="118"/>
      <c r="B12" s="121"/>
      <c r="C12" s="121"/>
      <c r="D12" s="124" t="s">
        <v>53</v>
      </c>
      <c r="E12" s="124"/>
      <c r="F12" s="125"/>
      <c r="G12" s="33" t="s">
        <v>13</v>
      </c>
      <c r="H12" s="6" t="s">
        <v>13</v>
      </c>
      <c r="I12" s="6" t="s">
        <v>13</v>
      </c>
      <c r="J12" s="7" t="s">
        <v>13</v>
      </c>
      <c r="K12" s="10"/>
      <c r="L12" s="73" t="s">
        <v>133</v>
      </c>
      <c r="M12" s="73"/>
      <c r="N12" s="77"/>
      <c r="O12" s="77"/>
      <c r="P12" s="77"/>
      <c r="Q12" s="77"/>
      <c r="U12" s="55"/>
      <c r="V12" s="8"/>
      <c r="W12" s="9"/>
    </row>
    <row r="13" spans="1:23" ht="23.25" hidden="1" customHeight="1" x14ac:dyDescent="0.3">
      <c r="A13" s="118"/>
      <c r="B13" s="121"/>
      <c r="C13" s="121"/>
      <c r="D13" s="124" t="s">
        <v>54</v>
      </c>
      <c r="E13" s="124"/>
      <c r="F13" s="125"/>
      <c r="G13" s="33" t="s">
        <v>13</v>
      </c>
      <c r="H13" s="6"/>
      <c r="I13" s="6" t="s">
        <v>13</v>
      </c>
      <c r="J13" s="7" t="s">
        <v>13</v>
      </c>
      <c r="K13" s="91" t="s">
        <v>147</v>
      </c>
      <c r="L13" s="73" t="s">
        <v>128</v>
      </c>
      <c r="M13" s="73">
        <v>12</v>
      </c>
      <c r="N13" s="74">
        <f>+(7200000/200)</f>
        <v>36000</v>
      </c>
      <c r="O13" s="74">
        <f>+N13*M13</f>
        <v>432000</v>
      </c>
      <c r="P13" s="75" t="s">
        <v>130</v>
      </c>
      <c r="Q13" s="75" t="s">
        <v>133</v>
      </c>
      <c r="R13" s="68" t="s">
        <v>133</v>
      </c>
      <c r="S13" s="71" t="s">
        <v>133</v>
      </c>
      <c r="T13" s="71" t="s">
        <v>133</v>
      </c>
      <c r="U13" s="55"/>
      <c r="V13" s="56"/>
      <c r="W13" s="57"/>
    </row>
    <row r="14" spans="1:23" ht="23.25" hidden="1" customHeight="1" x14ac:dyDescent="0.3">
      <c r="A14" s="118"/>
      <c r="B14" s="121"/>
      <c r="C14" s="121"/>
      <c r="D14" s="124" t="s">
        <v>54</v>
      </c>
      <c r="E14" s="124"/>
      <c r="F14" s="125"/>
      <c r="G14" s="33" t="s">
        <v>13</v>
      </c>
      <c r="H14" s="6"/>
      <c r="I14" s="6" t="s">
        <v>13</v>
      </c>
      <c r="J14" s="7" t="s">
        <v>13</v>
      </c>
      <c r="K14" s="91" t="s">
        <v>147</v>
      </c>
      <c r="L14" s="73" t="s">
        <v>135</v>
      </c>
      <c r="M14" s="73">
        <v>12</v>
      </c>
      <c r="N14" s="74">
        <f>(3700000/200)</f>
        <v>18500</v>
      </c>
      <c r="O14" s="74">
        <f>+N14*M14</f>
        <v>222000</v>
      </c>
      <c r="P14" s="75" t="s">
        <v>132</v>
      </c>
      <c r="Q14" s="75" t="s">
        <v>133</v>
      </c>
      <c r="R14" s="68" t="s">
        <v>133</v>
      </c>
      <c r="S14" s="71" t="s">
        <v>133</v>
      </c>
      <c r="T14" s="71" t="s">
        <v>133</v>
      </c>
      <c r="U14" s="55"/>
      <c r="V14" s="56"/>
      <c r="W14" s="57"/>
    </row>
    <row r="15" spans="1:23" ht="23.25" hidden="1" customHeight="1" x14ac:dyDescent="0.3">
      <c r="A15" s="118"/>
      <c r="B15" s="121"/>
      <c r="C15" s="121"/>
      <c r="D15" s="124" t="s">
        <v>55</v>
      </c>
      <c r="E15" s="124"/>
      <c r="F15" s="125"/>
      <c r="G15" s="33" t="s">
        <v>13</v>
      </c>
      <c r="H15" s="6" t="s">
        <v>13</v>
      </c>
      <c r="I15" s="11"/>
      <c r="J15" s="7" t="s">
        <v>13</v>
      </c>
      <c r="K15" s="10"/>
      <c r="L15" s="79" t="s">
        <v>134</v>
      </c>
      <c r="M15" s="79"/>
      <c r="N15" s="77"/>
      <c r="O15" s="77"/>
      <c r="P15" s="77"/>
      <c r="Q15" s="77"/>
      <c r="U15" s="55"/>
      <c r="V15" s="56"/>
      <c r="W15" s="57"/>
    </row>
    <row r="16" spans="1:23" ht="23.25" hidden="1" customHeight="1" x14ac:dyDescent="0.3">
      <c r="A16" s="118"/>
      <c r="B16" s="121"/>
      <c r="C16" s="121"/>
      <c r="D16" s="124" t="s">
        <v>56</v>
      </c>
      <c r="E16" s="124"/>
      <c r="F16" s="125"/>
      <c r="G16" s="33" t="s">
        <v>13</v>
      </c>
      <c r="H16" s="6"/>
      <c r="I16" s="6" t="s">
        <v>13</v>
      </c>
      <c r="J16" s="7" t="s">
        <v>13</v>
      </c>
      <c r="K16" s="55"/>
      <c r="L16" s="73" t="s">
        <v>128</v>
      </c>
      <c r="M16" s="73">
        <v>12</v>
      </c>
      <c r="N16" s="74">
        <f>+(7200000/200)</f>
        <v>36000</v>
      </c>
      <c r="O16" s="74">
        <f>+N16*M16</f>
        <v>432000</v>
      </c>
      <c r="P16" s="77"/>
      <c r="Q16" s="77"/>
      <c r="U16" s="55"/>
      <c r="V16" s="56"/>
      <c r="W16" s="57"/>
    </row>
    <row r="17" spans="1:23" ht="23.25" hidden="1" customHeight="1" x14ac:dyDescent="0.3">
      <c r="A17" s="118"/>
      <c r="B17" s="121"/>
      <c r="C17" s="121"/>
      <c r="D17" s="124" t="s">
        <v>56</v>
      </c>
      <c r="E17" s="124"/>
      <c r="F17" s="125"/>
      <c r="G17" s="33" t="s">
        <v>13</v>
      </c>
      <c r="H17" s="6"/>
      <c r="I17" s="6" t="s">
        <v>13</v>
      </c>
      <c r="J17" s="7" t="s">
        <v>13</v>
      </c>
      <c r="K17" s="55"/>
      <c r="L17" s="73" t="s">
        <v>138</v>
      </c>
      <c r="M17" s="73">
        <v>12</v>
      </c>
      <c r="N17" s="74">
        <f>(2600000/200)</f>
        <v>13000</v>
      </c>
      <c r="O17" s="74">
        <f>+N17*M17</f>
        <v>156000</v>
      </c>
      <c r="P17" s="77"/>
      <c r="Q17" s="77"/>
      <c r="U17" s="55"/>
      <c r="V17" s="56"/>
      <c r="W17" s="57"/>
    </row>
    <row r="18" spans="1:23" ht="23.25" hidden="1" customHeight="1" x14ac:dyDescent="0.3">
      <c r="A18" s="118"/>
      <c r="B18" s="121"/>
      <c r="C18" s="121"/>
      <c r="D18" s="124" t="s">
        <v>56</v>
      </c>
      <c r="E18" s="124"/>
      <c r="F18" s="125"/>
      <c r="G18" s="33" t="s">
        <v>13</v>
      </c>
      <c r="H18" s="6"/>
      <c r="I18" s="6" t="s">
        <v>13</v>
      </c>
      <c r="J18" s="7" t="s">
        <v>13</v>
      </c>
      <c r="K18" s="55"/>
      <c r="L18" s="73" t="s">
        <v>135</v>
      </c>
      <c r="M18" s="73">
        <v>24</v>
      </c>
      <c r="N18" s="74">
        <f>(3700000/200)</f>
        <v>18500</v>
      </c>
      <c r="O18" s="74">
        <f>+N18*M18</f>
        <v>444000</v>
      </c>
      <c r="P18" s="77"/>
      <c r="Q18" s="77"/>
      <c r="U18" s="55"/>
      <c r="V18" s="56"/>
      <c r="W18" s="57"/>
    </row>
    <row r="19" spans="1:23" ht="40.5" hidden="1" customHeight="1" thickBot="1" x14ac:dyDescent="0.3">
      <c r="A19" s="118"/>
      <c r="B19" s="126" t="s">
        <v>14</v>
      </c>
      <c r="C19" s="126"/>
      <c r="D19" s="124" t="s">
        <v>57</v>
      </c>
      <c r="E19" s="124"/>
      <c r="F19" s="125"/>
      <c r="G19" s="33" t="s">
        <v>13</v>
      </c>
      <c r="H19" s="6"/>
      <c r="I19" s="6"/>
      <c r="J19" s="7" t="s">
        <v>13</v>
      </c>
      <c r="K19" s="55"/>
      <c r="L19" s="73" t="s">
        <v>135</v>
      </c>
      <c r="M19" s="73">
        <v>160</v>
      </c>
      <c r="N19" s="74">
        <f>(3700000/200)</f>
        <v>18500</v>
      </c>
      <c r="O19" s="74">
        <f>+N19*M19</f>
        <v>2960000</v>
      </c>
      <c r="P19" s="77"/>
      <c r="Q19" s="77"/>
      <c r="U19" s="55"/>
      <c r="V19" s="8"/>
      <c r="W19" s="9"/>
    </row>
    <row r="20" spans="1:23" ht="39" hidden="1" customHeight="1" x14ac:dyDescent="0.3">
      <c r="A20" s="118"/>
      <c r="B20" s="126"/>
      <c r="C20" s="126"/>
      <c r="D20" s="127" t="s">
        <v>58</v>
      </c>
      <c r="E20" s="127"/>
      <c r="F20" s="128"/>
      <c r="G20" s="33" t="s">
        <v>13</v>
      </c>
      <c r="H20" s="6"/>
      <c r="I20" s="6" t="s">
        <v>13</v>
      </c>
      <c r="J20" s="7"/>
      <c r="K20" s="72"/>
      <c r="L20" s="73"/>
      <c r="M20" s="73"/>
      <c r="N20" s="77"/>
      <c r="O20" s="77"/>
      <c r="P20" s="77"/>
      <c r="Q20" s="77"/>
      <c r="V20" s="53"/>
      <c r="W20" s="60"/>
    </row>
    <row r="21" spans="1:23" ht="42" hidden="1" customHeight="1" x14ac:dyDescent="0.3">
      <c r="A21" s="118"/>
      <c r="B21" s="126"/>
      <c r="C21" s="126"/>
      <c r="D21" s="124" t="s">
        <v>59</v>
      </c>
      <c r="E21" s="124"/>
      <c r="F21" s="125"/>
      <c r="G21" s="33" t="s">
        <v>13</v>
      </c>
      <c r="H21" s="12"/>
      <c r="I21" s="6" t="s">
        <v>13</v>
      </c>
      <c r="J21" s="7" t="s">
        <v>13</v>
      </c>
      <c r="K21" s="55"/>
      <c r="L21" s="73" t="s">
        <v>135</v>
      </c>
      <c r="M21" s="73">
        <v>160</v>
      </c>
      <c r="N21" s="74">
        <f>(3700000/200)</f>
        <v>18500</v>
      </c>
      <c r="O21" s="74">
        <f>+N21*M21</f>
        <v>2960000</v>
      </c>
      <c r="P21" s="77"/>
      <c r="Q21" s="77"/>
      <c r="U21" s="56"/>
      <c r="V21" s="56"/>
      <c r="W21" s="56"/>
    </row>
    <row r="22" spans="1:23" ht="37.5" hidden="1" customHeight="1" x14ac:dyDescent="0.3">
      <c r="A22" s="118"/>
      <c r="B22" s="126" t="s">
        <v>15</v>
      </c>
      <c r="C22" s="126"/>
      <c r="D22" s="124" t="s">
        <v>60</v>
      </c>
      <c r="E22" s="124"/>
      <c r="F22" s="125"/>
      <c r="G22" s="33" t="s">
        <v>13</v>
      </c>
      <c r="H22" s="12"/>
      <c r="I22" s="12"/>
      <c r="J22" s="7" t="s">
        <v>13</v>
      </c>
      <c r="K22" s="10"/>
      <c r="L22" s="77"/>
      <c r="M22" s="77"/>
      <c r="N22" s="77"/>
      <c r="O22" s="77"/>
      <c r="P22" s="77"/>
      <c r="Q22" s="77"/>
      <c r="U22" s="56"/>
      <c r="V22" s="56"/>
      <c r="W22" s="56"/>
    </row>
    <row r="23" spans="1:23" ht="35.25" hidden="1" customHeight="1" x14ac:dyDescent="0.3">
      <c r="A23" s="118"/>
      <c r="B23" s="126"/>
      <c r="C23" s="126"/>
      <c r="D23" s="124" t="s">
        <v>61</v>
      </c>
      <c r="E23" s="124"/>
      <c r="F23" s="125"/>
      <c r="G23" s="33" t="s">
        <v>13</v>
      </c>
      <c r="H23" s="12"/>
      <c r="I23" s="6" t="s">
        <v>13</v>
      </c>
      <c r="J23" s="7" t="s">
        <v>13</v>
      </c>
      <c r="K23" s="10"/>
      <c r="L23" s="77"/>
      <c r="M23" s="77"/>
      <c r="N23" s="77"/>
      <c r="O23" s="77"/>
      <c r="P23" s="77"/>
      <c r="Q23" s="77"/>
      <c r="U23" s="56"/>
      <c r="V23" s="56"/>
      <c r="W23" s="56"/>
    </row>
    <row r="24" spans="1:23" ht="22.5" hidden="1" customHeight="1" x14ac:dyDescent="0.3">
      <c r="A24" s="118"/>
      <c r="B24" s="126"/>
      <c r="C24" s="126"/>
      <c r="D24" s="124" t="s">
        <v>62</v>
      </c>
      <c r="E24" s="124"/>
      <c r="F24" s="125"/>
      <c r="G24" s="33" t="s">
        <v>13</v>
      </c>
      <c r="H24" s="6"/>
      <c r="I24" s="6" t="s">
        <v>13</v>
      </c>
      <c r="J24" s="7" t="s">
        <v>13</v>
      </c>
      <c r="K24" s="55"/>
      <c r="L24" s="73" t="s">
        <v>135</v>
      </c>
      <c r="M24" s="80">
        <v>40</v>
      </c>
      <c r="N24" s="74">
        <f>(3700000/200)</f>
        <v>18500</v>
      </c>
      <c r="O24" s="74">
        <f>+N24*M24</f>
        <v>740000</v>
      </c>
      <c r="P24" s="77"/>
      <c r="Q24" s="77"/>
      <c r="U24" s="56"/>
      <c r="V24" s="56"/>
      <c r="W24" s="56"/>
    </row>
    <row r="25" spans="1:23" ht="22.5" hidden="1" customHeight="1" x14ac:dyDescent="0.3">
      <c r="A25" s="118"/>
      <c r="B25" s="126"/>
      <c r="C25" s="126"/>
      <c r="D25" s="124" t="s">
        <v>62</v>
      </c>
      <c r="E25" s="124"/>
      <c r="F25" s="125"/>
      <c r="G25" s="33" t="s">
        <v>13</v>
      </c>
      <c r="H25" s="6"/>
      <c r="I25" s="6" t="s">
        <v>13</v>
      </c>
      <c r="J25" s="7" t="s">
        <v>13</v>
      </c>
      <c r="K25" s="55"/>
      <c r="L25" s="73" t="s">
        <v>140</v>
      </c>
      <c r="M25" s="80">
        <v>40</v>
      </c>
      <c r="N25" s="81">
        <f>(4700000/200)</f>
        <v>23500</v>
      </c>
      <c r="O25" s="74">
        <f>+N25*M25</f>
        <v>940000</v>
      </c>
      <c r="P25" s="77"/>
      <c r="Q25" s="77"/>
      <c r="U25" s="56"/>
      <c r="V25" s="56"/>
      <c r="W25" s="56"/>
    </row>
    <row r="26" spans="1:23" ht="22.5" hidden="1" customHeight="1" x14ac:dyDescent="0.3">
      <c r="A26" s="118"/>
      <c r="B26" s="126"/>
      <c r="C26" s="126"/>
      <c r="D26" s="124" t="s">
        <v>62</v>
      </c>
      <c r="E26" s="124"/>
      <c r="F26" s="125"/>
      <c r="G26" s="33" t="s">
        <v>13</v>
      </c>
      <c r="H26" s="6"/>
      <c r="I26" s="6" t="s">
        <v>13</v>
      </c>
      <c r="J26" s="7" t="s">
        <v>13</v>
      </c>
      <c r="K26" s="55"/>
      <c r="L26" s="73" t="s">
        <v>139</v>
      </c>
      <c r="M26" s="82">
        <v>8</v>
      </c>
      <c r="N26" s="81">
        <f>1700000/200</f>
        <v>8500</v>
      </c>
      <c r="O26" s="74">
        <f>+N26*M26</f>
        <v>68000</v>
      </c>
      <c r="P26" s="77"/>
      <c r="Q26" s="77"/>
      <c r="U26" s="56"/>
      <c r="V26" s="56"/>
      <c r="W26" s="56"/>
    </row>
    <row r="27" spans="1:23" ht="24.75" hidden="1" customHeight="1" x14ac:dyDescent="0.3">
      <c r="A27" s="118"/>
      <c r="B27" s="126"/>
      <c r="C27" s="126"/>
      <c r="D27" s="124" t="s">
        <v>62</v>
      </c>
      <c r="E27" s="124"/>
      <c r="F27" s="125"/>
      <c r="G27" s="33" t="s">
        <v>13</v>
      </c>
      <c r="H27" s="6"/>
      <c r="I27" s="6" t="s">
        <v>13</v>
      </c>
      <c r="J27" s="7" t="s">
        <v>13</v>
      </c>
      <c r="K27" s="55"/>
      <c r="L27" s="73" t="s">
        <v>128</v>
      </c>
      <c r="M27" s="80">
        <v>8</v>
      </c>
      <c r="N27" s="74">
        <f>+(7200000/200)</f>
        <v>36000</v>
      </c>
      <c r="O27" s="74">
        <f>+N27*M27</f>
        <v>288000</v>
      </c>
      <c r="P27" s="77"/>
      <c r="Q27" s="77"/>
      <c r="U27" s="56"/>
      <c r="V27" s="56"/>
      <c r="W27" s="56"/>
    </row>
    <row r="28" spans="1:23" ht="24" hidden="1" customHeight="1" x14ac:dyDescent="0.3">
      <c r="A28" s="118"/>
      <c r="B28" s="126" t="s">
        <v>16</v>
      </c>
      <c r="C28" s="126"/>
      <c r="D28" s="124" t="s">
        <v>63</v>
      </c>
      <c r="E28" s="124"/>
      <c r="F28" s="125"/>
      <c r="G28" s="33" t="s">
        <v>13</v>
      </c>
      <c r="H28" s="6" t="s">
        <v>13</v>
      </c>
      <c r="I28" s="6" t="s">
        <v>13</v>
      </c>
      <c r="J28" s="7" t="s">
        <v>13</v>
      </c>
      <c r="K28" s="55"/>
      <c r="L28" s="73" t="s">
        <v>128</v>
      </c>
      <c r="M28" s="80">
        <v>24</v>
      </c>
      <c r="N28" s="74">
        <f>+(7200000/200)</f>
        <v>36000</v>
      </c>
      <c r="O28" s="74">
        <f>+N28*M28</f>
        <v>864000</v>
      </c>
      <c r="P28" s="77"/>
      <c r="Q28" s="77"/>
      <c r="U28" s="56"/>
      <c r="V28" s="56"/>
      <c r="W28" s="56"/>
    </row>
    <row r="29" spans="1:23" ht="24" hidden="1" customHeight="1" x14ac:dyDescent="0.3">
      <c r="A29" s="118"/>
      <c r="B29" s="126"/>
      <c r="C29" s="126"/>
      <c r="D29" s="124" t="s">
        <v>64</v>
      </c>
      <c r="E29" s="124"/>
      <c r="F29" s="125"/>
      <c r="G29" s="33" t="s">
        <v>13</v>
      </c>
      <c r="H29" s="6"/>
      <c r="I29" s="6" t="s">
        <v>13</v>
      </c>
      <c r="J29" s="7" t="s">
        <v>13</v>
      </c>
      <c r="K29" s="10"/>
      <c r="L29" s="77"/>
      <c r="M29" s="77"/>
      <c r="N29" s="77"/>
      <c r="O29" s="77"/>
      <c r="P29" s="77"/>
      <c r="Q29" s="77"/>
      <c r="U29" s="55"/>
      <c r="V29" s="8"/>
      <c r="W29" s="9"/>
    </row>
    <row r="30" spans="1:23" ht="24" hidden="1" customHeight="1" thickBot="1" x14ac:dyDescent="0.35">
      <c r="A30" s="119"/>
      <c r="B30" s="129" t="s">
        <v>17</v>
      </c>
      <c r="C30" s="129"/>
      <c r="D30" s="130" t="s">
        <v>65</v>
      </c>
      <c r="E30" s="130"/>
      <c r="F30" s="131"/>
      <c r="G30" s="40" t="s">
        <v>13</v>
      </c>
      <c r="H30" s="41"/>
      <c r="I30" s="41"/>
      <c r="J30" s="42" t="s">
        <v>13</v>
      </c>
      <c r="K30" s="43"/>
      <c r="L30" s="77"/>
      <c r="M30" s="77"/>
      <c r="N30" s="77"/>
      <c r="O30" s="77"/>
      <c r="P30" s="77"/>
      <c r="Q30" s="77"/>
      <c r="U30" s="55"/>
      <c r="V30" s="8"/>
      <c r="W30" s="9"/>
    </row>
    <row r="31" spans="1:23" ht="33.75" hidden="1" customHeight="1" thickBot="1" x14ac:dyDescent="0.3">
      <c r="A31" s="117" t="s">
        <v>18</v>
      </c>
      <c r="B31" s="132" t="s">
        <v>19</v>
      </c>
      <c r="C31" s="132"/>
      <c r="D31" s="122" t="s">
        <v>66</v>
      </c>
      <c r="E31" s="122"/>
      <c r="F31" s="123"/>
      <c r="G31" s="35" t="s">
        <v>13</v>
      </c>
      <c r="H31" s="14"/>
      <c r="I31" s="14" t="s">
        <v>13</v>
      </c>
      <c r="J31" s="15"/>
      <c r="K31" s="53"/>
      <c r="L31" s="73" t="s">
        <v>135</v>
      </c>
      <c r="M31" s="83">
        <v>40</v>
      </c>
      <c r="N31" s="74">
        <f>(3700000/200)</f>
        <v>18500</v>
      </c>
      <c r="O31" s="74">
        <f>+N31*M31</f>
        <v>740000</v>
      </c>
      <c r="P31" s="77"/>
      <c r="Q31" s="77"/>
      <c r="U31" s="55"/>
      <c r="V31" s="56"/>
      <c r="W31" s="57"/>
    </row>
    <row r="32" spans="1:23" ht="33.75" hidden="1" customHeight="1" x14ac:dyDescent="0.3">
      <c r="A32" s="118"/>
      <c r="B32" s="126"/>
      <c r="C32" s="126"/>
      <c r="D32" s="124" t="s">
        <v>67</v>
      </c>
      <c r="E32" s="124"/>
      <c r="F32" s="125"/>
      <c r="G32" s="33" t="s">
        <v>13</v>
      </c>
      <c r="H32" s="6"/>
      <c r="I32" s="6" t="s">
        <v>13</v>
      </c>
      <c r="J32" s="7"/>
      <c r="K32" s="10"/>
      <c r="L32" s="77"/>
      <c r="M32" s="77"/>
      <c r="N32" s="77"/>
      <c r="O32" s="77"/>
      <c r="P32" s="77"/>
      <c r="Q32" s="77"/>
      <c r="U32" s="53"/>
      <c r="V32" s="61"/>
      <c r="W32" s="60"/>
    </row>
    <row r="33" spans="1:23" ht="22.5" hidden="1" customHeight="1" x14ac:dyDescent="0.3">
      <c r="A33" s="118"/>
      <c r="B33" s="126"/>
      <c r="C33" s="126"/>
      <c r="D33" s="124" t="s">
        <v>68</v>
      </c>
      <c r="E33" s="124"/>
      <c r="F33" s="125"/>
      <c r="G33" s="33" t="s">
        <v>13</v>
      </c>
      <c r="H33" s="6"/>
      <c r="I33" s="6" t="s">
        <v>13</v>
      </c>
      <c r="J33" s="17"/>
      <c r="K33" s="55"/>
      <c r="L33" s="85" t="s">
        <v>134</v>
      </c>
      <c r="M33" s="77"/>
      <c r="N33" s="77"/>
      <c r="O33" s="77"/>
      <c r="P33" s="77"/>
      <c r="Q33" s="77"/>
      <c r="U33" s="55"/>
      <c r="V33" s="8"/>
      <c r="W33" s="9"/>
    </row>
    <row r="34" spans="1:23" ht="34.5" hidden="1" customHeight="1" x14ac:dyDescent="0.3">
      <c r="A34" s="118"/>
      <c r="B34" s="126" t="s">
        <v>20</v>
      </c>
      <c r="C34" s="126"/>
      <c r="D34" s="124" t="s">
        <v>69</v>
      </c>
      <c r="E34" s="124"/>
      <c r="F34" s="125"/>
      <c r="G34" s="33" t="s">
        <v>13</v>
      </c>
      <c r="H34" s="6"/>
      <c r="I34" s="6" t="s">
        <v>13</v>
      </c>
      <c r="J34" s="7" t="s">
        <v>13</v>
      </c>
      <c r="K34" s="55"/>
      <c r="L34" s="84" t="s">
        <v>141</v>
      </c>
      <c r="M34" s="77"/>
      <c r="N34" s="77"/>
      <c r="O34" s="77"/>
      <c r="P34" s="77"/>
      <c r="Q34" s="77"/>
      <c r="U34" s="55"/>
      <c r="V34" s="8"/>
      <c r="W34" s="9"/>
    </row>
    <row r="35" spans="1:23" ht="39.75" hidden="1" customHeight="1" x14ac:dyDescent="0.3">
      <c r="A35" s="118"/>
      <c r="B35" s="126"/>
      <c r="C35" s="126"/>
      <c r="D35" s="124" t="s">
        <v>70</v>
      </c>
      <c r="E35" s="124"/>
      <c r="F35" s="125"/>
      <c r="G35" s="33" t="s">
        <v>13</v>
      </c>
      <c r="H35" s="6" t="s">
        <v>13</v>
      </c>
      <c r="I35" s="6" t="s">
        <v>13</v>
      </c>
      <c r="J35" s="7" t="s">
        <v>13</v>
      </c>
      <c r="K35" s="10"/>
      <c r="U35" s="55"/>
      <c r="V35" s="8"/>
      <c r="W35" s="9"/>
    </row>
    <row r="36" spans="1:23" ht="39.75" hidden="1" customHeight="1" x14ac:dyDescent="0.3">
      <c r="A36" s="118"/>
      <c r="B36" s="126"/>
      <c r="C36" s="126"/>
      <c r="D36" s="124" t="s">
        <v>71</v>
      </c>
      <c r="E36" s="124"/>
      <c r="F36" s="125"/>
      <c r="G36" s="33" t="s">
        <v>13</v>
      </c>
      <c r="H36" s="6"/>
      <c r="I36" s="6" t="s">
        <v>13</v>
      </c>
      <c r="J36" s="7" t="s">
        <v>13</v>
      </c>
      <c r="K36" s="91" t="s">
        <v>147</v>
      </c>
      <c r="L36" s="73" t="s">
        <v>135</v>
      </c>
      <c r="M36" s="83">
        <v>20</v>
      </c>
      <c r="N36" s="74">
        <f>(3700000/200)</f>
        <v>18500</v>
      </c>
      <c r="O36" s="74">
        <f>+N36*M36</f>
        <v>370000</v>
      </c>
      <c r="U36" s="55"/>
      <c r="V36" s="8"/>
      <c r="W36" s="9"/>
    </row>
    <row r="37" spans="1:23" ht="39.75" hidden="1" customHeight="1" x14ac:dyDescent="0.3">
      <c r="A37" s="118"/>
      <c r="B37" s="126"/>
      <c r="C37" s="126"/>
      <c r="D37" s="124" t="s">
        <v>71</v>
      </c>
      <c r="E37" s="124"/>
      <c r="F37" s="125"/>
      <c r="G37" s="33" t="s">
        <v>13</v>
      </c>
      <c r="H37" s="6"/>
      <c r="I37" s="6" t="s">
        <v>13</v>
      </c>
      <c r="J37" s="7" t="s">
        <v>13</v>
      </c>
      <c r="K37" s="91" t="s">
        <v>147</v>
      </c>
      <c r="L37" s="73" t="s">
        <v>128</v>
      </c>
      <c r="M37" s="83">
        <v>8</v>
      </c>
      <c r="N37" s="74">
        <f>+(7200000/200)</f>
        <v>36000</v>
      </c>
      <c r="O37" s="74">
        <f>+N37*M37</f>
        <v>288000</v>
      </c>
      <c r="U37" s="55"/>
      <c r="V37" s="8"/>
      <c r="W37" s="9"/>
    </row>
    <row r="38" spans="1:23" ht="39.75" hidden="1" customHeight="1" x14ac:dyDescent="0.3">
      <c r="A38" s="118"/>
      <c r="B38" s="126"/>
      <c r="C38" s="126"/>
      <c r="D38" s="124" t="s">
        <v>71</v>
      </c>
      <c r="E38" s="124"/>
      <c r="F38" s="125"/>
      <c r="G38" s="33" t="s">
        <v>13</v>
      </c>
      <c r="H38" s="6"/>
      <c r="I38" s="6" t="s">
        <v>13</v>
      </c>
      <c r="J38" s="7" t="s">
        <v>13</v>
      </c>
      <c r="K38" s="91" t="s">
        <v>147</v>
      </c>
      <c r="L38" s="73" t="s">
        <v>142</v>
      </c>
      <c r="M38" s="83">
        <v>20</v>
      </c>
      <c r="N38" s="81">
        <f>1700000/200</f>
        <v>8500</v>
      </c>
      <c r="O38" s="74">
        <f>+N38*M38</f>
        <v>170000</v>
      </c>
      <c r="U38" s="55"/>
      <c r="V38" s="8"/>
      <c r="W38" s="9"/>
    </row>
    <row r="39" spans="1:23" ht="34.5" hidden="1" customHeight="1" x14ac:dyDescent="0.3">
      <c r="A39" s="118"/>
      <c r="B39" s="126"/>
      <c r="C39" s="126"/>
      <c r="D39" s="124" t="s">
        <v>71</v>
      </c>
      <c r="E39" s="124"/>
      <c r="F39" s="125"/>
      <c r="G39" s="33" t="s">
        <v>13</v>
      </c>
      <c r="H39" s="6"/>
      <c r="I39" s="6" t="s">
        <v>13</v>
      </c>
      <c r="J39" s="7" t="s">
        <v>13</v>
      </c>
      <c r="K39" s="91" t="s">
        <v>147</v>
      </c>
      <c r="L39" s="73" t="s">
        <v>138</v>
      </c>
      <c r="M39" s="83">
        <v>20</v>
      </c>
      <c r="N39" s="74">
        <f>2600000/200</f>
        <v>13000</v>
      </c>
      <c r="O39" s="74">
        <f>+N39*M39</f>
        <v>260000</v>
      </c>
      <c r="U39" s="55"/>
      <c r="V39" s="8"/>
      <c r="W39" s="9"/>
    </row>
    <row r="40" spans="1:23" ht="21" hidden="1" customHeight="1" x14ac:dyDescent="0.3">
      <c r="A40" s="118"/>
      <c r="B40" s="126" t="s">
        <v>21</v>
      </c>
      <c r="C40" s="126"/>
      <c r="D40" s="124" t="s">
        <v>72</v>
      </c>
      <c r="E40" s="124"/>
      <c r="F40" s="125"/>
      <c r="G40" s="33" t="s">
        <v>13</v>
      </c>
      <c r="H40" s="18"/>
      <c r="I40" s="6" t="s">
        <v>13</v>
      </c>
      <c r="J40" s="19"/>
      <c r="K40" s="10"/>
      <c r="U40" s="55"/>
      <c r="V40" s="8"/>
      <c r="W40" s="9"/>
    </row>
    <row r="41" spans="1:23" ht="27.75" hidden="1" customHeight="1" thickBot="1" x14ac:dyDescent="0.35">
      <c r="A41" s="118"/>
      <c r="B41" s="126"/>
      <c r="C41" s="126"/>
      <c r="D41" s="124" t="s">
        <v>73</v>
      </c>
      <c r="E41" s="124"/>
      <c r="F41" s="125"/>
      <c r="G41" s="33" t="s">
        <v>13</v>
      </c>
      <c r="H41" s="18"/>
      <c r="I41" s="6" t="s">
        <v>13</v>
      </c>
      <c r="J41" s="19"/>
      <c r="K41" s="55"/>
      <c r="L41" s="73" t="s">
        <v>142</v>
      </c>
      <c r="M41" s="83">
        <v>20</v>
      </c>
      <c r="N41" s="81">
        <f>1700000/200</f>
        <v>8500</v>
      </c>
      <c r="O41" s="74">
        <f>+N41*M41</f>
        <v>170000</v>
      </c>
      <c r="U41" s="62"/>
      <c r="V41" s="47"/>
      <c r="W41" s="48"/>
    </row>
    <row r="42" spans="1:23" ht="27.75" hidden="1" customHeight="1" thickBot="1" x14ac:dyDescent="0.35">
      <c r="A42" s="119"/>
      <c r="B42" s="129"/>
      <c r="C42" s="129"/>
      <c r="D42" s="130" t="s">
        <v>74</v>
      </c>
      <c r="E42" s="130"/>
      <c r="F42" s="131"/>
      <c r="G42" s="40" t="s">
        <v>13</v>
      </c>
      <c r="H42" s="44"/>
      <c r="I42" s="45" t="s">
        <v>13</v>
      </c>
      <c r="J42" s="42" t="s">
        <v>13</v>
      </c>
      <c r="K42" s="43"/>
      <c r="U42" s="55"/>
      <c r="V42" s="8"/>
      <c r="W42" s="9"/>
    </row>
    <row r="43" spans="1:23" ht="25.5" hidden="1" customHeight="1" thickBot="1" x14ac:dyDescent="0.3">
      <c r="A43" s="117" t="s">
        <v>22</v>
      </c>
      <c r="B43" s="120" t="s">
        <v>23</v>
      </c>
      <c r="C43" s="120"/>
      <c r="D43" s="122" t="s">
        <v>75</v>
      </c>
      <c r="E43" s="122"/>
      <c r="F43" s="123"/>
      <c r="G43" s="35" t="s">
        <v>13</v>
      </c>
      <c r="H43" s="14"/>
      <c r="I43" s="14" t="s">
        <v>13</v>
      </c>
      <c r="J43" s="21"/>
      <c r="K43" s="91" t="s">
        <v>147</v>
      </c>
      <c r="L43" s="73" t="s">
        <v>142</v>
      </c>
      <c r="M43" s="83">
        <v>16</v>
      </c>
      <c r="N43" s="81">
        <f>1700000/200</f>
        <v>8500</v>
      </c>
      <c r="O43" s="74">
        <f>+N43*M43</f>
        <v>136000</v>
      </c>
      <c r="U43" s="55"/>
      <c r="V43" s="8"/>
      <c r="W43" s="9"/>
    </row>
    <row r="44" spans="1:23" ht="25.5" hidden="1" customHeight="1" x14ac:dyDescent="0.3">
      <c r="A44" s="153"/>
      <c r="B44" s="120" t="s">
        <v>23</v>
      </c>
      <c r="C44" s="120"/>
      <c r="D44" s="122" t="s">
        <v>75</v>
      </c>
      <c r="E44" s="122"/>
      <c r="F44" s="123"/>
      <c r="G44" s="35" t="s">
        <v>13</v>
      </c>
      <c r="H44" s="14"/>
      <c r="I44" s="14" t="s">
        <v>13</v>
      </c>
      <c r="J44" s="21"/>
      <c r="K44" s="91" t="s">
        <v>147</v>
      </c>
      <c r="L44" s="73" t="s">
        <v>135</v>
      </c>
      <c r="M44" s="83">
        <v>20</v>
      </c>
      <c r="N44" s="74">
        <f>(3700000/200)</f>
        <v>18500</v>
      </c>
      <c r="O44" s="74">
        <f>+N44*M44</f>
        <v>370000</v>
      </c>
      <c r="U44" s="55"/>
      <c r="V44" s="8"/>
      <c r="W44" s="9"/>
    </row>
    <row r="45" spans="1:23" ht="39" hidden="1" customHeight="1" x14ac:dyDescent="0.3">
      <c r="A45" s="118"/>
      <c r="B45" s="121" t="s">
        <v>24</v>
      </c>
      <c r="C45" s="121"/>
      <c r="D45" s="124" t="s">
        <v>76</v>
      </c>
      <c r="E45" s="124"/>
      <c r="F45" s="125"/>
      <c r="G45" s="33" t="s">
        <v>13</v>
      </c>
      <c r="H45" s="6" t="s">
        <v>13</v>
      </c>
      <c r="I45" s="22" t="s">
        <v>13</v>
      </c>
      <c r="J45" s="7" t="s">
        <v>13</v>
      </c>
      <c r="K45" s="55"/>
      <c r="L45" s="73" t="s">
        <v>142</v>
      </c>
      <c r="M45" s="83">
        <v>24</v>
      </c>
      <c r="N45" s="81">
        <f>1700000/200</f>
        <v>8500</v>
      </c>
      <c r="O45" s="74">
        <f>+N45*M45</f>
        <v>204000</v>
      </c>
      <c r="U45" s="55"/>
      <c r="V45" s="56"/>
      <c r="W45" s="9"/>
    </row>
    <row r="46" spans="1:23" ht="39" hidden="1" customHeight="1" thickBot="1" x14ac:dyDescent="0.3">
      <c r="A46" s="118"/>
      <c r="B46" s="121" t="s">
        <v>24</v>
      </c>
      <c r="C46" s="121"/>
      <c r="D46" s="124" t="s">
        <v>76</v>
      </c>
      <c r="E46" s="124"/>
      <c r="F46" s="125"/>
      <c r="G46" s="33" t="s">
        <v>13</v>
      </c>
      <c r="H46" s="6" t="s">
        <v>13</v>
      </c>
      <c r="I46" s="22" t="s">
        <v>13</v>
      </c>
      <c r="J46" s="7" t="s">
        <v>13</v>
      </c>
      <c r="K46" s="55"/>
      <c r="L46" s="73" t="s">
        <v>139</v>
      </c>
      <c r="M46" s="82">
        <v>8</v>
      </c>
      <c r="N46" s="81">
        <f>1700000/200</f>
        <v>8500</v>
      </c>
      <c r="O46" s="74">
        <f>+N46*M46</f>
        <v>68000</v>
      </c>
      <c r="U46" s="54"/>
      <c r="V46" s="65"/>
      <c r="W46" s="5"/>
    </row>
    <row r="47" spans="1:23" ht="25.5" hidden="1" customHeight="1" x14ac:dyDescent="0.3">
      <c r="A47" s="118"/>
      <c r="B47" s="121" t="s">
        <v>25</v>
      </c>
      <c r="C47" s="121"/>
      <c r="D47" s="124" t="s">
        <v>77</v>
      </c>
      <c r="E47" s="124"/>
      <c r="F47" s="125"/>
      <c r="G47" s="33" t="s">
        <v>13</v>
      </c>
      <c r="H47" s="6"/>
      <c r="I47" s="22" t="s">
        <v>13</v>
      </c>
      <c r="J47" s="7" t="s">
        <v>13</v>
      </c>
      <c r="K47" s="10"/>
      <c r="U47" s="53"/>
      <c r="V47" s="61"/>
      <c r="W47" s="60"/>
    </row>
    <row r="48" spans="1:23" ht="38.25" hidden="1" customHeight="1" x14ac:dyDescent="0.3">
      <c r="A48" s="118"/>
      <c r="B48" s="121"/>
      <c r="C48" s="121"/>
      <c r="D48" s="124" t="s">
        <v>78</v>
      </c>
      <c r="E48" s="124"/>
      <c r="F48" s="125"/>
      <c r="G48" s="33" t="s">
        <v>13</v>
      </c>
      <c r="H48" s="6"/>
      <c r="I48" s="22" t="s">
        <v>13</v>
      </c>
      <c r="J48" s="7"/>
      <c r="K48" s="55"/>
      <c r="L48" s="73" t="s">
        <v>143</v>
      </c>
      <c r="U48" s="55"/>
      <c r="V48" s="8"/>
      <c r="W48" s="57"/>
    </row>
    <row r="49" spans="1:23" ht="25.5" hidden="1" customHeight="1" x14ac:dyDescent="0.3">
      <c r="A49" s="118"/>
      <c r="B49" s="121"/>
      <c r="C49" s="121"/>
      <c r="D49" s="157" t="s">
        <v>144</v>
      </c>
      <c r="E49" s="157"/>
      <c r="F49" s="158"/>
      <c r="G49" s="33" t="s">
        <v>13</v>
      </c>
      <c r="H49" s="6" t="s">
        <v>13</v>
      </c>
      <c r="I49" s="22" t="s">
        <v>13</v>
      </c>
      <c r="J49" s="7"/>
      <c r="K49" s="55"/>
      <c r="L49" s="73" t="s">
        <v>145</v>
      </c>
      <c r="U49" s="55"/>
      <c r="V49" s="8"/>
      <c r="W49" s="9"/>
    </row>
    <row r="50" spans="1:23" ht="25.5" hidden="1" customHeight="1" x14ac:dyDescent="0.3">
      <c r="A50" s="118"/>
      <c r="B50" s="121"/>
      <c r="C50" s="121"/>
      <c r="D50" s="124" t="s">
        <v>79</v>
      </c>
      <c r="E50" s="124"/>
      <c r="F50" s="125"/>
      <c r="G50" s="33"/>
      <c r="H50" s="6" t="s">
        <v>13</v>
      </c>
      <c r="I50" s="6"/>
      <c r="J50" s="23" t="s">
        <v>13</v>
      </c>
      <c r="K50" s="10"/>
      <c r="U50" s="55"/>
      <c r="V50" s="8"/>
      <c r="W50" s="9"/>
    </row>
    <row r="51" spans="1:23" ht="25.5" hidden="1" customHeight="1" x14ac:dyDescent="0.3">
      <c r="A51" s="118"/>
      <c r="B51" s="121" t="s">
        <v>26</v>
      </c>
      <c r="C51" s="121"/>
      <c r="D51" s="124" t="s">
        <v>80</v>
      </c>
      <c r="E51" s="124"/>
      <c r="F51" s="125"/>
      <c r="G51" s="33" t="s">
        <v>13</v>
      </c>
      <c r="H51" s="6"/>
      <c r="I51" s="6"/>
      <c r="J51" s="7" t="s">
        <v>13</v>
      </c>
      <c r="K51" s="10"/>
      <c r="U51" s="55"/>
      <c r="V51" s="8"/>
      <c r="W51" s="57"/>
    </row>
    <row r="52" spans="1:23" ht="63" hidden="1" customHeight="1" thickBot="1" x14ac:dyDescent="0.35">
      <c r="A52" s="119"/>
      <c r="B52" s="133"/>
      <c r="C52" s="133"/>
      <c r="D52" s="130" t="s">
        <v>81</v>
      </c>
      <c r="E52" s="130"/>
      <c r="F52" s="131"/>
      <c r="G52" s="40" t="s">
        <v>13</v>
      </c>
      <c r="H52" s="45"/>
      <c r="I52" s="45"/>
      <c r="J52" s="42" t="s">
        <v>13</v>
      </c>
      <c r="K52" s="43"/>
      <c r="U52" s="55"/>
      <c r="V52" s="8"/>
      <c r="W52" s="9"/>
    </row>
    <row r="53" spans="1:23" ht="36.75" hidden="1" customHeight="1" thickBot="1" x14ac:dyDescent="0.35">
      <c r="A53" s="117" t="s">
        <v>27</v>
      </c>
      <c r="B53" s="120" t="s">
        <v>28</v>
      </c>
      <c r="C53" s="120"/>
      <c r="D53" s="136" t="s">
        <v>82</v>
      </c>
      <c r="E53" s="136"/>
      <c r="F53" s="137"/>
      <c r="G53" s="35" t="s">
        <v>13</v>
      </c>
      <c r="H53" s="14"/>
      <c r="I53" s="14"/>
      <c r="J53" s="21"/>
      <c r="K53" s="53"/>
      <c r="L53" s="73" t="s">
        <v>138</v>
      </c>
      <c r="M53" s="83">
        <f>8*12</f>
        <v>96</v>
      </c>
      <c r="N53" s="74">
        <f>2600000/200</f>
        <v>13000</v>
      </c>
      <c r="O53" s="74">
        <f>+N53*M53</f>
        <v>1248000</v>
      </c>
      <c r="U53" s="62"/>
      <c r="V53" s="47"/>
      <c r="W53" s="48"/>
    </row>
    <row r="54" spans="1:23" ht="36.75" hidden="1" customHeight="1" x14ac:dyDescent="0.3">
      <c r="A54" s="118"/>
      <c r="B54" s="121"/>
      <c r="C54" s="121"/>
      <c r="D54" s="127" t="s">
        <v>83</v>
      </c>
      <c r="E54" s="127"/>
      <c r="F54" s="128"/>
      <c r="G54" s="33" t="s">
        <v>13</v>
      </c>
      <c r="H54" s="6"/>
      <c r="I54" s="22"/>
      <c r="J54" s="7"/>
      <c r="K54" s="55"/>
      <c r="L54" s="73" t="s">
        <v>135</v>
      </c>
      <c r="M54" s="83">
        <v>20</v>
      </c>
      <c r="N54" s="74">
        <f>(3700000/200)</f>
        <v>18500</v>
      </c>
      <c r="O54" s="74">
        <f>+N54*M54</f>
        <v>370000</v>
      </c>
      <c r="U54" s="53"/>
      <c r="V54" s="16"/>
      <c r="W54" s="27"/>
    </row>
    <row r="55" spans="1:23" ht="36.75" hidden="1" customHeight="1" x14ac:dyDescent="0.3">
      <c r="A55" s="118"/>
      <c r="B55" s="121"/>
      <c r="C55" s="121"/>
      <c r="D55" s="127" t="s">
        <v>84</v>
      </c>
      <c r="E55" s="127"/>
      <c r="F55" s="128"/>
      <c r="G55" s="33" t="s">
        <v>13</v>
      </c>
      <c r="H55" s="6"/>
      <c r="I55" s="22"/>
      <c r="J55" s="7"/>
      <c r="K55" s="10"/>
      <c r="U55" s="55"/>
      <c r="V55" s="8"/>
      <c r="W55" s="9"/>
    </row>
    <row r="56" spans="1:23" ht="36.75" hidden="1" customHeight="1" x14ac:dyDescent="0.3">
      <c r="A56" s="118"/>
      <c r="B56" s="121" t="s">
        <v>29</v>
      </c>
      <c r="C56" s="121"/>
      <c r="D56" s="127" t="s">
        <v>85</v>
      </c>
      <c r="E56" s="127"/>
      <c r="F56" s="128"/>
      <c r="G56" s="33" t="s">
        <v>13</v>
      </c>
      <c r="H56" s="6"/>
      <c r="I56" s="6"/>
      <c r="J56" s="23" t="s">
        <v>13</v>
      </c>
      <c r="K56" s="91" t="s">
        <v>147</v>
      </c>
      <c r="L56" s="73" t="s">
        <v>138</v>
      </c>
      <c r="M56" s="83">
        <f>8*12</f>
        <v>96</v>
      </c>
      <c r="N56" s="74">
        <f>2600000/200</f>
        <v>13000</v>
      </c>
      <c r="O56" s="74">
        <f>+N56*M56</f>
        <v>1248000</v>
      </c>
      <c r="U56" s="55"/>
      <c r="V56" s="8"/>
      <c r="W56" s="9"/>
    </row>
    <row r="57" spans="1:23" ht="36.75" hidden="1" customHeight="1" x14ac:dyDescent="0.3">
      <c r="A57" s="118"/>
      <c r="B57" s="121"/>
      <c r="C57" s="121"/>
      <c r="D57" s="127" t="s">
        <v>86</v>
      </c>
      <c r="E57" s="127"/>
      <c r="F57" s="128"/>
      <c r="G57" s="33" t="s">
        <v>13</v>
      </c>
      <c r="H57" s="6"/>
      <c r="I57" s="6"/>
      <c r="J57" s="23"/>
      <c r="K57" s="91" t="s">
        <v>147</v>
      </c>
      <c r="L57" s="73" t="s">
        <v>138</v>
      </c>
      <c r="M57" s="83">
        <v>8</v>
      </c>
      <c r="N57" s="74">
        <f>2600000/200</f>
        <v>13000</v>
      </c>
      <c r="O57" s="74">
        <f>+N57*M57</f>
        <v>104000</v>
      </c>
      <c r="U57" s="55"/>
      <c r="V57" s="56"/>
      <c r="W57" s="57"/>
    </row>
    <row r="58" spans="1:23" ht="36.75" hidden="1" customHeight="1" thickBot="1" x14ac:dyDescent="0.3">
      <c r="A58" s="118"/>
      <c r="B58" s="121"/>
      <c r="C58" s="121"/>
      <c r="D58" s="127" t="s">
        <v>86</v>
      </c>
      <c r="E58" s="127"/>
      <c r="F58" s="128"/>
      <c r="G58" s="33" t="s">
        <v>13</v>
      </c>
      <c r="H58" s="6"/>
      <c r="I58" s="6"/>
      <c r="J58" s="23"/>
      <c r="K58" s="91" t="s">
        <v>147</v>
      </c>
      <c r="L58" s="73" t="s">
        <v>135</v>
      </c>
      <c r="M58" s="83">
        <v>8</v>
      </c>
      <c r="N58" s="74">
        <f>(3700000/200)</f>
        <v>18500</v>
      </c>
      <c r="O58" s="74">
        <f>+N58*M58</f>
        <v>148000</v>
      </c>
      <c r="U58" s="54"/>
      <c r="V58" s="65"/>
      <c r="W58" s="66"/>
    </row>
    <row r="59" spans="1:23" ht="27.75" hidden="1" customHeight="1" x14ac:dyDescent="0.3">
      <c r="A59" s="118"/>
      <c r="B59" s="121"/>
      <c r="C59" s="121"/>
      <c r="D59" s="127" t="s">
        <v>87</v>
      </c>
      <c r="E59" s="127"/>
      <c r="F59" s="128"/>
      <c r="G59" s="33" t="s">
        <v>13</v>
      </c>
      <c r="H59" s="6"/>
      <c r="I59" s="6" t="s">
        <v>13</v>
      </c>
      <c r="J59" s="23"/>
      <c r="K59" s="55"/>
      <c r="L59" s="73" t="s">
        <v>138</v>
      </c>
      <c r="M59" s="83">
        <f>8*12</f>
        <v>96</v>
      </c>
      <c r="N59" s="74">
        <f>2600000/200</f>
        <v>13000</v>
      </c>
      <c r="O59" s="74">
        <f>+N59*M59</f>
        <v>1248000</v>
      </c>
      <c r="U59" s="53"/>
      <c r="V59" s="61"/>
      <c r="W59" s="27"/>
    </row>
    <row r="60" spans="1:23" ht="36.75" hidden="1" customHeight="1" x14ac:dyDescent="0.3">
      <c r="A60" s="118"/>
      <c r="B60" s="159" t="s">
        <v>30</v>
      </c>
      <c r="C60" s="160"/>
      <c r="D60" s="127" t="s">
        <v>88</v>
      </c>
      <c r="E60" s="127"/>
      <c r="F60" s="128"/>
      <c r="G60" s="33" t="s">
        <v>13</v>
      </c>
      <c r="H60" s="6"/>
      <c r="I60" s="6"/>
      <c r="J60" s="23" t="s">
        <v>13</v>
      </c>
      <c r="K60" s="10"/>
      <c r="U60" s="55"/>
      <c r="V60" s="56"/>
      <c r="W60" s="57"/>
    </row>
    <row r="61" spans="1:23" ht="36.75" hidden="1" customHeight="1" x14ac:dyDescent="0.3">
      <c r="A61" s="118"/>
      <c r="B61" s="161"/>
      <c r="C61" s="162"/>
      <c r="D61" s="127" t="s">
        <v>89</v>
      </c>
      <c r="E61" s="127"/>
      <c r="F61" s="128"/>
      <c r="G61" s="33" t="s">
        <v>13</v>
      </c>
      <c r="H61" s="6"/>
      <c r="I61" s="6"/>
      <c r="J61" s="23"/>
      <c r="K61" s="91" t="s">
        <v>147</v>
      </c>
      <c r="L61" s="73" t="s">
        <v>138</v>
      </c>
      <c r="M61" s="83">
        <v>8</v>
      </c>
      <c r="N61" s="74">
        <f>2600000/200</f>
        <v>13000</v>
      </c>
      <c r="O61" s="74">
        <f>+N61*M61</f>
        <v>104000</v>
      </c>
      <c r="U61" s="54"/>
      <c r="V61" s="65"/>
      <c r="W61" s="66"/>
    </row>
    <row r="62" spans="1:23" ht="36.75" hidden="1" customHeight="1" x14ac:dyDescent="0.3">
      <c r="A62" s="154"/>
      <c r="B62" s="161"/>
      <c r="C62" s="162"/>
      <c r="D62" s="127" t="s">
        <v>89</v>
      </c>
      <c r="E62" s="127"/>
      <c r="F62" s="128"/>
      <c r="G62" s="33" t="s">
        <v>13</v>
      </c>
      <c r="H62" s="6"/>
      <c r="I62" s="6"/>
      <c r="J62" s="23"/>
      <c r="K62" s="91" t="s">
        <v>147</v>
      </c>
      <c r="L62" s="73" t="s">
        <v>135</v>
      </c>
      <c r="M62" s="83">
        <v>8</v>
      </c>
      <c r="N62" s="74">
        <f>(3700000/200)</f>
        <v>18500</v>
      </c>
      <c r="O62" s="74">
        <f>+N62*M62</f>
        <v>148000</v>
      </c>
      <c r="U62" s="86"/>
      <c r="V62" s="87"/>
      <c r="W62" s="88"/>
    </row>
    <row r="63" spans="1:23" ht="36.75" hidden="1" customHeight="1" thickBot="1" x14ac:dyDescent="0.35">
      <c r="A63" s="119"/>
      <c r="B63" s="161"/>
      <c r="C63" s="162"/>
      <c r="D63" s="134" t="s">
        <v>90</v>
      </c>
      <c r="E63" s="134"/>
      <c r="F63" s="135"/>
      <c r="G63" s="40" t="s">
        <v>13</v>
      </c>
      <c r="H63" s="45" t="s">
        <v>13</v>
      </c>
      <c r="I63" s="45"/>
      <c r="J63" s="46" t="s">
        <v>13</v>
      </c>
      <c r="K63" s="62"/>
      <c r="L63" s="73" t="s">
        <v>135</v>
      </c>
      <c r="M63" s="83">
        <v>8</v>
      </c>
      <c r="N63" s="74">
        <f>(3700000/200)</f>
        <v>18500</v>
      </c>
      <c r="O63" s="74">
        <f>+N63*M63</f>
        <v>148000</v>
      </c>
      <c r="U63" s="62"/>
      <c r="V63" s="58"/>
      <c r="W63" s="59"/>
    </row>
    <row r="64" spans="1:23" ht="36.75" hidden="1" customHeight="1" thickBot="1" x14ac:dyDescent="0.35">
      <c r="A64" s="89"/>
      <c r="B64" s="163"/>
      <c r="C64" s="164"/>
      <c r="D64" s="134" t="s">
        <v>90</v>
      </c>
      <c r="E64" s="134"/>
      <c r="F64" s="135"/>
      <c r="G64" s="40" t="s">
        <v>13</v>
      </c>
      <c r="H64" s="45" t="s">
        <v>13</v>
      </c>
      <c r="I64" s="45"/>
      <c r="J64" s="46" t="s">
        <v>13</v>
      </c>
      <c r="K64" s="62"/>
      <c r="L64" s="73" t="s">
        <v>146</v>
      </c>
      <c r="M64" s="83"/>
      <c r="N64" s="74"/>
      <c r="O64" s="74"/>
      <c r="U64" s="90"/>
      <c r="V64" s="90"/>
      <c r="W64" s="90"/>
    </row>
    <row r="65" spans="1:23" ht="35.25" hidden="1" customHeight="1" x14ac:dyDescent="0.3">
      <c r="A65" s="117" t="s">
        <v>31</v>
      </c>
      <c r="B65" s="132" t="s">
        <v>32</v>
      </c>
      <c r="C65" s="132"/>
      <c r="D65" s="122" t="s">
        <v>91</v>
      </c>
      <c r="E65" s="122"/>
      <c r="F65" s="123"/>
      <c r="G65" s="35" t="s">
        <v>13</v>
      </c>
      <c r="H65" s="14"/>
      <c r="I65" s="14"/>
      <c r="J65" s="21" t="s">
        <v>13</v>
      </c>
      <c r="K65" s="25"/>
      <c r="U65" s="31"/>
      <c r="V65" s="31"/>
      <c r="W65" s="31"/>
    </row>
    <row r="66" spans="1:23" ht="35.25" hidden="1" customHeight="1" x14ac:dyDescent="0.3">
      <c r="A66" s="118"/>
      <c r="B66" s="126"/>
      <c r="C66" s="126"/>
      <c r="D66" s="124" t="s">
        <v>92</v>
      </c>
      <c r="E66" s="124"/>
      <c r="F66" s="125"/>
      <c r="G66" s="33" t="s">
        <v>13</v>
      </c>
      <c r="H66" s="6"/>
      <c r="I66" s="6"/>
      <c r="J66" s="23" t="s">
        <v>13</v>
      </c>
      <c r="K66" s="10"/>
      <c r="U66" s="31"/>
      <c r="V66" s="31"/>
      <c r="W66" s="31"/>
    </row>
    <row r="67" spans="1:23" ht="35.25" hidden="1" customHeight="1" x14ac:dyDescent="0.3">
      <c r="A67" s="118"/>
      <c r="B67" s="126"/>
      <c r="C67" s="126"/>
      <c r="D67" s="124" t="s">
        <v>93</v>
      </c>
      <c r="E67" s="124"/>
      <c r="F67" s="125"/>
      <c r="G67" s="33" t="s">
        <v>13</v>
      </c>
      <c r="H67" s="6"/>
      <c r="I67" s="22" t="s">
        <v>13</v>
      </c>
      <c r="J67" s="7"/>
      <c r="K67" s="91" t="s">
        <v>147</v>
      </c>
      <c r="L67" s="73" t="s">
        <v>138</v>
      </c>
      <c r="M67" s="83">
        <v>8</v>
      </c>
      <c r="N67" s="74">
        <f>2600000/200</f>
        <v>13000</v>
      </c>
      <c r="O67" s="74">
        <f>+N67*M67</f>
        <v>104000</v>
      </c>
      <c r="U67" s="31"/>
      <c r="V67" s="31"/>
      <c r="W67" s="31"/>
    </row>
    <row r="68" spans="1:23" ht="35.25" hidden="1" customHeight="1" x14ac:dyDescent="0.3">
      <c r="A68" s="118"/>
      <c r="B68" s="126" t="s">
        <v>33</v>
      </c>
      <c r="C68" s="126"/>
      <c r="D68" s="124" t="s">
        <v>94</v>
      </c>
      <c r="E68" s="124"/>
      <c r="F68" s="125"/>
      <c r="G68" s="33" t="s">
        <v>13</v>
      </c>
      <c r="H68" s="6"/>
      <c r="I68" s="22"/>
      <c r="J68" s="7"/>
      <c r="K68" s="91" t="s">
        <v>147</v>
      </c>
      <c r="L68" s="73" t="s">
        <v>138</v>
      </c>
      <c r="M68" s="83">
        <v>8</v>
      </c>
      <c r="N68" s="74">
        <f>2600000/200</f>
        <v>13000</v>
      </c>
      <c r="O68" s="74">
        <f>+N68*M68</f>
        <v>104000</v>
      </c>
      <c r="U68" s="31"/>
      <c r="V68" s="31"/>
      <c r="W68" s="31"/>
    </row>
    <row r="69" spans="1:23" ht="35.25" customHeight="1" thickBot="1" x14ac:dyDescent="0.35">
      <c r="A69" s="118"/>
      <c r="B69" s="126"/>
      <c r="C69" s="126"/>
      <c r="D69" s="124" t="s">
        <v>95</v>
      </c>
      <c r="E69" s="124"/>
      <c r="F69" s="125"/>
      <c r="G69" s="33" t="s">
        <v>13</v>
      </c>
      <c r="H69" s="6"/>
      <c r="I69" s="22"/>
      <c r="J69" s="7" t="s">
        <v>13</v>
      </c>
      <c r="K69" s="92"/>
      <c r="U69" s="56"/>
      <c r="V69" s="31"/>
      <c r="W69" s="31"/>
    </row>
    <row r="70" spans="1:23" ht="35.25" hidden="1" customHeight="1" x14ac:dyDescent="0.35">
      <c r="A70" s="118"/>
      <c r="B70" s="126" t="s">
        <v>34</v>
      </c>
      <c r="C70" s="126"/>
      <c r="D70" s="124" t="s">
        <v>96</v>
      </c>
      <c r="E70" s="124"/>
      <c r="F70" s="125"/>
      <c r="G70" s="33" t="s">
        <v>13</v>
      </c>
      <c r="H70" s="6"/>
      <c r="I70" s="22"/>
      <c r="J70" s="7" t="s">
        <v>13</v>
      </c>
      <c r="K70" s="10"/>
      <c r="U70" s="31"/>
      <c r="V70" s="31"/>
      <c r="W70" s="31"/>
    </row>
    <row r="71" spans="1:23" ht="53.25" hidden="1" customHeight="1" thickBot="1" x14ac:dyDescent="0.35">
      <c r="A71" s="119"/>
      <c r="B71" s="129" t="s">
        <v>35</v>
      </c>
      <c r="C71" s="129"/>
      <c r="D71" s="165" t="s">
        <v>97</v>
      </c>
      <c r="E71" s="165"/>
      <c r="F71" s="166"/>
      <c r="G71" s="34"/>
      <c r="H71" s="20"/>
      <c r="I71" s="93"/>
      <c r="J71" s="94" t="s">
        <v>13</v>
      </c>
      <c r="K71" s="13"/>
      <c r="U71" s="31"/>
      <c r="V71" s="31"/>
      <c r="W71" s="31"/>
    </row>
    <row r="72" spans="1:23" ht="27" hidden="1" customHeight="1" x14ac:dyDescent="0.35">
      <c r="A72" s="117" t="s">
        <v>36</v>
      </c>
      <c r="B72" s="120" t="s">
        <v>37</v>
      </c>
      <c r="C72" s="120"/>
      <c r="D72" s="124" t="s">
        <v>98</v>
      </c>
      <c r="E72" s="124"/>
      <c r="F72" s="124"/>
      <c r="G72" s="6" t="s">
        <v>13</v>
      </c>
      <c r="H72" s="6" t="s">
        <v>13</v>
      </c>
      <c r="I72" s="6"/>
      <c r="J72" s="6" t="s">
        <v>13</v>
      </c>
      <c r="K72" s="56"/>
      <c r="L72" s="73" t="s">
        <v>139</v>
      </c>
      <c r="M72" s="82">
        <v>8</v>
      </c>
      <c r="N72" s="81">
        <f>1700000/200</f>
        <v>8500</v>
      </c>
      <c r="O72" s="74">
        <f t="shared" ref="O72:O77" si="0">+N72*M72</f>
        <v>68000</v>
      </c>
      <c r="U72" s="31"/>
      <c r="V72" s="31"/>
      <c r="W72" s="31"/>
    </row>
    <row r="73" spans="1:23" ht="27" hidden="1" customHeight="1" x14ac:dyDescent="0.35">
      <c r="A73" s="153"/>
      <c r="B73" s="155"/>
      <c r="C73" s="155"/>
      <c r="D73" s="124" t="s">
        <v>98</v>
      </c>
      <c r="E73" s="124"/>
      <c r="F73" s="124"/>
      <c r="G73" s="6" t="s">
        <v>13</v>
      </c>
      <c r="H73" s="6" t="s">
        <v>13</v>
      </c>
      <c r="I73" s="6"/>
      <c r="J73" s="6" t="s">
        <v>13</v>
      </c>
      <c r="K73" s="56"/>
      <c r="L73" s="73" t="s">
        <v>135</v>
      </c>
      <c r="M73" s="83">
        <v>8</v>
      </c>
      <c r="N73" s="74">
        <f>(3700000/200)</f>
        <v>18500</v>
      </c>
      <c r="O73" s="74">
        <f t="shared" si="0"/>
        <v>148000</v>
      </c>
      <c r="U73" s="31"/>
      <c r="V73" s="31"/>
      <c r="W73" s="31"/>
    </row>
    <row r="74" spans="1:23" ht="27" hidden="1" customHeight="1" x14ac:dyDescent="0.35">
      <c r="A74" s="153"/>
      <c r="B74" s="155"/>
      <c r="C74" s="155"/>
      <c r="D74" s="124" t="s">
        <v>98</v>
      </c>
      <c r="E74" s="124"/>
      <c r="F74" s="124"/>
      <c r="G74" s="6" t="s">
        <v>13</v>
      </c>
      <c r="H74" s="6" t="s">
        <v>13</v>
      </c>
      <c r="I74" s="6"/>
      <c r="J74" s="6" t="s">
        <v>13</v>
      </c>
      <c r="K74" s="56"/>
      <c r="L74" s="73" t="s">
        <v>128</v>
      </c>
      <c r="M74" s="83">
        <v>8</v>
      </c>
      <c r="N74" s="74">
        <f>+(7200000/200)</f>
        <v>36000</v>
      </c>
      <c r="O74" s="74">
        <f t="shared" si="0"/>
        <v>288000</v>
      </c>
      <c r="U74" s="31"/>
      <c r="V74" s="31"/>
      <c r="W74" s="31"/>
    </row>
    <row r="75" spans="1:23" ht="27" hidden="1" customHeight="1" x14ac:dyDescent="0.35">
      <c r="A75" s="118"/>
      <c r="B75" s="121"/>
      <c r="C75" s="121"/>
      <c r="D75" s="124" t="s">
        <v>99</v>
      </c>
      <c r="E75" s="124"/>
      <c r="F75" s="124"/>
      <c r="G75" s="6" t="s">
        <v>13</v>
      </c>
      <c r="H75" s="6" t="s">
        <v>13</v>
      </c>
      <c r="I75" s="22" t="s">
        <v>13</v>
      </c>
      <c r="J75" s="6" t="s">
        <v>13</v>
      </c>
      <c r="K75" s="56"/>
      <c r="L75" s="73" t="s">
        <v>142</v>
      </c>
      <c r="M75" s="83">
        <v>18</v>
      </c>
      <c r="N75" s="81">
        <f>1700000/200</f>
        <v>8500</v>
      </c>
      <c r="O75" s="74">
        <f t="shared" si="0"/>
        <v>153000</v>
      </c>
      <c r="U75" s="31"/>
      <c r="V75" s="31"/>
      <c r="W75" s="31"/>
    </row>
    <row r="76" spans="1:23" ht="27" hidden="1" customHeight="1" x14ac:dyDescent="0.35">
      <c r="A76" s="118"/>
      <c r="B76" s="126" t="s">
        <v>38</v>
      </c>
      <c r="C76" s="121"/>
      <c r="D76" s="124" t="s">
        <v>100</v>
      </c>
      <c r="E76" s="124"/>
      <c r="F76" s="125"/>
      <c r="G76" s="33" t="s">
        <v>13</v>
      </c>
      <c r="H76" s="6" t="s">
        <v>13</v>
      </c>
      <c r="I76" s="6"/>
      <c r="J76" s="23"/>
      <c r="K76" s="55"/>
      <c r="L76" s="73" t="s">
        <v>135</v>
      </c>
      <c r="M76" s="83">
        <v>8</v>
      </c>
      <c r="N76" s="74">
        <f>(3700000/200)</f>
        <v>18500</v>
      </c>
      <c r="O76" s="74">
        <f t="shared" si="0"/>
        <v>148000</v>
      </c>
      <c r="U76" s="31"/>
      <c r="V76" s="31"/>
      <c r="W76" s="31"/>
    </row>
    <row r="77" spans="1:23" ht="27" hidden="1" customHeight="1" x14ac:dyDescent="0.35">
      <c r="A77" s="118"/>
      <c r="B77" s="121"/>
      <c r="C77" s="121"/>
      <c r="D77" s="124" t="s">
        <v>101</v>
      </c>
      <c r="E77" s="124"/>
      <c r="F77" s="125"/>
      <c r="G77" s="33" t="s">
        <v>13</v>
      </c>
      <c r="H77" s="6"/>
      <c r="I77" s="22" t="s">
        <v>13</v>
      </c>
      <c r="J77" s="7"/>
      <c r="K77" s="91" t="s">
        <v>147</v>
      </c>
      <c r="L77" s="73" t="s">
        <v>135</v>
      </c>
      <c r="M77" s="83">
        <v>8</v>
      </c>
      <c r="N77" s="74">
        <f>(3700000/200)</f>
        <v>18500</v>
      </c>
      <c r="O77" s="74">
        <f t="shared" si="0"/>
        <v>148000</v>
      </c>
      <c r="U77" s="31"/>
      <c r="V77" s="31"/>
      <c r="W77" s="31"/>
    </row>
    <row r="78" spans="1:23" ht="36" hidden="1" customHeight="1" x14ac:dyDescent="0.35">
      <c r="A78" s="118"/>
      <c r="B78" s="126" t="s">
        <v>39</v>
      </c>
      <c r="C78" s="126"/>
      <c r="D78" s="124" t="s">
        <v>102</v>
      </c>
      <c r="E78" s="124"/>
      <c r="F78" s="125"/>
      <c r="G78" s="33" t="s">
        <v>13</v>
      </c>
      <c r="H78" s="6" t="s">
        <v>13</v>
      </c>
      <c r="I78" s="6" t="s">
        <v>13</v>
      </c>
      <c r="J78" s="23" t="s">
        <v>13</v>
      </c>
      <c r="K78" s="55"/>
      <c r="L78" s="73" t="s">
        <v>148</v>
      </c>
      <c r="U78" s="31"/>
      <c r="V78" s="31"/>
      <c r="W78" s="31"/>
    </row>
    <row r="79" spans="1:23" ht="27" hidden="1" customHeight="1" x14ac:dyDescent="0.35">
      <c r="A79" s="118"/>
      <c r="B79" s="126"/>
      <c r="C79" s="126"/>
      <c r="D79" s="124" t="s">
        <v>103</v>
      </c>
      <c r="E79" s="124"/>
      <c r="F79" s="125"/>
      <c r="G79" s="33" t="s">
        <v>13</v>
      </c>
      <c r="H79" s="6"/>
      <c r="I79" s="22" t="s">
        <v>13</v>
      </c>
      <c r="J79" s="7" t="s">
        <v>13</v>
      </c>
      <c r="K79" s="55"/>
      <c r="L79" s="73" t="s">
        <v>135</v>
      </c>
      <c r="M79" s="83">
        <v>8</v>
      </c>
      <c r="N79" s="74">
        <f>(3700000/200)</f>
        <v>18500</v>
      </c>
      <c r="O79" s="74">
        <f>+N79*M79</f>
        <v>148000</v>
      </c>
      <c r="U79" s="31"/>
      <c r="V79" s="31"/>
      <c r="W79" s="31"/>
    </row>
    <row r="80" spans="1:23" ht="27" hidden="1" customHeight="1" x14ac:dyDescent="0.35">
      <c r="A80" s="154"/>
      <c r="B80" s="156"/>
      <c r="C80" s="156"/>
      <c r="D80" s="124" t="s">
        <v>103</v>
      </c>
      <c r="E80" s="124"/>
      <c r="F80" s="125"/>
      <c r="G80" s="33" t="s">
        <v>13</v>
      </c>
      <c r="H80" s="6"/>
      <c r="I80" s="22" t="s">
        <v>13</v>
      </c>
      <c r="J80" s="7" t="s">
        <v>13</v>
      </c>
      <c r="K80" s="55"/>
      <c r="L80" s="73" t="s">
        <v>128</v>
      </c>
      <c r="M80" s="83">
        <v>8</v>
      </c>
      <c r="N80" s="74">
        <f>+(7200000/200)</f>
        <v>36000</v>
      </c>
      <c r="O80" s="74">
        <f>+N80*M80</f>
        <v>288000</v>
      </c>
      <c r="U80" s="31"/>
      <c r="V80" s="31"/>
      <c r="W80" s="31"/>
    </row>
    <row r="81" spans="1:23" ht="28.5" hidden="1" customHeight="1" thickBot="1" x14ac:dyDescent="0.35">
      <c r="A81" s="119"/>
      <c r="B81" s="129"/>
      <c r="C81" s="129"/>
      <c r="D81" s="130" t="s">
        <v>104</v>
      </c>
      <c r="E81" s="130"/>
      <c r="F81" s="131"/>
      <c r="G81" s="40" t="s">
        <v>13</v>
      </c>
      <c r="H81" s="45" t="s">
        <v>13</v>
      </c>
      <c r="I81" s="45" t="s">
        <v>13</v>
      </c>
      <c r="J81" s="46" t="s">
        <v>13</v>
      </c>
      <c r="K81" s="62"/>
      <c r="L81" s="73" t="s">
        <v>146</v>
      </c>
      <c r="U81" s="31"/>
      <c r="V81" s="31"/>
      <c r="W81" s="31"/>
    </row>
    <row r="82" spans="1:23" ht="30" customHeight="1" x14ac:dyDescent="0.3">
      <c r="A82" s="117" t="s">
        <v>40</v>
      </c>
      <c r="B82" s="132" t="s">
        <v>41</v>
      </c>
      <c r="C82" s="132"/>
      <c r="D82" s="122" t="s">
        <v>105</v>
      </c>
      <c r="E82" s="122"/>
      <c r="F82" s="123"/>
      <c r="G82" s="35" t="s">
        <v>13</v>
      </c>
      <c r="H82" s="14" t="s">
        <v>13</v>
      </c>
      <c r="I82" s="14" t="s">
        <v>13</v>
      </c>
      <c r="J82" s="21" t="s">
        <v>13</v>
      </c>
      <c r="K82" s="95"/>
      <c r="U82" s="55"/>
      <c r="V82" s="31"/>
      <c r="W82" s="31"/>
    </row>
    <row r="83" spans="1:23" ht="38.25" hidden="1" customHeight="1" x14ac:dyDescent="0.3">
      <c r="A83" s="118"/>
      <c r="B83" s="126"/>
      <c r="C83" s="126"/>
      <c r="D83" s="124" t="s">
        <v>106</v>
      </c>
      <c r="E83" s="124"/>
      <c r="F83" s="125"/>
      <c r="G83" s="33" t="s">
        <v>13</v>
      </c>
      <c r="H83" s="6" t="s">
        <v>13</v>
      </c>
      <c r="I83" s="6" t="s">
        <v>13</v>
      </c>
      <c r="J83" s="23" t="s">
        <v>13</v>
      </c>
      <c r="K83" s="55"/>
      <c r="L83" s="73" t="s">
        <v>135</v>
      </c>
      <c r="M83" s="83">
        <v>400</v>
      </c>
      <c r="N83" s="74">
        <f>(3700000/200)</f>
        <v>18500</v>
      </c>
      <c r="O83" s="74">
        <f>+N83*M83</f>
        <v>7400000</v>
      </c>
      <c r="U83" s="31"/>
      <c r="V83" s="31"/>
      <c r="W83" s="31"/>
    </row>
    <row r="84" spans="1:23" ht="37.5" hidden="1" customHeight="1" x14ac:dyDescent="0.3">
      <c r="A84" s="118"/>
      <c r="B84" s="126"/>
      <c r="C84" s="126"/>
      <c r="D84" s="124" t="s">
        <v>107</v>
      </c>
      <c r="E84" s="124"/>
      <c r="F84" s="125"/>
      <c r="G84" s="33" t="s">
        <v>13</v>
      </c>
      <c r="H84" s="6" t="s">
        <v>13</v>
      </c>
      <c r="I84" s="6" t="s">
        <v>13</v>
      </c>
      <c r="J84" s="23" t="s">
        <v>13</v>
      </c>
      <c r="K84" s="10"/>
      <c r="U84" s="31"/>
      <c r="V84" s="31"/>
      <c r="W84" s="31"/>
    </row>
    <row r="85" spans="1:23" ht="51" hidden="1" customHeight="1" x14ac:dyDescent="0.3">
      <c r="A85" s="118"/>
      <c r="B85" s="126"/>
      <c r="C85" s="126"/>
      <c r="D85" s="124" t="s">
        <v>108</v>
      </c>
      <c r="E85" s="124"/>
      <c r="F85" s="125"/>
      <c r="G85" s="33" t="s">
        <v>13</v>
      </c>
      <c r="H85" s="6"/>
      <c r="I85" s="6"/>
      <c r="J85" s="23"/>
      <c r="K85" s="91" t="s">
        <v>147</v>
      </c>
      <c r="L85" s="73" t="s">
        <v>135</v>
      </c>
      <c r="M85" s="83">
        <v>2</v>
      </c>
      <c r="N85" s="74">
        <f>(3700000/200)</f>
        <v>18500</v>
      </c>
      <c r="O85" s="74">
        <f>+N85*M85</f>
        <v>37000</v>
      </c>
      <c r="U85" s="31"/>
      <c r="V85" s="31"/>
      <c r="W85" s="31"/>
    </row>
    <row r="86" spans="1:23" ht="39" hidden="1" customHeight="1" x14ac:dyDescent="0.3">
      <c r="A86" s="118"/>
      <c r="B86" s="126" t="s">
        <v>42</v>
      </c>
      <c r="C86" s="126"/>
      <c r="D86" s="124" t="s">
        <v>109</v>
      </c>
      <c r="E86" s="124"/>
      <c r="F86" s="125"/>
      <c r="G86" s="33"/>
      <c r="H86" s="6" t="s">
        <v>13</v>
      </c>
      <c r="I86" s="6"/>
      <c r="J86" s="23" t="s">
        <v>13</v>
      </c>
      <c r="K86" s="10"/>
      <c r="U86" s="31"/>
      <c r="V86" s="31"/>
      <c r="W86" s="31"/>
    </row>
    <row r="87" spans="1:23" ht="39" customHeight="1" x14ac:dyDescent="0.3">
      <c r="A87" s="118"/>
      <c r="B87" s="126"/>
      <c r="C87" s="126"/>
      <c r="D87" s="124" t="s">
        <v>110</v>
      </c>
      <c r="E87" s="124"/>
      <c r="F87" s="125"/>
      <c r="G87" s="33" t="s">
        <v>13</v>
      </c>
      <c r="H87" s="6" t="s">
        <v>13</v>
      </c>
      <c r="I87" s="6"/>
      <c r="J87" s="23" t="s">
        <v>13</v>
      </c>
      <c r="K87" s="92"/>
      <c r="U87" s="55"/>
      <c r="V87" s="31"/>
      <c r="W87" s="31"/>
    </row>
    <row r="88" spans="1:23" ht="30" hidden="1" customHeight="1" x14ac:dyDescent="0.3">
      <c r="A88" s="118"/>
      <c r="B88" s="126" t="s">
        <v>43</v>
      </c>
      <c r="C88" s="126"/>
      <c r="D88" s="124" t="s">
        <v>111</v>
      </c>
      <c r="E88" s="124"/>
      <c r="F88" s="125"/>
      <c r="G88" s="33" t="s">
        <v>13</v>
      </c>
      <c r="H88" s="6" t="s">
        <v>13</v>
      </c>
      <c r="I88" s="6"/>
      <c r="J88" s="23" t="s">
        <v>13</v>
      </c>
      <c r="K88" s="10"/>
      <c r="U88" s="31"/>
      <c r="V88" s="31"/>
      <c r="W88" s="31"/>
    </row>
    <row r="89" spans="1:23" ht="30" hidden="1" customHeight="1" x14ac:dyDescent="0.3">
      <c r="A89" s="118"/>
      <c r="B89" s="126"/>
      <c r="C89" s="126"/>
      <c r="D89" s="124" t="s">
        <v>112</v>
      </c>
      <c r="E89" s="124"/>
      <c r="F89" s="125"/>
      <c r="G89" s="33" t="s">
        <v>13</v>
      </c>
      <c r="H89" s="6"/>
      <c r="I89" s="6"/>
      <c r="J89" s="23" t="s">
        <v>13</v>
      </c>
      <c r="K89" s="10"/>
      <c r="U89" s="31"/>
      <c r="V89" s="31"/>
      <c r="W89" s="31"/>
    </row>
    <row r="90" spans="1:23" ht="30" hidden="1" customHeight="1" x14ac:dyDescent="0.3">
      <c r="A90" s="118"/>
      <c r="B90" s="126"/>
      <c r="C90" s="126"/>
      <c r="D90" s="124" t="s">
        <v>113</v>
      </c>
      <c r="E90" s="124"/>
      <c r="F90" s="125"/>
      <c r="G90" s="33" t="s">
        <v>13</v>
      </c>
      <c r="H90" s="6" t="s">
        <v>13</v>
      </c>
      <c r="I90" s="6"/>
      <c r="J90" s="23" t="s">
        <v>13</v>
      </c>
      <c r="K90" s="10"/>
      <c r="U90" s="31"/>
      <c r="V90" s="31"/>
      <c r="W90" s="31"/>
    </row>
    <row r="91" spans="1:23" ht="52.5" hidden="1" customHeight="1" x14ac:dyDescent="0.3">
      <c r="A91" s="118"/>
      <c r="B91" s="126" t="s">
        <v>44</v>
      </c>
      <c r="C91" s="126"/>
      <c r="D91" s="124" t="s">
        <v>114</v>
      </c>
      <c r="E91" s="124"/>
      <c r="F91" s="125"/>
      <c r="G91" s="33" t="s">
        <v>13</v>
      </c>
      <c r="H91" s="6" t="s">
        <v>13</v>
      </c>
      <c r="I91" s="6"/>
      <c r="J91" s="23" t="s">
        <v>13</v>
      </c>
      <c r="K91" s="10"/>
      <c r="U91" s="31"/>
      <c r="V91" s="31"/>
      <c r="W91" s="31"/>
    </row>
    <row r="92" spans="1:23" ht="52.5" hidden="1" customHeight="1" x14ac:dyDescent="0.3">
      <c r="A92" s="118"/>
      <c r="B92" s="126"/>
      <c r="C92" s="126"/>
      <c r="D92" s="124" t="s">
        <v>115</v>
      </c>
      <c r="E92" s="124"/>
      <c r="F92" s="125"/>
      <c r="G92" s="34"/>
      <c r="H92" s="20"/>
      <c r="I92" s="20"/>
      <c r="J92" s="24"/>
      <c r="K92" s="13"/>
      <c r="U92" s="31"/>
      <c r="V92" s="31"/>
      <c r="W92" s="31"/>
    </row>
    <row r="93" spans="1:23" ht="27.75" hidden="1" customHeight="1" thickBot="1" x14ac:dyDescent="0.35">
      <c r="A93" s="119"/>
      <c r="B93" s="129"/>
      <c r="C93" s="129"/>
      <c r="D93" s="130" t="s">
        <v>116</v>
      </c>
      <c r="E93" s="130"/>
      <c r="F93" s="131"/>
      <c r="G93" s="40" t="s">
        <v>13</v>
      </c>
      <c r="H93" s="45" t="s">
        <v>13</v>
      </c>
      <c r="I93" s="45"/>
      <c r="J93" s="46" t="s">
        <v>13</v>
      </c>
      <c r="K93" s="43"/>
      <c r="U93" s="31"/>
      <c r="V93" s="31"/>
      <c r="W93" s="31"/>
    </row>
    <row r="94" spans="1:23" ht="50.25" hidden="1" customHeight="1" x14ac:dyDescent="0.3">
      <c r="A94" s="117" t="s">
        <v>45</v>
      </c>
      <c r="B94" s="132" t="s">
        <v>37</v>
      </c>
      <c r="C94" s="120"/>
      <c r="D94" s="122" t="s">
        <v>117</v>
      </c>
      <c r="E94" s="122"/>
      <c r="F94" s="123"/>
      <c r="G94" s="35" t="s">
        <v>13</v>
      </c>
      <c r="H94" s="14" t="s">
        <v>13</v>
      </c>
      <c r="I94" s="14" t="s">
        <v>13</v>
      </c>
      <c r="J94" s="21" t="s">
        <v>13</v>
      </c>
      <c r="K94" s="53"/>
      <c r="L94" s="73" t="s">
        <v>149</v>
      </c>
      <c r="N94" s="74">
        <v>500000000</v>
      </c>
      <c r="O94" s="74">
        <f>+N94</f>
        <v>500000000</v>
      </c>
      <c r="U94" s="31"/>
      <c r="V94" s="31"/>
      <c r="W94" s="31"/>
    </row>
    <row r="95" spans="1:23" ht="43.5" hidden="1" customHeight="1" x14ac:dyDescent="0.3">
      <c r="A95" s="118"/>
      <c r="B95" s="126"/>
      <c r="C95" s="121"/>
      <c r="D95" s="124" t="s">
        <v>118</v>
      </c>
      <c r="E95" s="124"/>
      <c r="F95" s="125"/>
      <c r="G95" s="33" t="s">
        <v>13</v>
      </c>
      <c r="H95" s="6"/>
      <c r="I95" s="6" t="s">
        <v>13</v>
      </c>
      <c r="J95" s="23"/>
      <c r="K95" s="55"/>
      <c r="U95" s="31"/>
      <c r="V95" s="31"/>
      <c r="W95" s="31"/>
    </row>
    <row r="96" spans="1:23" ht="62.25" hidden="1" customHeight="1" x14ac:dyDescent="0.3">
      <c r="A96" s="118"/>
      <c r="B96" s="126"/>
      <c r="C96" s="121"/>
      <c r="D96" s="124" t="s">
        <v>119</v>
      </c>
      <c r="E96" s="124"/>
      <c r="F96" s="125"/>
      <c r="G96" s="33" t="s">
        <v>13</v>
      </c>
      <c r="H96" s="6"/>
      <c r="I96" s="6"/>
      <c r="J96" s="23" t="s">
        <v>13</v>
      </c>
      <c r="K96" s="10"/>
      <c r="U96" s="31"/>
      <c r="V96" s="31"/>
      <c r="W96" s="31"/>
    </row>
    <row r="97" spans="1:23" ht="50.25" hidden="1" customHeight="1" x14ac:dyDescent="0.3">
      <c r="A97" s="118"/>
      <c r="B97" s="126"/>
      <c r="C97" s="121"/>
      <c r="D97" s="124" t="s">
        <v>120</v>
      </c>
      <c r="E97" s="124"/>
      <c r="F97" s="125"/>
      <c r="G97" s="33" t="s">
        <v>13</v>
      </c>
      <c r="H97" s="6" t="s">
        <v>13</v>
      </c>
      <c r="I97" s="6" t="s">
        <v>13</v>
      </c>
      <c r="J97" s="23"/>
      <c r="K97" s="10"/>
      <c r="U97" s="31"/>
      <c r="V97" s="31"/>
      <c r="W97" s="31"/>
    </row>
    <row r="98" spans="1:23" ht="50.25" hidden="1" customHeight="1" thickBot="1" x14ac:dyDescent="0.35">
      <c r="A98" s="119"/>
      <c r="B98" s="133"/>
      <c r="C98" s="133"/>
      <c r="D98" s="130" t="s">
        <v>121</v>
      </c>
      <c r="E98" s="130"/>
      <c r="F98" s="131"/>
      <c r="G98" s="40" t="s">
        <v>13</v>
      </c>
      <c r="H98" s="45" t="s">
        <v>13</v>
      </c>
      <c r="I98" s="49" t="s">
        <v>13</v>
      </c>
      <c r="J98" s="42" t="s">
        <v>13</v>
      </c>
      <c r="K98" s="43"/>
      <c r="U98" s="31"/>
      <c r="V98" s="31"/>
      <c r="W98" s="31"/>
    </row>
    <row r="99" spans="1:23" ht="25.5" hidden="1" customHeight="1" x14ac:dyDescent="0.3">
      <c r="A99" s="144" t="s">
        <v>46</v>
      </c>
      <c r="B99" s="145"/>
      <c r="C99" s="145"/>
      <c r="D99" s="145"/>
      <c r="E99" s="145"/>
      <c r="F99" s="146"/>
      <c r="G99" s="50" t="s">
        <v>13</v>
      </c>
      <c r="H99" s="51"/>
      <c r="I99" s="51" t="s">
        <v>13</v>
      </c>
      <c r="J99" s="52" t="s">
        <v>13</v>
      </c>
      <c r="K99" s="54"/>
      <c r="U99" s="31"/>
      <c r="V99" s="31"/>
      <c r="W99" s="31"/>
    </row>
    <row r="100" spans="1:23" ht="29.25" hidden="1" customHeight="1" thickBot="1" x14ac:dyDescent="0.35">
      <c r="A100" s="147" t="s">
        <v>47</v>
      </c>
      <c r="B100" s="148"/>
      <c r="C100" s="148"/>
      <c r="D100" s="148"/>
      <c r="E100" s="148"/>
      <c r="F100" s="149"/>
      <c r="G100" s="28" t="s">
        <v>13</v>
      </c>
      <c r="H100" s="29"/>
      <c r="I100" s="29" t="s">
        <v>13</v>
      </c>
      <c r="J100" s="30" t="s">
        <v>13</v>
      </c>
      <c r="K100" s="62"/>
      <c r="U100" s="31"/>
      <c r="V100" s="31"/>
      <c r="W100" s="31"/>
    </row>
    <row r="101" spans="1:23" ht="16.5" hidden="1" x14ac:dyDescent="0.3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O101" s="96">
        <f>+SUM(O6:O100)</f>
        <v>537857500</v>
      </c>
      <c r="U101" s="31"/>
      <c r="V101" s="31"/>
      <c r="W101" s="31"/>
    </row>
    <row r="102" spans="1:23" ht="16.5" x14ac:dyDescent="0.3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U102" s="31"/>
      <c r="V102" s="31"/>
      <c r="W102" s="31"/>
    </row>
    <row r="103" spans="1:23" ht="16.5" x14ac:dyDescent="0.3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U103" s="31"/>
      <c r="V103" s="31"/>
      <c r="W103" s="31"/>
    </row>
    <row r="104" spans="1:23" ht="16.5" x14ac:dyDescent="0.3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U104" s="31"/>
      <c r="V104" s="31"/>
      <c r="W104" s="31"/>
    </row>
    <row r="105" spans="1:23" ht="16.5" x14ac:dyDescent="0.3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U105" s="31"/>
      <c r="V105" s="31"/>
      <c r="W105" s="31"/>
    </row>
    <row r="106" spans="1:23" ht="16.5" x14ac:dyDescent="0.3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U106" s="31"/>
      <c r="V106" s="31"/>
      <c r="W106" s="31"/>
    </row>
    <row r="107" spans="1:23" ht="16.5" x14ac:dyDescent="0.3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U107" s="31"/>
      <c r="V107" s="31"/>
      <c r="W107" s="31"/>
    </row>
    <row r="108" spans="1:23" ht="16.5" x14ac:dyDescent="0.3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U108" s="31"/>
      <c r="V108" s="31"/>
      <c r="W108" s="31"/>
    </row>
    <row r="109" spans="1:23" ht="16.5" x14ac:dyDescent="0.3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U109" s="31"/>
      <c r="V109" s="31"/>
      <c r="W109" s="31"/>
    </row>
    <row r="110" spans="1:23" ht="16.5" x14ac:dyDescent="0.3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U110" s="31"/>
      <c r="V110" s="31"/>
      <c r="W110" s="31"/>
    </row>
    <row r="111" spans="1:23" ht="16.5" x14ac:dyDescent="0.3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U111" s="31"/>
      <c r="V111" s="31"/>
      <c r="W111" s="31"/>
    </row>
    <row r="112" spans="1:23" ht="16.5" x14ac:dyDescent="0.3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U112" s="31"/>
      <c r="V112" s="31"/>
      <c r="W112" s="31"/>
    </row>
    <row r="113" spans="1:23" ht="16.5" x14ac:dyDescent="0.3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U113" s="31"/>
      <c r="V113" s="31"/>
      <c r="W113" s="31"/>
    </row>
    <row r="114" spans="1:23" ht="16.5" x14ac:dyDescent="0.3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U114" s="31"/>
      <c r="V114" s="31"/>
      <c r="W114" s="31"/>
    </row>
    <row r="115" spans="1:23" ht="16.5" x14ac:dyDescent="0.3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U115" s="31"/>
      <c r="V115" s="31"/>
      <c r="W115" s="31"/>
    </row>
    <row r="116" spans="1:23" ht="16.5" x14ac:dyDescent="0.3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U116" s="31"/>
      <c r="V116" s="31"/>
      <c r="W116" s="31"/>
    </row>
    <row r="117" spans="1:23" ht="16.5" x14ac:dyDescent="0.3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U117" s="31"/>
      <c r="V117" s="31"/>
      <c r="W117" s="31"/>
    </row>
    <row r="118" spans="1:23" ht="16.5" x14ac:dyDescent="0.3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U118" s="31"/>
      <c r="V118" s="31"/>
      <c r="W118" s="31"/>
    </row>
    <row r="119" spans="1:23" ht="16.5" x14ac:dyDescent="0.3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U119" s="31"/>
      <c r="V119" s="31"/>
      <c r="W119" s="31"/>
    </row>
    <row r="120" spans="1:23" ht="16.5" x14ac:dyDescent="0.3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U120" s="31"/>
      <c r="V120" s="31"/>
      <c r="W120" s="31"/>
    </row>
    <row r="121" spans="1:23" ht="16.5" x14ac:dyDescent="0.3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U121" s="31"/>
      <c r="V121" s="31"/>
      <c r="W121" s="31"/>
    </row>
    <row r="122" spans="1:23" ht="16.5" x14ac:dyDescent="0.3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U122" s="31"/>
      <c r="V122" s="31"/>
      <c r="W122" s="31"/>
    </row>
    <row r="123" spans="1:23" ht="16.5" x14ac:dyDescent="0.3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U123" s="31"/>
      <c r="V123" s="31"/>
      <c r="W123" s="31"/>
    </row>
    <row r="124" spans="1:23" ht="16.5" x14ac:dyDescent="0.3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U124" s="31"/>
      <c r="V124" s="31"/>
      <c r="W124" s="31"/>
    </row>
    <row r="125" spans="1:23" ht="16.5" x14ac:dyDescent="0.3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U125" s="31"/>
      <c r="V125" s="31"/>
      <c r="W125" s="31"/>
    </row>
    <row r="126" spans="1:23" ht="16.5" x14ac:dyDescent="0.3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U126" s="31"/>
      <c r="V126" s="31"/>
      <c r="W126" s="31"/>
    </row>
    <row r="127" spans="1:23" ht="16.5" x14ac:dyDescent="0.3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U127" s="31"/>
      <c r="V127" s="31"/>
      <c r="W127" s="31"/>
    </row>
    <row r="128" spans="1:23" ht="16.5" x14ac:dyDescent="0.3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U128" s="31"/>
      <c r="V128" s="31"/>
      <c r="W128" s="31"/>
    </row>
    <row r="129" spans="1:23" ht="16.5" x14ac:dyDescent="0.3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U129" s="31"/>
      <c r="V129" s="31"/>
      <c r="W129" s="31"/>
    </row>
    <row r="130" spans="1:23" ht="16.5" x14ac:dyDescent="0.3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U130" s="31"/>
      <c r="V130" s="31"/>
      <c r="W130" s="31"/>
    </row>
    <row r="131" spans="1:23" ht="16.5" x14ac:dyDescent="0.3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U131" s="31"/>
      <c r="V131" s="31"/>
      <c r="W131" s="31"/>
    </row>
    <row r="132" spans="1:23" ht="16.5" x14ac:dyDescent="0.3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U132" s="31"/>
      <c r="V132" s="31"/>
      <c r="W132" s="31"/>
    </row>
    <row r="133" spans="1:23" ht="16.5" x14ac:dyDescent="0.3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U133" s="31"/>
      <c r="V133" s="31"/>
      <c r="W133" s="31"/>
    </row>
    <row r="134" spans="1:23" ht="16.5" x14ac:dyDescent="0.3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U134" s="31"/>
      <c r="V134" s="31"/>
      <c r="W134" s="31"/>
    </row>
    <row r="135" spans="1:23" ht="16.5" x14ac:dyDescent="0.3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U135" s="31"/>
      <c r="V135" s="31"/>
      <c r="W135" s="31"/>
    </row>
    <row r="136" spans="1:23" ht="16.5" x14ac:dyDescent="0.3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U136" s="31"/>
      <c r="V136" s="31"/>
      <c r="W136" s="31"/>
    </row>
    <row r="137" spans="1:23" ht="16.5" x14ac:dyDescent="0.3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U137" s="31"/>
      <c r="V137" s="31"/>
      <c r="W137" s="31"/>
    </row>
    <row r="138" spans="1:23" ht="16.5" x14ac:dyDescent="0.3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U138" s="31"/>
      <c r="V138" s="31"/>
      <c r="W138" s="31"/>
    </row>
    <row r="139" spans="1:23" ht="16.5" x14ac:dyDescent="0.3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U139" s="31"/>
      <c r="V139" s="31"/>
      <c r="W139" s="31"/>
    </row>
    <row r="140" spans="1:23" ht="16.5" x14ac:dyDescent="0.3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U140" s="31"/>
      <c r="V140" s="31"/>
      <c r="W140" s="31"/>
    </row>
    <row r="141" spans="1:23" ht="16.5" x14ac:dyDescent="0.3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U141" s="31"/>
      <c r="V141" s="31"/>
      <c r="W141" s="31"/>
    </row>
    <row r="142" spans="1:23" ht="16.5" x14ac:dyDescent="0.3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U142" s="31"/>
      <c r="V142" s="31"/>
      <c r="W142" s="31"/>
    </row>
    <row r="143" spans="1:23" ht="16.5" x14ac:dyDescent="0.3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U143" s="31"/>
      <c r="V143" s="31"/>
      <c r="W143" s="31"/>
    </row>
    <row r="144" spans="1:23" ht="16.5" x14ac:dyDescent="0.3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U144" s="31"/>
      <c r="V144" s="31"/>
      <c r="W144" s="31"/>
    </row>
    <row r="145" spans="1:23" ht="16.5" x14ac:dyDescent="0.3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U145" s="31"/>
      <c r="V145" s="31"/>
      <c r="W145" s="31"/>
    </row>
    <row r="146" spans="1:23" ht="16.5" x14ac:dyDescent="0.3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U146" s="31"/>
      <c r="V146" s="31"/>
      <c r="W146" s="31"/>
    </row>
    <row r="147" spans="1:23" ht="16.5" x14ac:dyDescent="0.3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U147" s="31"/>
      <c r="V147" s="31"/>
      <c r="W147" s="31"/>
    </row>
    <row r="148" spans="1:23" ht="16.5" x14ac:dyDescent="0.3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U148" s="31"/>
      <c r="V148" s="31"/>
      <c r="W148" s="31"/>
    </row>
    <row r="149" spans="1:23" ht="16.5" x14ac:dyDescent="0.3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U149" s="31"/>
      <c r="V149" s="31"/>
      <c r="W149" s="31"/>
    </row>
    <row r="150" spans="1:23" ht="16.5" x14ac:dyDescent="0.3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U150" s="31"/>
      <c r="V150" s="31"/>
      <c r="W150" s="31"/>
    </row>
    <row r="151" spans="1:23" ht="16.5" x14ac:dyDescent="0.3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U151" s="31"/>
      <c r="V151" s="31"/>
      <c r="W151" s="31"/>
    </row>
    <row r="152" spans="1:23" ht="16.5" x14ac:dyDescent="0.3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U152" s="31"/>
      <c r="V152" s="31"/>
      <c r="W152" s="31"/>
    </row>
    <row r="153" spans="1:23" ht="16.5" x14ac:dyDescent="0.3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U153" s="31"/>
      <c r="V153" s="31"/>
      <c r="W153" s="31"/>
    </row>
    <row r="154" spans="1:23" ht="16.5" x14ac:dyDescent="0.3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U154" s="31"/>
      <c r="V154" s="31"/>
      <c r="W154" s="31"/>
    </row>
    <row r="155" spans="1:23" ht="16.5" x14ac:dyDescent="0.3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U155" s="31"/>
      <c r="V155" s="31"/>
      <c r="W155" s="31"/>
    </row>
    <row r="156" spans="1:23" ht="16.5" x14ac:dyDescent="0.3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U156" s="31"/>
      <c r="V156" s="31"/>
      <c r="W156" s="31"/>
    </row>
    <row r="157" spans="1:23" ht="16.5" x14ac:dyDescent="0.3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U157" s="31"/>
      <c r="V157" s="31"/>
      <c r="W157" s="31"/>
    </row>
    <row r="158" spans="1:23" ht="16.5" x14ac:dyDescent="0.3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U158" s="31"/>
      <c r="V158" s="31"/>
      <c r="W158" s="31"/>
    </row>
    <row r="159" spans="1:23" ht="16.5" x14ac:dyDescent="0.3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U159" s="31"/>
      <c r="V159" s="31"/>
      <c r="W159" s="31"/>
    </row>
    <row r="160" spans="1:23" ht="16.5" x14ac:dyDescent="0.3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U160" s="31"/>
      <c r="V160" s="31"/>
      <c r="W160" s="31"/>
    </row>
    <row r="161" spans="1:23" ht="16.5" x14ac:dyDescent="0.3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U161" s="31"/>
      <c r="V161" s="31"/>
      <c r="W161" s="31"/>
    </row>
    <row r="162" spans="1:23" ht="16.5" x14ac:dyDescent="0.3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U162" s="31"/>
      <c r="V162" s="31"/>
      <c r="W162" s="31"/>
    </row>
    <row r="163" spans="1:23" ht="16.5" x14ac:dyDescent="0.3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U163" s="31"/>
      <c r="V163" s="31"/>
      <c r="W163" s="31"/>
    </row>
    <row r="164" spans="1:23" ht="16.5" x14ac:dyDescent="0.3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U164" s="31"/>
      <c r="V164" s="31"/>
      <c r="W164" s="31"/>
    </row>
    <row r="165" spans="1:23" ht="16.5" x14ac:dyDescent="0.3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U165" s="31"/>
      <c r="V165" s="31"/>
      <c r="W165" s="31"/>
    </row>
    <row r="166" spans="1:23" ht="16.5" x14ac:dyDescent="0.3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U166" s="31"/>
      <c r="V166" s="31"/>
      <c r="W166" s="31"/>
    </row>
    <row r="167" spans="1:23" ht="16.5" x14ac:dyDescent="0.3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U167" s="31"/>
      <c r="V167" s="31"/>
      <c r="W167" s="31"/>
    </row>
    <row r="168" spans="1:23" ht="16.5" x14ac:dyDescent="0.3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U168" s="31"/>
      <c r="V168" s="31"/>
      <c r="W168" s="31"/>
    </row>
    <row r="169" spans="1:23" ht="16.5" x14ac:dyDescent="0.3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U169" s="31"/>
      <c r="V169" s="31"/>
      <c r="W169" s="31"/>
    </row>
    <row r="170" spans="1:23" ht="16.5" x14ac:dyDescent="0.3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U170" s="31"/>
      <c r="V170" s="31"/>
      <c r="W170" s="31"/>
    </row>
    <row r="171" spans="1:23" ht="16.5" x14ac:dyDescent="0.3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U171" s="31"/>
      <c r="V171" s="31"/>
      <c r="W171" s="31"/>
    </row>
    <row r="172" spans="1:23" ht="16.5" x14ac:dyDescent="0.3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U172" s="31"/>
      <c r="V172" s="31"/>
      <c r="W172" s="31"/>
    </row>
    <row r="173" spans="1:23" ht="16.5" x14ac:dyDescent="0.3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U173" s="31"/>
      <c r="V173" s="31"/>
      <c r="W173" s="31"/>
    </row>
    <row r="174" spans="1:23" ht="16.5" x14ac:dyDescent="0.3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U174" s="31"/>
      <c r="V174" s="31"/>
      <c r="W174" s="31"/>
    </row>
    <row r="175" spans="1:23" ht="16.5" x14ac:dyDescent="0.3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U175" s="31"/>
      <c r="V175" s="31"/>
      <c r="W175" s="31"/>
    </row>
    <row r="176" spans="1:23" ht="16.5" x14ac:dyDescent="0.3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U176" s="31"/>
      <c r="V176" s="31"/>
      <c r="W176" s="31"/>
    </row>
    <row r="177" spans="1:23" ht="16.5" x14ac:dyDescent="0.3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U177" s="31"/>
      <c r="V177" s="31"/>
      <c r="W177" s="31"/>
    </row>
    <row r="178" spans="1:23" ht="16.5" x14ac:dyDescent="0.3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U178" s="31"/>
      <c r="V178" s="31"/>
      <c r="W178" s="31"/>
    </row>
    <row r="179" spans="1:23" ht="16.5" x14ac:dyDescent="0.3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U179" s="31"/>
      <c r="V179" s="31"/>
      <c r="W179" s="31"/>
    </row>
    <row r="180" spans="1:23" ht="16.5" x14ac:dyDescent="0.3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U180" s="31"/>
      <c r="V180" s="31"/>
      <c r="W180" s="31"/>
    </row>
    <row r="181" spans="1:23" ht="16.5" x14ac:dyDescent="0.3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U181" s="31"/>
      <c r="V181" s="31"/>
      <c r="W181" s="31"/>
    </row>
    <row r="182" spans="1:23" ht="16.5" x14ac:dyDescent="0.3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U182" s="31"/>
      <c r="V182" s="31"/>
      <c r="W182" s="31"/>
    </row>
    <row r="183" spans="1:23" ht="16.5" x14ac:dyDescent="0.3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U183" s="31"/>
      <c r="V183" s="31"/>
      <c r="W183" s="31"/>
    </row>
    <row r="184" spans="1:23" ht="16.5" x14ac:dyDescent="0.3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U184" s="31"/>
      <c r="V184" s="31"/>
      <c r="W184" s="31"/>
    </row>
    <row r="185" spans="1:23" ht="16.5" x14ac:dyDescent="0.3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U185" s="31"/>
      <c r="V185" s="31"/>
      <c r="W185" s="31"/>
    </row>
    <row r="186" spans="1:23" ht="16.5" x14ac:dyDescent="0.3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U186" s="31"/>
      <c r="V186" s="31"/>
      <c r="W186" s="31"/>
    </row>
    <row r="187" spans="1:23" ht="16.5" x14ac:dyDescent="0.3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U187" s="31"/>
      <c r="V187" s="31"/>
      <c r="W187" s="31"/>
    </row>
    <row r="188" spans="1:23" ht="16.5" x14ac:dyDescent="0.3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U188" s="31"/>
      <c r="V188" s="31"/>
      <c r="W188" s="31"/>
    </row>
    <row r="189" spans="1:23" ht="16.5" x14ac:dyDescent="0.3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U189" s="31"/>
      <c r="V189" s="31"/>
      <c r="W189" s="31"/>
    </row>
    <row r="190" spans="1:23" ht="16.5" x14ac:dyDescent="0.3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U190" s="31"/>
      <c r="V190" s="31"/>
      <c r="W190" s="31"/>
    </row>
    <row r="191" spans="1:23" ht="16.5" x14ac:dyDescent="0.3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U191" s="31"/>
      <c r="V191" s="31"/>
      <c r="W191" s="31"/>
    </row>
    <row r="192" spans="1:23" ht="16.5" x14ac:dyDescent="0.3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U192" s="31"/>
      <c r="V192" s="31"/>
      <c r="W192" s="31"/>
    </row>
    <row r="193" spans="1:23" ht="16.5" x14ac:dyDescent="0.3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U193" s="31"/>
      <c r="V193" s="31"/>
      <c r="W193" s="31"/>
    </row>
    <row r="194" spans="1:23" ht="16.5" x14ac:dyDescent="0.3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U194" s="31"/>
      <c r="V194" s="31"/>
      <c r="W194" s="31"/>
    </row>
    <row r="195" spans="1:23" ht="16.5" x14ac:dyDescent="0.3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U195" s="31"/>
      <c r="V195" s="31"/>
      <c r="W195" s="31"/>
    </row>
    <row r="196" spans="1:23" ht="16.5" x14ac:dyDescent="0.3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U196" s="31"/>
      <c r="V196" s="31"/>
      <c r="W196" s="31"/>
    </row>
    <row r="197" spans="1:23" ht="16.5" x14ac:dyDescent="0.3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U197" s="31"/>
      <c r="V197" s="31"/>
      <c r="W197" s="31"/>
    </row>
    <row r="198" spans="1:23" ht="16.5" x14ac:dyDescent="0.3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U198" s="31"/>
      <c r="V198" s="31"/>
      <c r="W198" s="31"/>
    </row>
    <row r="199" spans="1:23" ht="16.5" x14ac:dyDescent="0.3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U199" s="31"/>
      <c r="V199" s="31"/>
      <c r="W199" s="31"/>
    </row>
    <row r="200" spans="1:23" ht="16.5" x14ac:dyDescent="0.3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U200" s="31"/>
      <c r="V200" s="31"/>
      <c r="W200" s="31"/>
    </row>
    <row r="201" spans="1:23" ht="16.5" x14ac:dyDescent="0.3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U201" s="31"/>
      <c r="V201" s="31"/>
      <c r="W201" s="31"/>
    </row>
    <row r="202" spans="1:23" ht="16.5" x14ac:dyDescent="0.3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U202" s="31"/>
      <c r="V202" s="31"/>
      <c r="W202" s="31"/>
    </row>
    <row r="203" spans="1:23" ht="16.5" x14ac:dyDescent="0.3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U203" s="31"/>
      <c r="V203" s="31"/>
      <c r="W203" s="31"/>
    </row>
    <row r="204" spans="1:23" ht="16.5" x14ac:dyDescent="0.3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U204" s="31"/>
      <c r="V204" s="31"/>
      <c r="W204" s="31"/>
    </row>
    <row r="205" spans="1:23" ht="16.5" x14ac:dyDescent="0.3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U205" s="31"/>
      <c r="V205" s="31"/>
      <c r="W205" s="31"/>
    </row>
    <row r="206" spans="1:23" ht="16.5" x14ac:dyDescent="0.3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U206" s="31"/>
      <c r="V206" s="31"/>
      <c r="W206" s="31"/>
    </row>
    <row r="207" spans="1:23" ht="16.5" x14ac:dyDescent="0.3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U207" s="31"/>
      <c r="V207" s="31"/>
      <c r="W207" s="31"/>
    </row>
    <row r="208" spans="1:23" ht="16.5" x14ac:dyDescent="0.3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U208" s="31"/>
      <c r="V208" s="31"/>
      <c r="W208" s="31"/>
    </row>
    <row r="209" spans="1:23" ht="16.5" x14ac:dyDescent="0.3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U209" s="31"/>
      <c r="V209" s="31"/>
      <c r="W209" s="31"/>
    </row>
    <row r="210" spans="1:23" ht="16.5" x14ac:dyDescent="0.3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U210" s="31"/>
      <c r="V210" s="31"/>
      <c r="W210" s="31"/>
    </row>
    <row r="211" spans="1:23" ht="16.5" x14ac:dyDescent="0.3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U211" s="31"/>
      <c r="V211" s="31"/>
      <c r="W211" s="31"/>
    </row>
    <row r="212" spans="1:23" ht="16.5" x14ac:dyDescent="0.3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U212" s="31"/>
      <c r="V212" s="31"/>
      <c r="W212" s="31"/>
    </row>
    <row r="213" spans="1:23" ht="16.5" x14ac:dyDescent="0.3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U213" s="31"/>
      <c r="V213" s="31"/>
      <c r="W213" s="31"/>
    </row>
    <row r="214" spans="1:23" ht="16.5" x14ac:dyDescent="0.3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U214" s="31"/>
      <c r="V214" s="31"/>
      <c r="W214" s="31"/>
    </row>
    <row r="215" spans="1:23" ht="16.5" x14ac:dyDescent="0.3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U215" s="31"/>
      <c r="V215" s="31"/>
      <c r="W215" s="31"/>
    </row>
    <row r="216" spans="1:23" ht="16.5" x14ac:dyDescent="0.3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U216" s="31"/>
      <c r="V216" s="31"/>
      <c r="W216" s="31"/>
    </row>
    <row r="217" spans="1:23" ht="16.5" x14ac:dyDescent="0.3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U217" s="31"/>
      <c r="V217" s="31"/>
      <c r="W217" s="31"/>
    </row>
    <row r="218" spans="1:23" ht="16.5" x14ac:dyDescent="0.3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U218" s="31"/>
      <c r="V218" s="31"/>
      <c r="W218" s="31"/>
    </row>
    <row r="219" spans="1:23" ht="16.5" x14ac:dyDescent="0.3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U219" s="31"/>
      <c r="V219" s="31"/>
      <c r="W219" s="31"/>
    </row>
    <row r="220" spans="1:23" ht="16.5" x14ac:dyDescent="0.3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U220" s="31"/>
      <c r="V220" s="31"/>
      <c r="W220" s="31"/>
    </row>
    <row r="221" spans="1:23" ht="16.5" x14ac:dyDescent="0.3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U221" s="31"/>
      <c r="V221" s="31"/>
      <c r="W221" s="31"/>
    </row>
    <row r="222" spans="1:23" ht="16.5" x14ac:dyDescent="0.3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U222" s="31"/>
      <c r="V222" s="31"/>
      <c r="W222" s="31"/>
    </row>
    <row r="223" spans="1:23" ht="16.5" x14ac:dyDescent="0.3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U223" s="31"/>
      <c r="V223" s="31"/>
      <c r="W223" s="31"/>
    </row>
    <row r="224" spans="1:23" ht="16.5" x14ac:dyDescent="0.3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U224" s="31"/>
      <c r="V224" s="31"/>
      <c r="W224" s="31"/>
    </row>
    <row r="225" spans="1:11" ht="16.5" x14ac:dyDescent="0.3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</row>
    <row r="226" spans="1:11" ht="16.5" x14ac:dyDescent="0.3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</row>
    <row r="227" spans="1:11" ht="16.5" x14ac:dyDescent="0.3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</row>
    <row r="228" spans="1:11" ht="16.5" x14ac:dyDescent="0.3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</row>
    <row r="229" spans="1:11" ht="16.5" x14ac:dyDescent="0.3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</row>
    <row r="230" spans="1:11" ht="16.5" x14ac:dyDescent="0.3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</row>
    <row r="231" spans="1:11" ht="16.5" x14ac:dyDescent="0.3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</row>
    <row r="232" spans="1:11" ht="16.5" x14ac:dyDescent="0.3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</row>
    <row r="233" spans="1:11" ht="16.5" x14ac:dyDescent="0.3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</row>
    <row r="234" spans="1:11" ht="16.5" x14ac:dyDescent="0.3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</row>
    <row r="235" spans="1:11" ht="16.5" x14ac:dyDescent="0.3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</row>
    <row r="236" spans="1:11" ht="16.5" x14ac:dyDescent="0.3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</row>
    <row r="237" spans="1:11" ht="16.5" x14ac:dyDescent="0.3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</row>
    <row r="238" spans="1:11" ht="16.5" x14ac:dyDescent="0.3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</row>
    <row r="239" spans="1:11" ht="16.5" x14ac:dyDescent="0.3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</row>
    <row r="240" spans="1:11" ht="16.5" x14ac:dyDescent="0.3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</row>
    <row r="241" spans="1:11" ht="16.5" x14ac:dyDescent="0.3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</row>
    <row r="242" spans="1:11" ht="16.5" x14ac:dyDescent="0.3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</row>
    <row r="243" spans="1:11" ht="16.5" x14ac:dyDescent="0.3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</row>
    <row r="244" spans="1:11" ht="16.5" x14ac:dyDescent="0.3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</row>
    <row r="245" spans="1:11" ht="16.5" x14ac:dyDescent="0.3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</row>
    <row r="246" spans="1:11" ht="16.5" x14ac:dyDescent="0.3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</row>
    <row r="247" spans="1:11" ht="16.5" x14ac:dyDescent="0.3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</row>
    <row r="248" spans="1:11" ht="16.5" x14ac:dyDescent="0.3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</row>
    <row r="249" spans="1:11" ht="16.5" x14ac:dyDescent="0.3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</row>
    <row r="250" spans="1:11" ht="16.5" x14ac:dyDescent="0.3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</row>
    <row r="251" spans="1:11" ht="16.5" x14ac:dyDescent="0.3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</row>
    <row r="252" spans="1:11" ht="16.5" x14ac:dyDescent="0.3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</row>
    <row r="253" spans="1:11" ht="16.5" x14ac:dyDescent="0.3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</row>
    <row r="254" spans="1:11" ht="16.5" x14ac:dyDescent="0.3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</row>
    <row r="255" spans="1:11" ht="16.5" x14ac:dyDescent="0.3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</row>
    <row r="256" spans="1:11" ht="16.5" x14ac:dyDescent="0.3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</row>
    <row r="257" spans="1:11" ht="16.5" x14ac:dyDescent="0.3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</row>
  </sheetData>
  <autoFilter ref="A4:W101" xr:uid="{32B749DA-595A-493F-958B-CC232003326D}">
    <filterColumn colId="0" showButton="0"/>
    <filterColumn colId="1" showButton="0"/>
    <filterColumn colId="3" showButton="0"/>
    <filterColumn colId="4" showButton="0"/>
    <filterColumn colId="10">
      <colorFilter dxfId="0"/>
    </filterColumn>
  </autoFilter>
  <mergeCells count="137">
    <mergeCell ref="D64:F64"/>
    <mergeCell ref="B60:C64"/>
    <mergeCell ref="D73:F73"/>
    <mergeCell ref="D74:F74"/>
    <mergeCell ref="D80:F80"/>
    <mergeCell ref="D10:F10"/>
    <mergeCell ref="D11:F11"/>
    <mergeCell ref="D12:F12"/>
    <mergeCell ref="D13:F13"/>
    <mergeCell ref="D15:F15"/>
    <mergeCell ref="D18:F18"/>
    <mergeCell ref="D59:F59"/>
    <mergeCell ref="D60:F60"/>
    <mergeCell ref="D61:F61"/>
    <mergeCell ref="D63:F63"/>
    <mergeCell ref="B51:C52"/>
    <mergeCell ref="D51:F51"/>
    <mergeCell ref="D52:F52"/>
    <mergeCell ref="B71:C71"/>
    <mergeCell ref="D71:F71"/>
    <mergeCell ref="A1:K2"/>
    <mergeCell ref="A3:C4"/>
    <mergeCell ref="D3:F4"/>
    <mergeCell ref="G3:J3"/>
    <mergeCell ref="A5:A30"/>
    <mergeCell ref="B5:C18"/>
    <mergeCell ref="D5:F5"/>
    <mergeCell ref="D7:F7"/>
    <mergeCell ref="D8:F8"/>
    <mergeCell ref="B19:C21"/>
    <mergeCell ref="D19:F19"/>
    <mergeCell ref="D20:F20"/>
    <mergeCell ref="D21:F21"/>
    <mergeCell ref="B22:C27"/>
    <mergeCell ref="D22:F22"/>
    <mergeCell ref="D23:F23"/>
    <mergeCell ref="D27:F27"/>
    <mergeCell ref="D26:F26"/>
    <mergeCell ref="B28:C29"/>
    <mergeCell ref="D28:F28"/>
    <mergeCell ref="D29:F29"/>
    <mergeCell ref="B30:C30"/>
    <mergeCell ref="D30:F30"/>
    <mergeCell ref="A31:A42"/>
    <mergeCell ref="B31:C33"/>
    <mergeCell ref="D31:F31"/>
    <mergeCell ref="D32:F32"/>
    <mergeCell ref="D33:F33"/>
    <mergeCell ref="B34:C39"/>
    <mergeCell ref="D34:F34"/>
    <mergeCell ref="D35:F35"/>
    <mergeCell ref="D39:F39"/>
    <mergeCell ref="B40:C42"/>
    <mergeCell ref="D40:F40"/>
    <mergeCell ref="D41:F41"/>
    <mergeCell ref="D42:F42"/>
    <mergeCell ref="D36:F36"/>
    <mergeCell ref="D37:F37"/>
    <mergeCell ref="D38:F38"/>
    <mergeCell ref="A53:A63"/>
    <mergeCell ref="B53:C55"/>
    <mergeCell ref="D53:F53"/>
    <mergeCell ref="D54:F54"/>
    <mergeCell ref="D55:F55"/>
    <mergeCell ref="B56:C59"/>
    <mergeCell ref="D56:F56"/>
    <mergeCell ref="A43:A52"/>
    <mergeCell ref="B43:C43"/>
    <mergeCell ref="D43:F43"/>
    <mergeCell ref="B45:C45"/>
    <mergeCell ref="D45:F45"/>
    <mergeCell ref="B47:C50"/>
    <mergeCell ref="D47:F47"/>
    <mergeCell ref="D48:F48"/>
    <mergeCell ref="D49:F49"/>
    <mergeCell ref="D50:F50"/>
    <mergeCell ref="B44:C44"/>
    <mergeCell ref="D44:F44"/>
    <mergeCell ref="B46:C46"/>
    <mergeCell ref="D46:F46"/>
    <mergeCell ref="D58:F58"/>
    <mergeCell ref="D62:F62"/>
    <mergeCell ref="D57:F57"/>
    <mergeCell ref="A65:A71"/>
    <mergeCell ref="B65:C67"/>
    <mergeCell ref="D65:F65"/>
    <mergeCell ref="D66:F66"/>
    <mergeCell ref="D67:F67"/>
    <mergeCell ref="B68:C69"/>
    <mergeCell ref="D68:F68"/>
    <mergeCell ref="D69:F69"/>
    <mergeCell ref="B70:C70"/>
    <mergeCell ref="D70:F70"/>
    <mergeCell ref="D89:F89"/>
    <mergeCell ref="D90:F90"/>
    <mergeCell ref="D78:F78"/>
    <mergeCell ref="D79:F79"/>
    <mergeCell ref="D81:F81"/>
    <mergeCell ref="A82:A93"/>
    <mergeCell ref="B82:C85"/>
    <mergeCell ref="D82:F82"/>
    <mergeCell ref="D83:F83"/>
    <mergeCell ref="D84:F84"/>
    <mergeCell ref="D85:F85"/>
    <mergeCell ref="B86:C87"/>
    <mergeCell ref="A72:A81"/>
    <mergeCell ref="B72:C75"/>
    <mergeCell ref="D72:F72"/>
    <mergeCell ref="D75:F75"/>
    <mergeCell ref="B76:C77"/>
    <mergeCell ref="D76:F76"/>
    <mergeCell ref="D77:F77"/>
    <mergeCell ref="B78:C81"/>
    <mergeCell ref="D98:F98"/>
    <mergeCell ref="A99:F99"/>
    <mergeCell ref="A100:F100"/>
    <mergeCell ref="D6:F6"/>
    <mergeCell ref="D9:F9"/>
    <mergeCell ref="D14:F14"/>
    <mergeCell ref="D16:F16"/>
    <mergeCell ref="D17:F17"/>
    <mergeCell ref="D24:F24"/>
    <mergeCell ref="D25:F25"/>
    <mergeCell ref="B91:C93"/>
    <mergeCell ref="D91:F91"/>
    <mergeCell ref="D92:F92"/>
    <mergeCell ref="D93:F93"/>
    <mergeCell ref="A94:A98"/>
    <mergeCell ref="B94:C98"/>
    <mergeCell ref="D94:F94"/>
    <mergeCell ref="D95:F95"/>
    <mergeCell ref="D96:F96"/>
    <mergeCell ref="D97:F97"/>
    <mergeCell ref="D86:F86"/>
    <mergeCell ref="D87:F87"/>
    <mergeCell ref="B88:C90"/>
    <mergeCell ref="D88:F8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37923-E703-4D36-9DAD-57327EF393CD}">
  <dimension ref="B2:E20"/>
  <sheetViews>
    <sheetView zoomScale="115" zoomScaleNormal="115" workbookViewId="0">
      <selection activeCell="D3" sqref="D3"/>
    </sheetView>
  </sheetViews>
  <sheetFormatPr baseColWidth="10" defaultRowHeight="14.25" x14ac:dyDescent="0.25"/>
  <cols>
    <col min="1" max="1" width="11.42578125" style="99"/>
    <col min="2" max="2" width="14" style="99" customWidth="1"/>
    <col min="3" max="3" width="29.28515625" style="99" customWidth="1"/>
    <col min="4" max="4" width="21.7109375" style="99" customWidth="1"/>
    <col min="5" max="5" width="16.28515625" style="99" customWidth="1"/>
    <col min="6" max="16384" width="11.42578125" style="99"/>
  </cols>
  <sheetData>
    <row r="2" spans="2:5" x14ac:dyDescent="0.25">
      <c r="B2" s="97" t="s">
        <v>156</v>
      </c>
      <c r="C2" s="98" t="s">
        <v>157</v>
      </c>
      <c r="D2" s="98" t="s">
        <v>159</v>
      </c>
      <c r="E2" s="98" t="s">
        <v>158</v>
      </c>
    </row>
    <row r="3" spans="2:5" ht="42.75" x14ac:dyDescent="0.25">
      <c r="B3" s="169" t="s">
        <v>151</v>
      </c>
      <c r="C3" s="100" t="s">
        <v>161</v>
      </c>
      <c r="D3" s="100" t="s">
        <v>162</v>
      </c>
      <c r="E3" s="100" t="s">
        <v>165</v>
      </c>
    </row>
    <row r="4" spans="2:5" ht="28.5" x14ac:dyDescent="0.25">
      <c r="B4" s="170"/>
      <c r="C4" s="100" t="s">
        <v>164</v>
      </c>
      <c r="D4" s="100" t="s">
        <v>163</v>
      </c>
      <c r="E4" s="100" t="s">
        <v>166</v>
      </c>
    </row>
    <row r="5" spans="2:5" ht="57" x14ac:dyDescent="0.25">
      <c r="B5" s="171"/>
      <c r="C5" s="100" t="s">
        <v>167</v>
      </c>
      <c r="D5" s="100" t="s">
        <v>168</v>
      </c>
      <c r="E5" s="100" t="s">
        <v>165</v>
      </c>
    </row>
    <row r="6" spans="2:5" ht="28.5" x14ac:dyDescent="0.25">
      <c r="B6" s="169" t="s">
        <v>150</v>
      </c>
      <c r="C6" s="101" t="s">
        <v>169</v>
      </c>
      <c r="D6" s="101" t="s">
        <v>172</v>
      </c>
      <c r="E6" s="101" t="s">
        <v>173</v>
      </c>
    </row>
    <row r="7" spans="2:5" ht="28.5" x14ac:dyDescent="0.25">
      <c r="B7" s="170"/>
      <c r="C7" s="101" t="s">
        <v>170</v>
      </c>
      <c r="D7" s="100" t="s">
        <v>172</v>
      </c>
      <c r="E7" s="100" t="s">
        <v>173</v>
      </c>
    </row>
    <row r="8" spans="2:5" ht="42.75" x14ac:dyDescent="0.25">
      <c r="B8" s="170"/>
      <c r="C8" s="101" t="s">
        <v>197</v>
      </c>
      <c r="D8" s="100" t="s">
        <v>198</v>
      </c>
      <c r="E8" s="100" t="s">
        <v>173</v>
      </c>
    </row>
    <row r="9" spans="2:5" ht="42.75" x14ac:dyDescent="0.25">
      <c r="B9" s="171"/>
      <c r="C9" s="101" t="s">
        <v>171</v>
      </c>
      <c r="D9" s="100" t="s">
        <v>174</v>
      </c>
      <c r="E9" s="100" t="s">
        <v>173</v>
      </c>
    </row>
    <row r="10" spans="2:5" ht="18" customHeight="1" x14ac:dyDescent="0.25">
      <c r="B10" s="169" t="s">
        <v>152</v>
      </c>
      <c r="C10" s="102" t="s">
        <v>176</v>
      </c>
      <c r="D10" s="103" t="s">
        <v>175</v>
      </c>
      <c r="E10" s="103" t="s">
        <v>173</v>
      </c>
    </row>
    <row r="11" spans="2:5" ht="42.75" x14ac:dyDescent="0.25">
      <c r="B11" s="170"/>
      <c r="C11" s="102" t="s">
        <v>177</v>
      </c>
      <c r="D11" s="100" t="s">
        <v>178</v>
      </c>
      <c r="E11" s="103" t="s">
        <v>173</v>
      </c>
    </row>
    <row r="12" spans="2:5" ht="42.75" x14ac:dyDescent="0.25">
      <c r="B12" s="171"/>
      <c r="C12" s="101" t="s">
        <v>179</v>
      </c>
      <c r="D12" s="100" t="s">
        <v>178</v>
      </c>
      <c r="E12" s="103" t="s">
        <v>173</v>
      </c>
    </row>
    <row r="13" spans="2:5" ht="42.75" x14ac:dyDescent="0.25">
      <c r="B13" s="104" t="s">
        <v>153</v>
      </c>
      <c r="C13" s="100" t="s">
        <v>180</v>
      </c>
      <c r="D13" s="101" t="s">
        <v>181</v>
      </c>
      <c r="E13" s="103" t="s">
        <v>173</v>
      </c>
    </row>
    <row r="14" spans="2:5" ht="71.25" x14ac:dyDescent="0.25">
      <c r="B14" s="97" t="s">
        <v>182</v>
      </c>
      <c r="C14" s="100" t="s">
        <v>183</v>
      </c>
      <c r="D14" s="101" t="s">
        <v>184</v>
      </c>
      <c r="E14" s="103" t="s">
        <v>166</v>
      </c>
    </row>
    <row r="15" spans="2:5" ht="28.5" x14ac:dyDescent="0.25">
      <c r="B15" s="169" t="s">
        <v>154</v>
      </c>
      <c r="C15" s="101" t="s">
        <v>185</v>
      </c>
      <c r="D15" s="100" t="s">
        <v>186</v>
      </c>
      <c r="E15" s="103" t="s">
        <v>173</v>
      </c>
    </row>
    <row r="16" spans="2:5" ht="42.75" x14ac:dyDescent="0.25">
      <c r="B16" s="171"/>
      <c r="C16" s="100" t="s">
        <v>187</v>
      </c>
      <c r="D16" s="100" t="s">
        <v>188</v>
      </c>
      <c r="E16" s="103" t="s">
        <v>166</v>
      </c>
    </row>
    <row r="17" spans="2:5" ht="57" x14ac:dyDescent="0.25">
      <c r="B17" s="167" t="s">
        <v>155</v>
      </c>
      <c r="C17" s="100" t="s">
        <v>189</v>
      </c>
      <c r="D17" s="101" t="s">
        <v>191</v>
      </c>
      <c r="E17" s="103" t="s">
        <v>173</v>
      </c>
    </row>
    <row r="18" spans="2:5" ht="57" x14ac:dyDescent="0.25">
      <c r="B18" s="168"/>
      <c r="C18" s="100" t="s">
        <v>190</v>
      </c>
      <c r="D18" s="101" t="s">
        <v>191</v>
      </c>
      <c r="E18" s="103" t="s">
        <v>173</v>
      </c>
    </row>
    <row r="19" spans="2:5" ht="28.5" x14ac:dyDescent="0.25">
      <c r="B19" s="167" t="s">
        <v>160</v>
      </c>
      <c r="C19" s="101" t="s">
        <v>194</v>
      </c>
      <c r="D19" s="103" t="s">
        <v>192</v>
      </c>
      <c r="E19" s="103" t="s">
        <v>193</v>
      </c>
    </row>
    <row r="20" spans="2:5" ht="42.75" x14ac:dyDescent="0.25">
      <c r="B20" s="168"/>
      <c r="C20" s="101" t="s">
        <v>196</v>
      </c>
      <c r="D20" s="101" t="s">
        <v>195</v>
      </c>
      <c r="E20" s="103" t="s">
        <v>173</v>
      </c>
    </row>
  </sheetData>
  <mergeCells count="6">
    <mergeCell ref="B17:B18"/>
    <mergeCell ref="B19:B20"/>
    <mergeCell ref="B3:B5"/>
    <mergeCell ref="B6:B9"/>
    <mergeCell ref="B10:B12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3_Cronograma PGD</vt:lpstr>
      <vt:lpstr>Anexo 3_Cronograma PGD (2)</vt:lpstr>
      <vt:lpstr>Matriz comunicaciones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JHEIMI BOTERO</dc:creator>
  <cp:lastModifiedBy>JHEIMI BOTERO</cp:lastModifiedBy>
  <dcterms:created xsi:type="dcterms:W3CDTF">2020-11-13T16:59:30Z</dcterms:created>
  <dcterms:modified xsi:type="dcterms:W3CDTF">2020-11-30T17:20:47Z</dcterms:modified>
</cp:coreProperties>
</file>