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8795" windowHeight="11640"/>
  </bookViews>
  <sheets>
    <sheet name="Supervisores y Recolectores " sheetId="3" r:id="rId1"/>
  </sheets>
  <definedNames>
    <definedName name="Z_8055D9B7_6685_46CB_8EF3_A80141B1F2E6_.wvu.Cols" localSheetId="0" hidden="1">'Supervisores y Recolectores '!$L:$L</definedName>
  </definedNames>
  <calcPr calcId="144525"/>
  <customWorkbookViews>
    <customWorkbookView name="William Segundo Barreto Barrios - Vista personalizada" guid="{8055D9B7-6685-46CB-8EF3-A80141B1F2E6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K38" i="3" l="1"/>
  <c r="M38" i="3" s="1"/>
  <c r="M37" i="3"/>
  <c r="K37" i="3"/>
  <c r="L37" i="3" s="1"/>
  <c r="K36" i="3"/>
  <c r="L36" i="3" s="1"/>
  <c r="K35" i="3"/>
  <c r="L35" i="3" s="1"/>
  <c r="K34" i="3"/>
  <c r="L34" i="3" s="1"/>
  <c r="K33" i="3"/>
  <c r="L33" i="3" s="1"/>
  <c r="K32" i="3"/>
  <c r="L32" i="3" s="1"/>
  <c r="K31" i="3"/>
  <c r="L31" i="3" s="1"/>
  <c r="K30" i="3"/>
  <c r="L30" i="3" s="1"/>
  <c r="K29" i="3"/>
  <c r="L29" i="3" s="1"/>
  <c r="K28" i="3"/>
  <c r="L28" i="3" s="1"/>
  <c r="K27" i="3"/>
  <c r="L27" i="3" s="1"/>
  <c r="K26" i="3"/>
  <c r="L26" i="3" s="1"/>
  <c r="K25" i="3"/>
  <c r="L25" i="3" s="1"/>
  <c r="K24" i="3"/>
  <c r="L24" i="3" s="1"/>
  <c r="K23" i="3"/>
  <c r="L23" i="3" s="1"/>
  <c r="K22" i="3"/>
  <c r="L22" i="3" s="1"/>
  <c r="K21" i="3"/>
  <c r="L21" i="3" s="1"/>
  <c r="K20" i="3"/>
  <c r="L20" i="3" l="1"/>
  <c r="K17" i="3" s="1"/>
  <c r="L38" i="3"/>
  <c r="M12" i="3"/>
  <c r="M8" i="3"/>
  <c r="K14" i="3"/>
  <c r="M14" i="3" s="1"/>
  <c r="K7" i="3"/>
  <c r="M7" i="3" s="1"/>
  <c r="K10" i="3"/>
  <c r="M10" i="3" s="1"/>
  <c r="K8" i="3"/>
  <c r="K12" i="3"/>
  <c r="K9" i="3"/>
  <c r="L9" i="3" s="1"/>
  <c r="K11" i="3"/>
  <c r="M11" i="3" s="1"/>
  <c r="K13" i="3"/>
  <c r="M13" i="3" s="1"/>
  <c r="K5" i="3"/>
  <c r="M5" i="3" s="1"/>
  <c r="K6" i="3"/>
  <c r="M6" i="3" s="1"/>
  <c r="L13" i="3"/>
  <c r="L7" i="3"/>
  <c r="L11" i="3"/>
  <c r="L10" i="3"/>
  <c r="L14" i="3"/>
  <c r="M9" i="3" l="1"/>
  <c r="L6" i="3"/>
  <c r="L8" i="3"/>
  <c r="L12" i="3"/>
  <c r="K2" i="3" s="1"/>
  <c r="L5" i="3"/>
</calcChain>
</file>

<file path=xl/sharedStrings.xml><?xml version="1.0" encoding="utf-8"?>
<sst xmlns="http://schemas.openxmlformats.org/spreadsheetml/2006/main" count="103" uniqueCount="48">
  <si>
    <t>Cedula</t>
  </si>
  <si>
    <t>Nombre</t>
  </si>
  <si>
    <t>Total(100%)</t>
  </si>
  <si>
    <t>Rol</t>
  </si>
  <si>
    <t>Nota: la calificación es de 0,0 a 5,0</t>
  </si>
  <si>
    <t>Datos Básicos</t>
  </si>
  <si>
    <t>Prueba General (25%)</t>
  </si>
  <si>
    <t>Promedio:</t>
  </si>
  <si>
    <t>N°</t>
  </si>
  <si>
    <t>REGION</t>
  </si>
  <si>
    <t>Estado</t>
  </si>
  <si>
    <t>SUPERVISOR</t>
  </si>
  <si>
    <t>01-BOYACA</t>
  </si>
  <si>
    <t>Cartografia(20%)</t>
  </si>
  <si>
    <t>Tematica (20%)</t>
  </si>
  <si>
    <t>Sistemas(20%)</t>
  </si>
  <si>
    <t>Operativo(15%)</t>
  </si>
  <si>
    <t>FRANCISCO A. MANOSALVA CASTRO</t>
  </si>
  <si>
    <t>ARLADY CASTRO GARCIA</t>
  </si>
  <si>
    <t>PEDRO JULIO MUÑOZ CUERVO</t>
  </si>
  <si>
    <t>KAROL JULIANA PUENTES RODRIGUEZ</t>
  </si>
  <si>
    <t>JORGE HELY SUAREZ BENITEZ</t>
  </si>
  <si>
    <t>MARCO FIDEL LESMES LESMES</t>
  </si>
  <si>
    <t>MARY LUZ FAJARDO RINCON</t>
  </si>
  <si>
    <t>JAIRO AUGUSTO ROJAS ACOSTA</t>
  </si>
  <si>
    <t>FABIO ANTONIO GUARIN GOMEZ</t>
  </si>
  <si>
    <t>ANDRES FELIPE OSPINA VILLEGAS</t>
  </si>
  <si>
    <t>ENCUESTADOR</t>
  </si>
  <si>
    <t>CARMEN ELENA GONZALEZ PINEDA</t>
  </si>
  <si>
    <t>ANDREA CATHERINEBOTIA BELTRAN</t>
  </si>
  <si>
    <t>MARIA ANA JULIA LOPEZ FLECHAS</t>
  </si>
  <si>
    <t>LEONARDO ANTONIO TIBADUIZA CUJABAN</t>
  </si>
  <si>
    <t>ANA BETZABE MANRIQUEBUSTACARA</t>
  </si>
  <si>
    <t>JULIO ROBERTO NEIRA AGUILAR</t>
  </si>
  <si>
    <t>NANCY ALEXANDRA SANCHEZ PEDRAZA</t>
  </si>
  <si>
    <t>JAIME ANDRES PINZON SOLANO</t>
  </si>
  <si>
    <r>
      <t>JUAN CARLO</t>
    </r>
    <r>
      <rPr>
        <sz val="12"/>
        <rFont val="Arial Narrow"/>
        <family val="2"/>
      </rPr>
      <t>S TARAZONA CALDERON</t>
    </r>
  </si>
  <si>
    <t>JOSE ARTURO NIÑO GOMEZ</t>
  </si>
  <si>
    <t>LUIS FERNANDO VILLAMIZAR JOYA</t>
  </si>
  <si>
    <t>ADRIANA MARCELA AGUIRRE MEDINA</t>
  </si>
  <si>
    <t>YOANA HUERTAS GORDILLO</t>
  </si>
  <si>
    <t>ELKIN ERASMO VARGAS SANDOVAL</t>
  </si>
  <si>
    <t>DENNIS EDU CARRILLO PEREZ</t>
  </si>
  <si>
    <t>DANIEL RICARDO PEÑA HOLGUIN</t>
  </si>
  <si>
    <t>SELECCIONADO</t>
  </si>
  <si>
    <t>NO SELECCIONADO</t>
  </si>
  <si>
    <t>Calificaciones Recolectores   Entrenamiento ENA Primer Semestre 2013.</t>
  </si>
  <si>
    <t>Calificaciones Supervisores   Entrenamiento ENA Primer Semestre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</si>
</sst>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1"/>
      <color indexed="8"/>
      <name val="Calibri"/>
      <family val="2"/>
    </font>
    <font>
      <sz val="11"/>
      <name val="Arial Narrow"/>
      <family val="2"/>
    </font>
    <font>
      <b/>
      <sz val="11"/>
      <color indexed="9"/>
      <name val="Arial Narrow"/>
      <family val="2"/>
    </font>
    <font>
      <b/>
      <sz val="11"/>
      <name val="Arial Narrow"/>
      <family val="2"/>
    </font>
    <font>
      <sz val="14"/>
      <color indexed="9"/>
      <name val="Arial Narrow"/>
      <family val="2"/>
    </font>
    <font>
      <sz val="12"/>
      <name val="Arial Narrow"/>
      <family val="2"/>
    </font>
    <font>
      <b/>
      <sz val="14"/>
      <color indexed="9"/>
      <name val="Arial Narrow"/>
      <family val="2"/>
    </font>
    <font>
      <b/>
      <sz val="10"/>
      <color indexed="9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Border="1"/>
    <xf numFmtId="0" fontId="5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7" fillId="4" borderId="1" xfId="1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4" fontId="3" fillId="4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6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3" fillId="5" borderId="0" xfId="0" applyFont="1" applyFill="1" applyBorder="1"/>
    <xf numFmtId="0" fontId="9" fillId="5" borderId="1" xfId="0" applyFont="1" applyFill="1" applyBorder="1" applyAlignment="1">
      <alignment horizontal="right"/>
    </xf>
    <xf numFmtId="0" fontId="8" fillId="5" borderId="1" xfId="0" applyFont="1" applyFill="1" applyBorder="1"/>
    <xf numFmtId="0" fontId="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4" fontId="3" fillId="4" borderId="0" xfId="0" applyNumberFormat="1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39"/>
  <sheetViews>
    <sheetView tabSelected="1" zoomScale="85" zoomScaleNormal="85" workbookViewId="0">
      <selection activeCell="N26" sqref="N26"/>
    </sheetView>
  </sheetViews>
  <sheetFormatPr baseColWidth="10" defaultRowHeight="16.5" x14ac:dyDescent="0.3"/>
  <cols>
    <col min="1" max="1" width="8" style="1" customWidth="1"/>
    <col min="2" max="2" width="6.140625" style="1" customWidth="1"/>
    <col min="3" max="3" width="16.5703125" style="1" customWidth="1"/>
    <col min="4" max="4" width="36.28515625" style="1" customWidth="1"/>
    <col min="5" max="5" width="17.7109375" style="1" customWidth="1"/>
    <col min="6" max="6" width="14" style="1" bestFit="1" customWidth="1"/>
    <col min="7" max="7" width="13.85546875" style="1" bestFit="1" customWidth="1"/>
    <col min="8" max="8" width="14.85546875" style="1" bestFit="1" customWidth="1"/>
    <col min="9" max="9" width="17" style="1" customWidth="1"/>
    <col min="10" max="10" width="19.7109375" style="1" bestFit="1" customWidth="1"/>
    <col min="11" max="11" width="13" style="1" customWidth="1"/>
    <col min="12" max="12" width="0" style="1" hidden="1" customWidth="1"/>
    <col min="13" max="13" width="29.85546875" style="1" bestFit="1" customWidth="1"/>
    <col min="14" max="16384" width="11.42578125" style="1"/>
  </cols>
  <sheetData>
    <row r="1" spans="2:14" ht="19.5" thickBot="1" x14ac:dyDescent="0.35">
      <c r="M1" s="15"/>
      <c r="N1" s="7"/>
    </row>
    <row r="2" spans="2:14" ht="19.5" thickBot="1" x14ac:dyDescent="0.35">
      <c r="B2" s="16"/>
      <c r="C2" s="27" t="s">
        <v>47</v>
      </c>
      <c r="D2" s="27"/>
      <c r="E2" s="27"/>
      <c r="F2" s="27"/>
      <c r="G2" s="27"/>
      <c r="H2" s="17" t="s">
        <v>9</v>
      </c>
      <c r="I2" s="21" t="s">
        <v>12</v>
      </c>
      <c r="J2" s="17" t="s">
        <v>7</v>
      </c>
      <c r="K2" s="7">
        <f>+SUM(K5:K14)/(COUNTA(K5:K14)-SUM(L5:L14))</f>
        <v>3.7863333333333333</v>
      </c>
      <c r="L2" s="18"/>
      <c r="M2" s="19"/>
      <c r="N2" s="7"/>
    </row>
    <row r="3" spans="2:14" ht="19.5" thickBot="1" x14ac:dyDescent="0.35">
      <c r="B3" s="16"/>
      <c r="C3" s="27" t="s">
        <v>5</v>
      </c>
      <c r="D3" s="27"/>
      <c r="E3" s="27"/>
      <c r="F3" s="27"/>
      <c r="G3" s="27"/>
      <c r="H3" s="27"/>
      <c r="I3" s="27"/>
      <c r="J3" s="27"/>
      <c r="K3" s="20"/>
      <c r="L3" s="18"/>
      <c r="M3" s="20"/>
    </row>
    <row r="4" spans="2:14" ht="17.25" thickBot="1" x14ac:dyDescent="0.35">
      <c r="B4" s="2" t="s">
        <v>8</v>
      </c>
      <c r="C4" s="2" t="s">
        <v>0</v>
      </c>
      <c r="D4" s="2" t="s">
        <v>1</v>
      </c>
      <c r="E4" s="2" t="s">
        <v>3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6</v>
      </c>
      <c r="K4" s="2" t="s">
        <v>2</v>
      </c>
      <c r="M4" s="2" t="s">
        <v>10</v>
      </c>
    </row>
    <row r="5" spans="2:14" ht="19.5" thickBot="1" x14ac:dyDescent="0.35">
      <c r="B5" s="3">
        <v>1</v>
      </c>
      <c r="C5" s="9">
        <v>23912927</v>
      </c>
      <c r="D5" s="23" t="s">
        <v>18</v>
      </c>
      <c r="E5" s="11" t="s">
        <v>11</v>
      </c>
      <c r="F5" s="12">
        <v>4.8</v>
      </c>
      <c r="G5" s="12">
        <v>5</v>
      </c>
      <c r="H5" s="12">
        <v>5</v>
      </c>
      <c r="I5" s="12">
        <v>4.5999999999999996</v>
      </c>
      <c r="J5" s="12">
        <v>4.9000000000000004</v>
      </c>
      <c r="K5" s="12">
        <f t="shared" ref="K5:K13" si="0">+F5*0.2+G5*0.2+H5*0.2+I5*0.15+J5*0.25</f>
        <v>4.875</v>
      </c>
      <c r="L5" s="1">
        <f t="shared" ref="L5:L13" si="1">+IF(K5=0,1,0)</f>
        <v>0</v>
      </c>
      <c r="M5" s="25" t="str">
        <f>+IF(K5&lt;3,"NO PRESELECCIONADO"," SELECCIONADO")</f>
        <v xml:space="preserve"> SELECCIONADO</v>
      </c>
    </row>
    <row r="6" spans="2:14" ht="19.5" thickBot="1" x14ac:dyDescent="0.35">
      <c r="B6" s="8">
        <v>2</v>
      </c>
      <c r="C6" s="4">
        <v>4078710</v>
      </c>
      <c r="D6" s="22" t="s">
        <v>17</v>
      </c>
      <c r="E6" s="6" t="s">
        <v>11</v>
      </c>
      <c r="F6" s="7">
        <v>4.8</v>
      </c>
      <c r="G6" s="7">
        <v>5</v>
      </c>
      <c r="H6" s="7">
        <v>5</v>
      </c>
      <c r="I6" s="7">
        <v>4.5999999999999996</v>
      </c>
      <c r="J6" s="7">
        <v>4.6500000000000004</v>
      </c>
      <c r="K6" s="7">
        <f t="shared" si="0"/>
        <v>4.8125</v>
      </c>
      <c r="L6" s="1">
        <f t="shared" si="1"/>
        <v>0</v>
      </c>
      <c r="M6" s="25" t="str">
        <f t="shared" ref="M6:M10" si="2">+IF(K6&lt;3,"NO PRESELECCIONADO"," SELECCIONADO")</f>
        <v xml:space="preserve"> SELECCIONADO</v>
      </c>
    </row>
    <row r="7" spans="2:14" ht="19.5" thickBot="1" x14ac:dyDescent="0.35">
      <c r="B7" s="3">
        <v>3</v>
      </c>
      <c r="C7" s="4">
        <v>7227944</v>
      </c>
      <c r="D7" s="22" t="s">
        <v>25</v>
      </c>
      <c r="E7" s="6" t="s">
        <v>11</v>
      </c>
      <c r="F7" s="7">
        <v>4.5999999999999996</v>
      </c>
      <c r="G7" s="7">
        <v>4.5</v>
      </c>
      <c r="H7" s="7">
        <v>4.5</v>
      </c>
      <c r="I7" s="7">
        <v>4</v>
      </c>
      <c r="J7" s="7">
        <v>4.8</v>
      </c>
      <c r="K7" s="7">
        <f t="shared" si="0"/>
        <v>4.5199999999999996</v>
      </c>
      <c r="L7" s="1">
        <f t="shared" si="1"/>
        <v>0</v>
      </c>
      <c r="M7" s="25" t="str">
        <f t="shared" si="2"/>
        <v xml:space="preserve"> SELECCIONADO</v>
      </c>
    </row>
    <row r="8" spans="2:14" ht="19.5" thickBot="1" x14ac:dyDescent="0.35">
      <c r="B8" s="8">
        <v>4</v>
      </c>
      <c r="C8" s="4">
        <v>46665378</v>
      </c>
      <c r="D8" s="22" t="s">
        <v>23</v>
      </c>
      <c r="E8" s="6" t="s">
        <v>11</v>
      </c>
      <c r="F8" s="7">
        <v>4.4000000000000004</v>
      </c>
      <c r="G8" s="7">
        <v>4.66</v>
      </c>
      <c r="H8" s="7">
        <v>5</v>
      </c>
      <c r="I8" s="7">
        <v>4</v>
      </c>
      <c r="J8" s="7">
        <v>4.4000000000000004</v>
      </c>
      <c r="K8" s="7">
        <f t="shared" si="0"/>
        <v>4.5120000000000005</v>
      </c>
      <c r="L8" s="1">
        <f t="shared" si="1"/>
        <v>0</v>
      </c>
      <c r="M8" s="25" t="str">
        <f t="shared" si="2"/>
        <v xml:space="preserve"> SELECCIONADO</v>
      </c>
    </row>
    <row r="9" spans="2:14" ht="19.5" thickBot="1" x14ac:dyDescent="0.35">
      <c r="B9" s="3">
        <v>5</v>
      </c>
      <c r="C9" s="4">
        <v>7181221</v>
      </c>
      <c r="D9" s="22" t="s">
        <v>21</v>
      </c>
      <c r="E9" s="6" t="s">
        <v>11</v>
      </c>
      <c r="F9" s="7">
        <v>4.2</v>
      </c>
      <c r="G9" s="7">
        <v>4.5</v>
      </c>
      <c r="H9" s="7">
        <v>4.5</v>
      </c>
      <c r="I9" s="7">
        <v>3.6</v>
      </c>
      <c r="J9" s="7">
        <v>4.05</v>
      </c>
      <c r="K9" s="7">
        <f t="shared" si="0"/>
        <v>4.1924999999999999</v>
      </c>
      <c r="L9" s="1">
        <f t="shared" si="1"/>
        <v>0</v>
      </c>
      <c r="M9" s="25" t="str">
        <f t="shared" si="2"/>
        <v xml:space="preserve"> SELECCIONADO</v>
      </c>
    </row>
    <row r="10" spans="2:14" ht="19.5" thickBot="1" x14ac:dyDescent="0.35">
      <c r="B10" s="8">
        <v>6</v>
      </c>
      <c r="C10" s="9">
        <v>7162354</v>
      </c>
      <c r="D10" s="23" t="s">
        <v>24</v>
      </c>
      <c r="E10" s="11" t="s">
        <v>11</v>
      </c>
      <c r="F10" s="12">
        <v>4.2</v>
      </c>
      <c r="G10" s="12">
        <v>4</v>
      </c>
      <c r="H10" s="12">
        <v>3.9</v>
      </c>
      <c r="I10" s="12">
        <v>3.6</v>
      </c>
      <c r="J10" s="12">
        <v>3.7</v>
      </c>
      <c r="K10" s="12">
        <f t="shared" si="0"/>
        <v>3.8849999999999998</v>
      </c>
      <c r="L10" s="1">
        <f t="shared" si="1"/>
        <v>0</v>
      </c>
      <c r="M10" s="25" t="str">
        <f t="shared" si="2"/>
        <v xml:space="preserve"> SELECCIONADO</v>
      </c>
    </row>
    <row r="11" spans="2:14" ht="19.5" thickBot="1" x14ac:dyDescent="0.35">
      <c r="B11" s="3">
        <v>7</v>
      </c>
      <c r="C11" s="9">
        <v>33703840</v>
      </c>
      <c r="D11" s="23" t="s">
        <v>20</v>
      </c>
      <c r="E11" s="11" t="s">
        <v>11</v>
      </c>
      <c r="F11" s="12">
        <v>4.8</v>
      </c>
      <c r="G11" s="12">
        <v>4.5</v>
      </c>
      <c r="H11" s="12">
        <v>2.9</v>
      </c>
      <c r="I11" s="12">
        <v>2</v>
      </c>
      <c r="J11" s="12">
        <v>2.92</v>
      </c>
      <c r="K11" s="12">
        <f t="shared" si="0"/>
        <v>3.4699999999999998</v>
      </c>
      <c r="L11" s="1">
        <f t="shared" si="1"/>
        <v>0</v>
      </c>
      <c r="M11" s="25" t="str">
        <f>+IF(K11&lt;3,"NO PRESELECCIONADO"," ELEGIBLE")</f>
        <v xml:space="preserve"> ELEGIBLE</v>
      </c>
    </row>
    <row r="12" spans="2:14" ht="19.5" thickBot="1" x14ac:dyDescent="0.35">
      <c r="B12" s="8">
        <v>8</v>
      </c>
      <c r="C12" s="9">
        <v>1048848438</v>
      </c>
      <c r="D12" s="23" t="s">
        <v>22</v>
      </c>
      <c r="E12" s="11" t="s">
        <v>11</v>
      </c>
      <c r="F12" s="12">
        <v>2.6</v>
      </c>
      <c r="G12" s="12">
        <v>3.91</v>
      </c>
      <c r="H12" s="12">
        <v>2.4</v>
      </c>
      <c r="I12" s="12">
        <v>0.2</v>
      </c>
      <c r="J12" s="12">
        <v>2.16</v>
      </c>
      <c r="K12" s="12">
        <f t="shared" si="0"/>
        <v>2.3520000000000003</v>
      </c>
      <c r="L12" s="1">
        <f t="shared" si="1"/>
        <v>0</v>
      </c>
      <c r="M12" s="14" t="str">
        <f>+IF(K12&lt;3,"NO SELECCIONADO","SELECCIONADO/ ELEGIBLE")</f>
        <v>NO SELECCIONADO</v>
      </c>
    </row>
    <row r="13" spans="2:14" ht="19.5" thickBot="1" x14ac:dyDescent="0.35">
      <c r="B13" s="3">
        <v>9</v>
      </c>
      <c r="C13" s="4">
        <v>6766724</v>
      </c>
      <c r="D13" s="22" t="s">
        <v>19</v>
      </c>
      <c r="E13" s="6" t="s">
        <v>11</v>
      </c>
      <c r="F13" s="7">
        <v>4</v>
      </c>
      <c r="G13" s="7">
        <v>3.29</v>
      </c>
      <c r="H13" s="7">
        <v>0</v>
      </c>
      <c r="I13" s="7">
        <v>0</v>
      </c>
      <c r="J13" s="7">
        <v>0</v>
      </c>
      <c r="K13" s="7">
        <f t="shared" si="0"/>
        <v>1.4580000000000002</v>
      </c>
      <c r="L13" s="1">
        <f t="shared" si="1"/>
        <v>0</v>
      </c>
      <c r="M13" s="14" t="str">
        <f>+IF(K13&lt;3,"NO SELECCIONADO","SELECCIONADO/ ELEGIBLE")</f>
        <v>NO SELECCIONADO</v>
      </c>
    </row>
    <row r="14" spans="2:14" ht="19.5" thickBot="1" x14ac:dyDescent="0.35">
      <c r="B14" s="8">
        <v>10</v>
      </c>
      <c r="C14" s="9"/>
      <c r="D14" s="23"/>
      <c r="E14" s="11"/>
      <c r="F14" s="12"/>
      <c r="G14" s="12"/>
      <c r="H14" s="12"/>
      <c r="I14" s="12"/>
      <c r="J14" s="12"/>
      <c r="K14" s="12">
        <f t="shared" ref="K14" si="3">+F14*0.2+G14*0.2+H14*0.2+I14*0.15+J14*0.25</f>
        <v>0</v>
      </c>
      <c r="L14" s="1">
        <f t="shared" ref="L14" si="4">+IF(K14=0,1,0)</f>
        <v>1</v>
      </c>
      <c r="M14" s="14" t="str">
        <f t="shared" ref="M14" si="5">+IF(K14&lt;3,"NO SELECCIONADO","SELECCIONADO/ ELEGIBLE")</f>
        <v>NO SELECCIONADO</v>
      </c>
    </row>
    <row r="15" spans="2:14" x14ac:dyDescent="0.3">
      <c r="B15" s="28" t="s">
        <v>4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2:14" ht="17.25" thickBot="1" x14ac:dyDescent="0.35"/>
    <row r="17" spans="2:13" ht="19.5" thickBot="1" x14ac:dyDescent="0.35">
      <c r="B17" s="16"/>
      <c r="C17" s="27" t="s">
        <v>46</v>
      </c>
      <c r="D17" s="27"/>
      <c r="E17" s="27"/>
      <c r="F17" s="27"/>
      <c r="G17" s="27"/>
      <c r="H17" s="26" t="s">
        <v>9</v>
      </c>
      <c r="I17" s="21" t="s">
        <v>12</v>
      </c>
      <c r="J17" s="26" t="s">
        <v>7</v>
      </c>
      <c r="K17" s="7">
        <f>+SUM(K20:K35)/(COUNTA(K20:K35)-SUM(L20:L35))</f>
        <v>4.2185000000000006</v>
      </c>
      <c r="L17" s="18"/>
      <c r="M17" s="19"/>
    </row>
    <row r="18" spans="2:13" ht="19.5" thickBot="1" x14ac:dyDescent="0.35">
      <c r="B18" s="16"/>
      <c r="C18" s="27" t="s">
        <v>5</v>
      </c>
      <c r="D18" s="27"/>
      <c r="E18" s="27"/>
      <c r="F18" s="27"/>
      <c r="G18" s="27"/>
      <c r="H18" s="27"/>
      <c r="I18" s="27"/>
      <c r="J18" s="27"/>
      <c r="K18" s="20"/>
      <c r="L18" s="18"/>
      <c r="M18" s="20"/>
    </row>
    <row r="19" spans="2:13" ht="17.25" thickBot="1" x14ac:dyDescent="0.35">
      <c r="B19" s="2" t="s">
        <v>8</v>
      </c>
      <c r="C19" s="2" t="s">
        <v>0</v>
      </c>
      <c r="D19" s="2" t="s">
        <v>1</v>
      </c>
      <c r="E19" s="2" t="s">
        <v>3</v>
      </c>
      <c r="F19" s="2" t="s">
        <v>13</v>
      </c>
      <c r="G19" s="2" t="s">
        <v>14</v>
      </c>
      <c r="H19" s="2" t="s">
        <v>15</v>
      </c>
      <c r="I19" s="2" t="s">
        <v>16</v>
      </c>
      <c r="J19" s="2" t="s">
        <v>6</v>
      </c>
      <c r="K19" s="2" t="s">
        <v>2</v>
      </c>
      <c r="M19" s="2" t="s">
        <v>10</v>
      </c>
    </row>
    <row r="20" spans="2:13" ht="19.5" thickBot="1" x14ac:dyDescent="0.35">
      <c r="B20" s="3">
        <v>1</v>
      </c>
      <c r="C20" s="4">
        <v>7180207</v>
      </c>
      <c r="D20" s="22" t="s">
        <v>26</v>
      </c>
      <c r="E20" s="6" t="s">
        <v>27</v>
      </c>
      <c r="F20" s="7">
        <v>5</v>
      </c>
      <c r="G20" s="7">
        <v>4.75</v>
      </c>
      <c r="H20" s="7">
        <v>5</v>
      </c>
      <c r="I20" s="7">
        <v>5</v>
      </c>
      <c r="J20" s="7">
        <v>4.5999999999999996</v>
      </c>
      <c r="K20" s="7">
        <f t="shared" ref="K20:K38" si="6">+F20*0.2+G20*0.2+H20*0.2+I20*0.15+J20*0.25</f>
        <v>4.8499999999999996</v>
      </c>
      <c r="L20" s="1">
        <f t="shared" ref="L20:L38" si="7">+IF(K20=0,1,0)</f>
        <v>0</v>
      </c>
      <c r="M20" s="13" t="s">
        <v>44</v>
      </c>
    </row>
    <row r="21" spans="2:13" ht="19.5" thickBot="1" x14ac:dyDescent="0.35">
      <c r="B21" s="8">
        <v>2</v>
      </c>
      <c r="C21" s="4">
        <v>40046111</v>
      </c>
      <c r="D21" s="22" t="s">
        <v>39</v>
      </c>
      <c r="E21" s="6" t="s">
        <v>27</v>
      </c>
      <c r="F21" s="7">
        <v>4.8</v>
      </c>
      <c r="G21" s="7">
        <v>4.62</v>
      </c>
      <c r="H21" s="7">
        <v>5</v>
      </c>
      <c r="I21" s="7">
        <v>4</v>
      </c>
      <c r="J21" s="7">
        <v>4.7</v>
      </c>
      <c r="K21" s="7">
        <f t="shared" si="6"/>
        <v>4.6589999999999998</v>
      </c>
      <c r="L21" s="1">
        <f t="shared" si="7"/>
        <v>0</v>
      </c>
      <c r="M21" s="24" t="s">
        <v>44</v>
      </c>
    </row>
    <row r="22" spans="2:13" ht="19.5" thickBot="1" x14ac:dyDescent="0.35">
      <c r="B22" s="3">
        <v>3</v>
      </c>
      <c r="C22" s="9">
        <v>23552016</v>
      </c>
      <c r="D22" s="23" t="s">
        <v>30</v>
      </c>
      <c r="E22" s="11" t="s">
        <v>27</v>
      </c>
      <c r="F22" s="12">
        <v>4.8</v>
      </c>
      <c r="G22" s="12">
        <v>4.5</v>
      </c>
      <c r="H22" s="12">
        <v>4.8</v>
      </c>
      <c r="I22" s="12">
        <v>4.4000000000000004</v>
      </c>
      <c r="J22" s="12">
        <v>4.4000000000000004</v>
      </c>
      <c r="K22" s="12">
        <f t="shared" si="6"/>
        <v>4.58</v>
      </c>
      <c r="L22" s="1">
        <f t="shared" si="7"/>
        <v>0</v>
      </c>
      <c r="M22" s="25" t="s">
        <v>44</v>
      </c>
    </row>
    <row r="23" spans="2:13" ht="19.5" thickBot="1" x14ac:dyDescent="0.35">
      <c r="B23" s="8">
        <v>4</v>
      </c>
      <c r="C23" s="4">
        <v>4280135</v>
      </c>
      <c r="D23" s="22" t="s">
        <v>33</v>
      </c>
      <c r="E23" s="6" t="s">
        <v>27</v>
      </c>
      <c r="F23" s="7">
        <v>4.8</v>
      </c>
      <c r="G23" s="7">
        <v>4.91</v>
      </c>
      <c r="H23" s="7">
        <v>4.8</v>
      </c>
      <c r="I23" s="7">
        <v>4</v>
      </c>
      <c r="J23" s="7">
        <v>4.3</v>
      </c>
      <c r="K23" s="7">
        <f t="shared" si="6"/>
        <v>4.577</v>
      </c>
      <c r="L23" s="1">
        <f t="shared" si="7"/>
        <v>0</v>
      </c>
      <c r="M23" s="24" t="s">
        <v>44</v>
      </c>
    </row>
    <row r="24" spans="2:13" ht="19.5" thickBot="1" x14ac:dyDescent="0.35">
      <c r="B24" s="3">
        <v>5</v>
      </c>
      <c r="C24" s="4">
        <v>7161974</v>
      </c>
      <c r="D24" s="5" t="s">
        <v>37</v>
      </c>
      <c r="E24" s="6" t="s">
        <v>27</v>
      </c>
      <c r="F24" s="7">
        <v>4.8</v>
      </c>
      <c r="G24" s="7">
        <v>4.25</v>
      </c>
      <c r="H24" s="7">
        <v>4.8</v>
      </c>
      <c r="I24" s="7">
        <v>4.5999999999999996</v>
      </c>
      <c r="J24" s="7">
        <v>4.3</v>
      </c>
      <c r="K24" s="7">
        <f t="shared" si="6"/>
        <v>4.5350000000000001</v>
      </c>
      <c r="L24" s="1">
        <f t="shared" si="7"/>
        <v>0</v>
      </c>
      <c r="M24" s="13" t="s">
        <v>44</v>
      </c>
    </row>
    <row r="25" spans="2:13" ht="19.5" thickBot="1" x14ac:dyDescent="0.35">
      <c r="B25" s="8">
        <v>6</v>
      </c>
      <c r="C25" s="4">
        <v>1054678794</v>
      </c>
      <c r="D25" s="5" t="s">
        <v>35</v>
      </c>
      <c r="E25" s="6" t="s">
        <v>27</v>
      </c>
      <c r="F25" s="7">
        <v>4.4000000000000004</v>
      </c>
      <c r="G25" s="7">
        <v>4.25</v>
      </c>
      <c r="H25" s="7">
        <v>5</v>
      </c>
      <c r="I25" s="7">
        <v>4.5999999999999996</v>
      </c>
      <c r="J25" s="7">
        <v>4.3</v>
      </c>
      <c r="K25" s="7">
        <f t="shared" si="6"/>
        <v>4.4950000000000001</v>
      </c>
      <c r="L25" s="1">
        <f t="shared" si="7"/>
        <v>0</v>
      </c>
      <c r="M25" s="24" t="s">
        <v>44</v>
      </c>
    </row>
    <row r="26" spans="2:13" ht="19.5" thickBot="1" x14ac:dyDescent="0.35">
      <c r="B26" s="3">
        <v>7</v>
      </c>
      <c r="C26" s="4">
        <v>46455656</v>
      </c>
      <c r="D26" s="22" t="s">
        <v>29</v>
      </c>
      <c r="E26" s="6" t="s">
        <v>27</v>
      </c>
      <c r="F26" s="7">
        <v>4.5999999999999996</v>
      </c>
      <c r="G26" s="7">
        <v>4.25</v>
      </c>
      <c r="H26" s="7">
        <v>4.5999999999999996</v>
      </c>
      <c r="I26" s="7">
        <v>4</v>
      </c>
      <c r="J26" s="7">
        <v>4.8</v>
      </c>
      <c r="K26" s="7">
        <f t="shared" si="6"/>
        <v>4.49</v>
      </c>
      <c r="L26" s="1">
        <f t="shared" si="7"/>
        <v>0</v>
      </c>
      <c r="M26" s="13" t="s">
        <v>44</v>
      </c>
    </row>
    <row r="27" spans="2:13" ht="19.5" thickBot="1" x14ac:dyDescent="0.35">
      <c r="B27" s="8">
        <v>8</v>
      </c>
      <c r="C27" s="9">
        <v>1052389015</v>
      </c>
      <c r="D27" s="23" t="s">
        <v>28</v>
      </c>
      <c r="E27" s="11" t="s">
        <v>27</v>
      </c>
      <c r="F27" s="12">
        <v>4</v>
      </c>
      <c r="G27" s="12">
        <v>4</v>
      </c>
      <c r="H27" s="12">
        <v>5</v>
      </c>
      <c r="I27" s="12">
        <v>3.6</v>
      </c>
      <c r="J27" s="12">
        <v>5</v>
      </c>
      <c r="K27" s="12">
        <f t="shared" si="6"/>
        <v>4.3900000000000006</v>
      </c>
      <c r="L27" s="1">
        <f t="shared" si="7"/>
        <v>0</v>
      </c>
      <c r="M27" s="14" t="s">
        <v>44</v>
      </c>
    </row>
    <row r="28" spans="2:13" ht="19.5" thickBot="1" x14ac:dyDescent="0.35">
      <c r="B28" s="3">
        <v>9</v>
      </c>
      <c r="C28" s="9">
        <v>23467940</v>
      </c>
      <c r="D28" s="23" t="s">
        <v>40</v>
      </c>
      <c r="E28" s="11" t="s">
        <v>27</v>
      </c>
      <c r="F28" s="12">
        <v>4.2</v>
      </c>
      <c r="G28" s="12">
        <v>4.37</v>
      </c>
      <c r="H28" s="12">
        <v>4</v>
      </c>
      <c r="I28" s="12">
        <v>5</v>
      </c>
      <c r="J28" s="12">
        <v>4</v>
      </c>
      <c r="K28" s="12">
        <f t="shared" si="6"/>
        <v>4.2640000000000002</v>
      </c>
      <c r="L28" s="1">
        <f t="shared" si="7"/>
        <v>0</v>
      </c>
      <c r="M28" s="25" t="s">
        <v>44</v>
      </c>
    </row>
    <row r="29" spans="2:13" ht="19.5" thickBot="1" x14ac:dyDescent="0.35">
      <c r="B29" s="8">
        <v>10</v>
      </c>
      <c r="C29" s="9">
        <v>46673903</v>
      </c>
      <c r="D29" s="23" t="s">
        <v>32</v>
      </c>
      <c r="E29" s="11" t="s">
        <v>27</v>
      </c>
      <c r="F29" s="12">
        <v>4.5999999999999996</v>
      </c>
      <c r="G29" s="12">
        <v>3.75</v>
      </c>
      <c r="H29" s="12">
        <v>4.8</v>
      </c>
      <c r="I29" s="12">
        <v>3.4</v>
      </c>
      <c r="J29" s="12">
        <v>4.3</v>
      </c>
      <c r="K29" s="12">
        <f t="shared" si="6"/>
        <v>4.2149999999999999</v>
      </c>
      <c r="L29" s="1">
        <f t="shared" si="7"/>
        <v>0</v>
      </c>
      <c r="M29" s="14" t="s">
        <v>44</v>
      </c>
    </row>
    <row r="30" spans="2:13" ht="19.5" thickBot="1" x14ac:dyDescent="0.35">
      <c r="B30" s="3">
        <v>11</v>
      </c>
      <c r="C30" s="4">
        <v>74189833</v>
      </c>
      <c r="D30" s="22" t="s">
        <v>31</v>
      </c>
      <c r="E30" s="6" t="s">
        <v>27</v>
      </c>
      <c r="F30" s="7">
        <v>5</v>
      </c>
      <c r="G30" s="7">
        <v>4.25</v>
      </c>
      <c r="H30" s="7">
        <v>3.8</v>
      </c>
      <c r="I30" s="7">
        <v>4</v>
      </c>
      <c r="J30" s="7">
        <v>4</v>
      </c>
      <c r="K30" s="7">
        <f t="shared" si="6"/>
        <v>4.2100000000000009</v>
      </c>
      <c r="L30" s="1">
        <f t="shared" si="7"/>
        <v>0</v>
      </c>
      <c r="M30" s="13" t="s">
        <v>44</v>
      </c>
    </row>
    <row r="31" spans="2:13" ht="19.5" thickBot="1" x14ac:dyDescent="0.35">
      <c r="B31" s="8">
        <v>12</v>
      </c>
      <c r="C31" s="9">
        <v>23438639</v>
      </c>
      <c r="D31" s="23" t="s">
        <v>34</v>
      </c>
      <c r="E31" s="11" t="s">
        <v>27</v>
      </c>
      <c r="F31" s="12">
        <v>5</v>
      </c>
      <c r="G31" s="12">
        <v>4.3499999999999996</v>
      </c>
      <c r="H31" s="12">
        <v>3.6</v>
      </c>
      <c r="I31" s="12">
        <v>2.6</v>
      </c>
      <c r="J31" s="12">
        <v>4.0999999999999996</v>
      </c>
      <c r="K31" s="12">
        <f t="shared" si="6"/>
        <v>4.0050000000000008</v>
      </c>
      <c r="L31" s="1">
        <f t="shared" si="7"/>
        <v>0</v>
      </c>
      <c r="M31" s="14" t="s">
        <v>44</v>
      </c>
    </row>
    <row r="32" spans="2:13" ht="19.5" thickBot="1" x14ac:dyDescent="0.35">
      <c r="B32" s="3">
        <v>13</v>
      </c>
      <c r="C32" s="4">
        <v>1049633732</v>
      </c>
      <c r="D32" s="22" t="s">
        <v>43</v>
      </c>
      <c r="E32" s="6" t="s">
        <v>27</v>
      </c>
      <c r="F32" s="7">
        <v>4.2</v>
      </c>
      <c r="G32" s="7">
        <v>2.75</v>
      </c>
      <c r="H32" s="7">
        <v>4.8</v>
      </c>
      <c r="I32" s="7">
        <v>3.6</v>
      </c>
      <c r="J32" s="7">
        <v>4</v>
      </c>
      <c r="K32" s="7">
        <f t="shared" si="6"/>
        <v>3.89</v>
      </c>
      <c r="L32" s="1">
        <f t="shared" si="7"/>
        <v>0</v>
      </c>
      <c r="M32" s="13" t="s">
        <v>44</v>
      </c>
    </row>
    <row r="33" spans="2:13" ht="19.5" thickBot="1" x14ac:dyDescent="0.35">
      <c r="B33" s="8">
        <v>14</v>
      </c>
      <c r="C33" s="4">
        <v>74379604</v>
      </c>
      <c r="D33" s="22" t="s">
        <v>41</v>
      </c>
      <c r="E33" s="6" t="s">
        <v>27</v>
      </c>
      <c r="F33" s="7">
        <v>4.2</v>
      </c>
      <c r="G33" s="7">
        <v>4.3499999999999996</v>
      </c>
      <c r="H33" s="7">
        <v>5</v>
      </c>
      <c r="I33" s="7">
        <v>2</v>
      </c>
      <c r="J33" s="7">
        <v>2.8</v>
      </c>
      <c r="K33" s="7">
        <f t="shared" si="6"/>
        <v>3.71</v>
      </c>
      <c r="L33" s="1">
        <f t="shared" si="7"/>
        <v>0</v>
      </c>
      <c r="M33" s="24" t="s">
        <v>44</v>
      </c>
    </row>
    <row r="34" spans="2:13" ht="19.5" thickBot="1" x14ac:dyDescent="0.35">
      <c r="B34" s="3">
        <v>15</v>
      </c>
      <c r="C34" s="9">
        <v>74378535</v>
      </c>
      <c r="D34" s="23" t="s">
        <v>38</v>
      </c>
      <c r="E34" s="11" t="s">
        <v>27</v>
      </c>
      <c r="F34" s="12">
        <v>4.4000000000000004</v>
      </c>
      <c r="G34" s="12">
        <v>4.33</v>
      </c>
      <c r="H34" s="12">
        <v>3.8</v>
      </c>
      <c r="I34" s="12">
        <v>1.6</v>
      </c>
      <c r="J34" s="12">
        <v>3.6</v>
      </c>
      <c r="K34" s="12">
        <f t="shared" si="6"/>
        <v>3.6460000000000004</v>
      </c>
      <c r="L34" s="1">
        <f t="shared" si="7"/>
        <v>0</v>
      </c>
      <c r="M34" s="25" t="s">
        <v>44</v>
      </c>
    </row>
    <row r="35" spans="2:13" ht="19.5" thickBot="1" x14ac:dyDescent="0.35">
      <c r="B35" s="8">
        <v>16</v>
      </c>
      <c r="C35" s="9">
        <v>79189953</v>
      </c>
      <c r="D35" s="23" t="s">
        <v>42</v>
      </c>
      <c r="E35" s="11" t="s">
        <v>27</v>
      </c>
      <c r="F35" s="12">
        <v>4.2</v>
      </c>
      <c r="G35" s="12">
        <v>2.75</v>
      </c>
      <c r="H35" s="12">
        <v>4.8</v>
      </c>
      <c r="I35" s="12">
        <v>4.2</v>
      </c>
      <c r="J35" s="12">
        <v>0</v>
      </c>
      <c r="K35" s="12">
        <f t="shared" si="6"/>
        <v>2.98</v>
      </c>
      <c r="L35" s="1">
        <f t="shared" si="7"/>
        <v>0</v>
      </c>
      <c r="M35" s="14" t="s">
        <v>45</v>
      </c>
    </row>
    <row r="36" spans="2:13" ht="19.5" thickBot="1" x14ac:dyDescent="0.35">
      <c r="B36" s="3">
        <v>17</v>
      </c>
      <c r="C36" s="9">
        <v>1057579732</v>
      </c>
      <c r="D36" s="23" t="s">
        <v>36</v>
      </c>
      <c r="E36" s="11" t="s">
        <v>27</v>
      </c>
      <c r="F36" s="12">
        <v>4</v>
      </c>
      <c r="G36" s="12">
        <v>3.91</v>
      </c>
      <c r="H36" s="12">
        <v>0</v>
      </c>
      <c r="I36" s="12">
        <v>0</v>
      </c>
      <c r="J36" s="12">
        <v>0</v>
      </c>
      <c r="K36" s="12">
        <f t="shared" si="6"/>
        <v>1.5820000000000001</v>
      </c>
      <c r="L36" s="1">
        <f t="shared" si="7"/>
        <v>0</v>
      </c>
      <c r="M36" s="25" t="s">
        <v>45</v>
      </c>
    </row>
    <row r="37" spans="2:13" ht="19.5" thickBot="1" x14ac:dyDescent="0.35">
      <c r="B37" s="8">
        <v>18</v>
      </c>
      <c r="C37" s="9"/>
      <c r="D37" s="10"/>
      <c r="E37" s="11"/>
      <c r="F37" s="12"/>
      <c r="G37" s="12"/>
      <c r="H37" s="12"/>
      <c r="I37" s="12"/>
      <c r="J37" s="12"/>
      <c r="K37" s="12">
        <f t="shared" si="6"/>
        <v>0</v>
      </c>
      <c r="L37" s="1">
        <f t="shared" si="7"/>
        <v>1</v>
      </c>
      <c r="M37" s="14" t="str">
        <f t="shared" ref="M37:M38" si="8">+IF(K37&lt;3.1,"NO PRESELECCIONADO","PRE - SELECCIONADO/ ELEGIBLE")</f>
        <v>NO PRESELECCIONADO</v>
      </c>
    </row>
    <row r="38" spans="2:13" ht="19.5" thickBot="1" x14ac:dyDescent="0.35">
      <c r="B38" s="3">
        <v>19</v>
      </c>
      <c r="C38" s="4"/>
      <c r="D38" s="5"/>
      <c r="E38" s="6"/>
      <c r="F38" s="7"/>
      <c r="G38" s="7"/>
      <c r="H38" s="7"/>
      <c r="I38" s="7"/>
      <c r="J38" s="7"/>
      <c r="K38" s="7">
        <f t="shared" si="6"/>
        <v>0</v>
      </c>
      <c r="L38" s="1">
        <f t="shared" si="7"/>
        <v>1</v>
      </c>
      <c r="M38" s="13" t="str">
        <f t="shared" si="8"/>
        <v>NO PRESELECCIONADO</v>
      </c>
    </row>
    <row r="39" spans="2:13" x14ac:dyDescent="0.3">
      <c r="B39" s="28" t="s">
        <v>4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</sheetData>
  <sortState ref="C5:M13">
    <sortCondition descending="1" ref="K5:K13"/>
  </sortState>
  <mergeCells count="8">
    <mergeCell ref="C18:E18"/>
    <mergeCell ref="F18:J18"/>
    <mergeCell ref="B39:M39"/>
    <mergeCell ref="C2:G2"/>
    <mergeCell ref="C3:E3"/>
    <mergeCell ref="F3:J3"/>
    <mergeCell ref="B15:M15"/>
    <mergeCell ref="C17:G17"/>
  </mergeCells>
  <phoneticPr fontId="0" type="noConversion"/>
  <conditionalFormatting sqref="K5:K7">
    <cfRule type="iconSet" priority="14">
      <iconSet iconSet="3Arrows">
        <cfvo type="percent" val="0"/>
        <cfvo type="num" val="3"/>
        <cfvo type="num" val="4"/>
      </iconSet>
    </cfRule>
  </conditionalFormatting>
  <conditionalFormatting sqref="K8:K14">
    <cfRule type="iconSet" priority="57">
      <iconSet iconSet="3Arrows">
        <cfvo type="percent" val="0"/>
        <cfvo type="num" val="3"/>
        <cfvo type="num" val="4"/>
      </iconSet>
    </cfRule>
  </conditionalFormatting>
  <conditionalFormatting sqref="K22">
    <cfRule type="iconSet" priority="2">
      <iconSet iconSet="3Arrows">
        <cfvo type="percent" val="0"/>
        <cfvo type="num" val="3"/>
        <cfvo type="num" val="4"/>
      </iconSet>
    </cfRule>
  </conditionalFormatting>
  <conditionalFormatting sqref="K20:K21">
    <cfRule type="iconSet" priority="1">
      <iconSet iconSet="3Arrows">
        <cfvo type="percent" val="0"/>
        <cfvo type="num" val="3"/>
        <cfvo type="num" val="4"/>
      </iconSet>
    </cfRule>
  </conditionalFormatting>
  <conditionalFormatting sqref="K23:K38">
    <cfRule type="iconSet" priority="3">
      <iconSet iconSet="3Arrows">
        <cfvo type="percent" val="0"/>
        <cfvo type="num" val="3"/>
        <cfvo type="num" val="4"/>
      </iconSet>
    </cfRule>
  </conditionalFormatting>
  <dataValidations count="1">
    <dataValidation type="decimal" allowBlank="1" showInputMessage="1" showErrorMessage="1" errorTitle="Error de Nota" error="La Nota que debe ingresar debe estar entre 0,0 y 5,0." sqref="F5:J14 F20:J38">
      <formula1>0</formula1>
      <formula2>5</formula2>
    </dataValidation>
  </dataValidations>
  <pageMargins left="0.19685039370078741" right="0.11811023622047245" top="0.15748031496062992" bottom="0.15748031496062992" header="0.31496062992125984" footer="0.31496062992125984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Supervisores y Recolectores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wsbarretob</dc:creator>
  <cp:lastModifiedBy>Aura Liliana Angel Holguin</cp:lastModifiedBy>
  <cp:lastPrinted>2013-05-20T16:16:36Z</cp:lastPrinted>
  <dcterms:created xsi:type="dcterms:W3CDTF">2011-04-25T16:59:27Z</dcterms:created>
  <dcterms:modified xsi:type="dcterms:W3CDTF">2013-05-21T15:32:28Z</dcterms:modified>
</cp:coreProperties>
</file>