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3_\AUSTERIDAD DEL GASTO\"/>
    </mc:Choice>
  </mc:AlternateContent>
  <bookViews>
    <workbookView xWindow="0" yWindow="0" windowWidth="28800" windowHeight="12000"/>
  </bookViews>
  <sheets>
    <sheet name="Plan 2023" sheetId="1" r:id="rId1"/>
    <sheet name="Sheet1" sheetId="2" state="hidden" r:id="rId2"/>
  </sheets>
  <definedNames>
    <definedName name="_xlnm._FilterDatabase" localSheetId="0" hidden="1">'Plan 2023'!$A$3:$AA$11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 l="1"/>
  <c r="H46" i="2"/>
  <c r="G46" i="2"/>
  <c r="F46" i="2"/>
  <c r="E46" i="2"/>
  <c r="M45" i="2"/>
  <c r="J45" i="2"/>
  <c r="I45" i="2"/>
  <c r="M44" i="2"/>
  <c r="J44" i="2"/>
  <c r="I44" i="2"/>
  <c r="M43" i="2"/>
  <c r="J43" i="2"/>
  <c r="I43" i="2"/>
  <c r="M42" i="2"/>
  <c r="J42" i="2"/>
  <c r="I42" i="2"/>
  <c r="M41" i="2"/>
  <c r="J41" i="2"/>
  <c r="I41" i="2"/>
  <c r="M40" i="2"/>
  <c r="J40" i="2"/>
  <c r="I40" i="2"/>
  <c r="M39" i="2"/>
  <c r="J39" i="2"/>
  <c r="I39" i="2"/>
  <c r="M38" i="2"/>
  <c r="J38" i="2"/>
  <c r="I38" i="2"/>
  <c r="M37" i="2"/>
  <c r="J37" i="2"/>
  <c r="I37" i="2"/>
  <c r="M36" i="2"/>
  <c r="J36" i="2"/>
  <c r="I36" i="2"/>
  <c r="M35" i="2"/>
  <c r="J35" i="2"/>
  <c r="I35" i="2"/>
  <c r="M34" i="2"/>
  <c r="J34" i="2"/>
  <c r="I34" i="2"/>
  <c r="M33" i="2"/>
  <c r="J33" i="2"/>
  <c r="I33" i="2"/>
  <c r="M32" i="2"/>
  <c r="J32" i="2"/>
  <c r="I32" i="2"/>
  <c r="M31" i="2"/>
  <c r="J31" i="2"/>
  <c r="I31" i="2"/>
  <c r="M30" i="2"/>
  <c r="J30" i="2"/>
  <c r="I30" i="2"/>
  <c r="M29" i="2"/>
  <c r="J29" i="2"/>
  <c r="I29" i="2"/>
  <c r="M28" i="2"/>
  <c r="J28" i="2"/>
  <c r="I28" i="2"/>
  <c r="M27" i="2"/>
  <c r="J27" i="2"/>
  <c r="I27" i="2"/>
  <c r="M26" i="2"/>
  <c r="J26" i="2"/>
  <c r="I26" i="2"/>
  <c r="M25" i="2"/>
  <c r="J25" i="2"/>
  <c r="I25" i="2"/>
  <c r="M24" i="2"/>
  <c r="J24" i="2"/>
  <c r="I24" i="2"/>
  <c r="M23" i="2"/>
  <c r="J23" i="2"/>
  <c r="I23" i="2"/>
  <c r="M22" i="2"/>
  <c r="J22" i="2"/>
  <c r="I22" i="2"/>
  <c r="M21" i="2"/>
  <c r="J21" i="2"/>
  <c r="I21" i="2"/>
  <c r="M20" i="2"/>
  <c r="J20" i="2"/>
  <c r="I20" i="2"/>
  <c r="M19" i="2"/>
  <c r="J19" i="2"/>
  <c r="I19" i="2"/>
  <c r="M18" i="2"/>
  <c r="J18" i="2"/>
  <c r="I18" i="2"/>
  <c r="M17" i="2"/>
  <c r="J17" i="2"/>
  <c r="I17" i="2"/>
  <c r="M16" i="2"/>
  <c r="J16" i="2"/>
  <c r="I16" i="2"/>
  <c r="M15" i="2"/>
  <c r="J15" i="2"/>
  <c r="I15" i="2"/>
  <c r="M14" i="2"/>
  <c r="J14" i="2"/>
  <c r="I14" i="2"/>
  <c r="M13" i="2"/>
  <c r="J13" i="2"/>
  <c r="I13" i="2"/>
  <c r="M12" i="2"/>
  <c r="J12" i="2"/>
  <c r="I12" i="2"/>
  <c r="M11" i="2"/>
  <c r="J11" i="2"/>
  <c r="I11" i="2"/>
  <c r="M10" i="2"/>
  <c r="J10" i="2"/>
  <c r="I10" i="2"/>
  <c r="M9" i="2"/>
  <c r="J9" i="2"/>
  <c r="I9" i="2"/>
  <c r="M8" i="2"/>
  <c r="J8" i="2"/>
  <c r="I8" i="2"/>
  <c r="M7" i="2"/>
  <c r="J7" i="2"/>
  <c r="I7" i="2"/>
  <c r="M6" i="2"/>
  <c r="J6" i="2"/>
  <c r="I6" i="2"/>
  <c r="M5" i="2"/>
  <c r="J5" i="2"/>
  <c r="I5" i="2"/>
  <c r="M4" i="2"/>
  <c r="J4" i="2"/>
  <c r="I4" i="2"/>
  <c r="M3" i="2"/>
  <c r="M46" i="2" s="1"/>
  <c r="J3" i="2"/>
  <c r="I3" i="2"/>
  <c r="J14" i="1"/>
  <c r="H17" i="1"/>
  <c r="G17" i="1"/>
  <c r="F17" i="1"/>
  <c r="E17" i="1"/>
  <c r="I46" i="2" l="1"/>
  <c r="J46" i="2"/>
  <c r="J17" i="1"/>
  <c r="J4" i="1"/>
  <c r="K5" i="1"/>
  <c r="N5" i="1" l="1"/>
  <c r="N6" i="1"/>
  <c r="N7" i="1"/>
  <c r="N9" i="1"/>
  <c r="N10" i="1"/>
  <c r="N11" i="1"/>
  <c r="N14" i="1"/>
  <c r="N12" i="1"/>
  <c r="N13" i="1"/>
  <c r="N15" i="1"/>
  <c r="N16" i="1"/>
  <c r="K6" i="1"/>
  <c r="K7" i="1"/>
  <c r="J5" i="1"/>
  <c r="J6" i="1"/>
  <c r="J7" i="1"/>
  <c r="J9" i="1"/>
  <c r="J10" i="1"/>
  <c r="J11" i="1"/>
  <c r="J12" i="1"/>
  <c r="J13" i="1"/>
  <c r="J15" i="1"/>
  <c r="J16" i="1"/>
  <c r="K4" i="1"/>
  <c r="K16" i="1"/>
  <c r="K15" i="1"/>
  <c r="K13" i="1"/>
  <c r="K12" i="1"/>
  <c r="K14" i="1"/>
  <c r="K11" i="1"/>
  <c r="K10" i="1"/>
  <c r="K9" i="1"/>
  <c r="K8" i="1" l="1"/>
  <c r="J8" i="1"/>
  <c r="N8" i="1"/>
  <c r="N17" i="1" s="1"/>
  <c r="K17" i="1" l="1"/>
</calcChain>
</file>

<file path=xl/sharedStrings.xml><?xml version="1.0" encoding="utf-8"?>
<sst xmlns="http://schemas.openxmlformats.org/spreadsheetml/2006/main" count="142" uniqueCount="83">
  <si>
    <t>PLAN DE AUSTERIDAD DEL GASTO 2023</t>
  </si>
  <si>
    <t>No.</t>
  </si>
  <si>
    <t>Concepto</t>
  </si>
  <si>
    <t>Meta</t>
  </si>
  <si>
    <t>Estrategia</t>
  </si>
  <si>
    <t>Valor ejecutado vigencia anterior (2022)</t>
  </si>
  <si>
    <t>Valor ejecutado vigencia en curso (2023)</t>
  </si>
  <si>
    <t xml:space="preserve"> Variación % </t>
  </si>
  <si>
    <t xml:space="preserve"> Nota explicativa </t>
  </si>
  <si>
    <t>Resultado general</t>
  </si>
  <si>
    <t xml:space="preserve"> I semestre </t>
  </si>
  <si>
    <t xml:space="preserve"> II semestre </t>
  </si>
  <si>
    <t>Viáticos</t>
  </si>
  <si>
    <t>Propender por la racionalización en el pago de viáticos en la entidad, teniendo en cuenta la estricta necesidad</t>
  </si>
  <si>
    <t xml:space="preserve">Socializar las políticas y lineamientos de comisiones con todos los servidores de la entidad. 
Actualizar el formato de solicitud de comisiones donde el área solicitante certifique que es indispensable la presencialidad.
Autorización explícita de la dirección general o su delegado para las comisiones internacionales.
Gestionar una capacitación con el líder de la política de austeridad del gasto, para la entidad  y  socializar los lineamientos  en la vigencia sobre austeridad del gasto. </t>
  </si>
  <si>
    <t>Tiquetes</t>
  </si>
  <si>
    <t>Propender por la racionalización en la expedición y costos de los tiquetes que sean requeridos en la entidad.</t>
  </si>
  <si>
    <t xml:space="preserve">Socializar las políticas y lineamientos de comisiones con todos los servidores de la entidad.
Solicitar al área requirente, la certificación de eventualidades que impliquen cambios del itinerario y sobrecostos no planeados.
Definir procedimiento para el reintegro del dinero que se cause por cambios de itinerario con responsabilidad del servidor.
Gestionar una capacitación con el líder de la política de austeridad del gasto, para la entidad  y  socializar los lineamientos  en la vigencia sobre austeridad del gasto. </t>
  </si>
  <si>
    <t>Horas extras, dominicales, festivos y recargos</t>
  </si>
  <si>
    <t>Aminorar la programación, reconocimiento y pago de horas extras.</t>
  </si>
  <si>
    <t>Expedir circular con lineamientos para la racionalización del uso de horas extras y el procedimiento para su justificación y autorización, definiendo los  límites permitidos en la entidad para el reconocimiento de horas extras y las excepcionalidades.
La validez de las autorizaciones de horas extras tiene una vigencia de un mes, el cual debe ser renovado si se justifica la continuidad de la coyuntura, dadas las situaciones de excepcionalidad que justifica la necesidad de horas extras.
Sensibilización y seguimiento a las horas extras que se reconocerán en tiempo compensado, con un tiempo límite de 3 meses.
Sensibilizar a los servidores y jefes sobre la organización del trabajo desde el bienestar psicosocial y la seguridad y salud en el trabajo.
Establecer los lineamientos de descanso compensatorio por retribución de las horas extras no pagadas.
Línea base: Realizar el seguimiento al reconocimiento de las horas extras trimestral, con relación al de la vigencia anterior.</t>
  </si>
  <si>
    <t>Indemnización por vacaciones</t>
  </si>
  <si>
    <t>Promover el disfrute efectivo y oportuno de las vacaciones una vez se cause el periodo correspondiente.</t>
  </si>
  <si>
    <t xml:space="preserve">
Envío de memorandos a los jefes de cada dependencia exhortándolos a dar cumplimiento con la programación anual de vacaciones de todos los servidores de su dependencia, así como la programación para el efectivo disfrute de los periodos que se tengan acumulados. 
Definir una política de operación para que el disfrute de vacaciones deba realizarse dentro de la vigencia en la cual se adquirió el derecho. 
Realizar el seguimiento al plan anual de vacaciones con la programación de jefes, dando cumplimiento a los requisitos definidos en la normatividad vigente.
Realizar seguimientos cuatrimestrales a la programación de vacaciones y a los periodos que se tengan acumulados para que se programe el disfrute efectivo dentro de la vigencia. 
Sensibilizar a los servidores y a sus jefes, respecto a los efectos sobre la salud de no tomar vacaciones  anualmente o interrumpirlas,  así como sobre la importancia de la desconexión laboral. 
Línea base: Realizar el seguimiento al reconocimiento de las vacaciones por indemnización, con relación al de la vigencia anterior.
</t>
  </si>
  <si>
    <t>Combustible</t>
  </si>
  <si>
    <t xml:space="preserve">Propender por la racionalización en el uso de los vehículos operativos y directivos de la entidad. </t>
  </si>
  <si>
    <t>Seguimiento del consumo de combustible. 
Socializar circular recordando a los servidores hacer uso racionalizado de los vehículos operativos de la entidad, en el marco del Artículo 14. Vehículos oficiales y el Artículo 6. Prelación de encuentros virtuales del Decreto 444 de 2023.</t>
  </si>
  <si>
    <t>Papeleria</t>
  </si>
  <si>
    <t>Propender por transformar la cultura ambiental de los servidores en acciones y hábitos positivos en el cuidado y uso de los recursos.</t>
  </si>
  <si>
    <t xml:space="preserve">Realizar capacitaciones virtuales y/o presenciales que permitan fortalecer la cultura ambiental de los servidores del DANE.
Realizar un informe trimestral de consumo de papel. 
Realizar y socializar una infografía para reutilización y reciclaje de elementos de oficina. 
</t>
  </si>
  <si>
    <t>Energia</t>
  </si>
  <si>
    <t xml:space="preserve">Promover la disminución del ahorro de energía a través del uso de luminarias led. 
Realizar capacitaciones virtuales y/o presenciales que permitan fortalecer la cultura ambiental de los servidores del DANE. 
Realizar un informe trimestral de consumo de energía.
Socializar una infografía de buenas prácticas en el uso racional de la energía. 
Desarrollar una estrategia piloto de ahorro de energía lumínica en DANE Central. </t>
  </si>
  <si>
    <t xml:space="preserve">Agua </t>
  </si>
  <si>
    <t xml:space="preserve">Realizar capacitaciones virtuales y/o presenciales que permitan fortalecer la cultura ambiental de los servidores del DANE.
Socializar infografías y realizar capacitaciones que fomenten la cultura de ahorro de agua en las sedes y DANE Central, a través la apropiación de acciones ecoamigables. 
Realizar un informe trimestral de consumos de agua. </t>
  </si>
  <si>
    <t xml:space="preserve">Telefonía </t>
  </si>
  <si>
    <t>Propender por transformar la cultura de los servidores en acciones y hábitos que involucren en mayor medida los medios de comunicación digital sobre los telefónicos, en el marco del cuidado y uso óptimo de los recursos.</t>
  </si>
  <si>
    <t xml:space="preserve">Socializar infografía incentivando el uso de aplicativos electrónicos dispuestos por la entidad para las llamadas entre servidores y el uso de comunicaciones oficiales. 
Realizar una revisión en todas las sedes de los planes disponibles en el mercado de telefonía móvil y local y renegociar tarifas con las empresas prestadoras de servicios de telefonía móvil cuando lo amerite. La revisión en las sedes será responsabilidad de cada Director Territorial. </t>
  </si>
  <si>
    <t xml:space="preserve">Arrendamiento </t>
  </si>
  <si>
    <t xml:space="preserve">Propender por la reducción de los gastos de en el arrendamiento y mantenimiento de los bienes inmuebles en las sedes del DANE. </t>
  </si>
  <si>
    <t xml:space="preserve">Socializar una circular durante el segundo semestre de la vigencia 2023, a las sedes sobre el cumplimiento los requisitos para los cambios de sede o nuevos contratos de arrendamiento en cumplimiento del Decreto 444 del 2023, envitando cualquier tipo de contrato que implique embellecimiento y mejoras ostentosas, así como revisar los contratos actuales en el marco del trabajo remoto. </t>
  </si>
  <si>
    <t>Esquemas de seguridad</t>
  </si>
  <si>
    <t>Solo firmar convenios con la UNP en los casos que la ley lo demande</t>
  </si>
  <si>
    <t>Actualmente no se tiene convenio UNP</t>
  </si>
  <si>
    <t>Publicidad y publicación</t>
  </si>
  <si>
    <t>Acceder a servicios de publicaciones y publicidad solo en los casos que ley lo demande</t>
  </si>
  <si>
    <t>Contratos de prestación de servicios</t>
  </si>
  <si>
    <t>Fortalecer la planta de personal para reducir la contratación por prestación de servicios</t>
  </si>
  <si>
    <t>TOTAL</t>
  </si>
  <si>
    <t>Papeleria (DANE Central)</t>
  </si>
  <si>
    <t>Papeleria (DT Centro)</t>
  </si>
  <si>
    <t>Papeleria (DT Centro Occidente)</t>
  </si>
  <si>
    <t>Papeleria (DT Centro Oriente)</t>
  </si>
  <si>
    <t>Papeleria (DT Noroccidente)</t>
  </si>
  <si>
    <t>Papeleria (DT Norte)</t>
  </si>
  <si>
    <t>Papeleria (DT Suroccidente)</t>
  </si>
  <si>
    <t>Energia (DANE Central)</t>
  </si>
  <si>
    <t>Energía (DT Centro)</t>
  </si>
  <si>
    <t>Energía (DT Centro Occidente)</t>
  </si>
  <si>
    <t>Energía (DT Centro Oriente)</t>
  </si>
  <si>
    <t>Energía (DT Noroccidente)</t>
  </si>
  <si>
    <t>Energía (DT Norte)</t>
  </si>
  <si>
    <t xml:space="preserve">Energía (DT Suroccidente) </t>
  </si>
  <si>
    <t>Agua (DANE Central)</t>
  </si>
  <si>
    <t>Agua (DT Centro)</t>
  </si>
  <si>
    <t>Agua (DT Centro Occidente)</t>
  </si>
  <si>
    <t>Agua (DT Centro Oriente)</t>
  </si>
  <si>
    <t>Agua (DT Noroccidente)</t>
  </si>
  <si>
    <t>Agua (DT Norte)</t>
  </si>
  <si>
    <t>Agua (DT Suroccidente)</t>
  </si>
  <si>
    <t>Telefonía (DANE Central)</t>
  </si>
  <si>
    <t>Telefonía (DT Centro)</t>
  </si>
  <si>
    <t>Telefonía (DT Centro Occidente)</t>
  </si>
  <si>
    <t>Telefonía (DT Centro Oriente)</t>
  </si>
  <si>
    <t>Telefonía (DT Noroccidente)</t>
  </si>
  <si>
    <t>Telefonía (DT Norte)</t>
  </si>
  <si>
    <t>Telefonía (DT Suroccidente)</t>
  </si>
  <si>
    <t>Arrendamiento  (DANE Central)</t>
  </si>
  <si>
    <t>Arrendamiento  (DT Centro)</t>
  </si>
  <si>
    <t>Arrendamiento  (DT Centro Occidente)</t>
  </si>
  <si>
    <t>Arrendamiento  (DT Centro Oriente)</t>
  </si>
  <si>
    <t>Arrendamiento  (DT Noroccidente)</t>
  </si>
  <si>
    <t>Arrendamiento  (DT Norte)</t>
  </si>
  <si>
    <t>Arrendamiento  (DT Suroccidente)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</si>
</sst>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43" formatCode="_-* #,##0.00_-;\-* #,##0.00_-;_-* &quot;-&quot;??_-;_-@_-"/>
    <numFmt numFmtId="164" formatCode="&quot;$&quot;#,##0.00"/>
  </numFmts>
  <fonts count="11" x14ac:knownFonts="1">
    <font>
      <sz val="11"/>
      <color theme="1"/>
      <name val="Calibri"/>
      <family val="2"/>
      <scheme val="minor"/>
    </font>
    <font>
      <sz val="11"/>
      <color theme="1"/>
      <name val="Calibri"/>
      <family val="2"/>
      <scheme val="minor"/>
    </font>
    <font>
      <sz val="11"/>
      <name val="Segoe UI"/>
      <family val="2"/>
    </font>
    <font>
      <sz val="11"/>
      <color theme="0"/>
      <name val="Segoe UI"/>
      <family val="2"/>
    </font>
    <font>
      <sz val="11"/>
      <color rgb="FFFF0000"/>
      <name val="Segoe UI"/>
      <family val="2"/>
    </font>
    <font>
      <sz val="11"/>
      <color theme="1"/>
      <name val="Segoe UI"/>
      <family val="2"/>
    </font>
    <font>
      <sz val="11"/>
      <color rgb="FF000000"/>
      <name val="Segoe UI"/>
      <family val="2"/>
    </font>
    <font>
      <b/>
      <sz val="11"/>
      <color theme="0"/>
      <name val="Segoe UI"/>
      <family val="2"/>
    </font>
    <font>
      <b/>
      <sz val="16"/>
      <color theme="1"/>
      <name val="Segoe UI"/>
      <family val="2"/>
    </font>
    <font>
      <b/>
      <sz val="11"/>
      <name val="Segoe UI"/>
      <family val="2"/>
    </font>
    <font>
      <sz val="11"/>
      <color rgb="FF000000"/>
      <name val="Segoe UI"/>
      <family val="2"/>
    </font>
  </fonts>
  <fills count="10">
    <fill>
      <patternFill patternType="none"/>
    </fill>
    <fill>
      <patternFill patternType="gray125"/>
    </fill>
    <fill>
      <patternFill patternType="solid">
        <fgColor indexed="65"/>
        <bgColor theme="0"/>
      </patternFill>
    </fill>
    <fill>
      <patternFill patternType="solid">
        <fgColor theme="0"/>
        <bgColor indexed="64"/>
      </patternFill>
    </fill>
    <fill>
      <patternFill patternType="solid">
        <fgColor theme="0"/>
        <bgColor theme="0"/>
      </patternFill>
    </fill>
    <fill>
      <patternFill patternType="solid">
        <fgColor rgb="FFB6004B"/>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theme="0" tint="-0.499984740745262"/>
        <bgColor indexed="64"/>
      </patternFill>
    </fill>
    <fill>
      <patternFill patternType="solid">
        <fgColor theme="3"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74">
    <xf numFmtId="0" fontId="0" fillId="0" borderId="0" xfId="0"/>
    <xf numFmtId="0" fontId="2" fillId="2" borderId="0" xfId="0" applyFont="1" applyFill="1" applyAlignment="1">
      <alignment vertical="center"/>
    </xf>
    <xf numFmtId="0" fontId="3" fillId="0" borderId="0" xfId="0" applyFont="1" applyAlignment="1">
      <alignment horizontal="center" vertical="center"/>
    </xf>
    <xf numFmtId="0" fontId="2" fillId="4" borderId="0" xfId="0" applyFont="1" applyFill="1" applyAlignment="1">
      <alignment vertical="center"/>
    </xf>
    <xf numFmtId="0" fontId="2" fillId="2" borderId="0" xfId="0" applyFont="1" applyFill="1" applyAlignment="1">
      <alignment horizontal="justify" vertical="center" wrapText="1"/>
    </xf>
    <xf numFmtId="0" fontId="2" fillId="2" borderId="0" xfId="0" applyFont="1" applyFill="1" applyAlignment="1">
      <alignment vertical="center" wrapText="1"/>
    </xf>
    <xf numFmtId="9" fontId="2" fillId="2" borderId="0" xfId="2" applyFont="1" applyFill="1" applyAlignment="1">
      <alignment vertical="center"/>
    </xf>
    <xf numFmtId="41" fontId="2" fillId="2" borderId="0" xfId="1" applyFont="1" applyFill="1" applyAlignment="1">
      <alignment vertical="center"/>
    </xf>
    <xf numFmtId="0" fontId="2" fillId="2" borderId="0" xfId="0" applyFont="1" applyFill="1" applyAlignment="1">
      <alignment horizontal="center" vertical="center"/>
    </xf>
    <xf numFmtId="42" fontId="9" fillId="2" borderId="1" xfId="0" applyNumberFormat="1" applyFont="1" applyFill="1" applyBorder="1" applyAlignment="1">
      <alignment vertical="center"/>
    </xf>
    <xf numFmtId="9" fontId="9" fillId="2" borderId="1" xfId="2" applyFont="1" applyFill="1" applyBorder="1" applyAlignment="1">
      <alignment vertical="center"/>
    </xf>
    <xf numFmtId="0" fontId="2" fillId="0" borderId="1" xfId="0" applyFont="1" applyBorder="1" applyAlignment="1" applyProtection="1">
      <alignment horizontal="center" vertical="center"/>
      <protection locked="0"/>
    </xf>
    <xf numFmtId="42" fontId="2" fillId="3" borderId="1" xfId="3" applyFont="1" applyFill="1" applyBorder="1" applyAlignment="1" applyProtection="1">
      <alignment horizontal="center" vertical="center"/>
      <protection locked="0"/>
    </xf>
    <xf numFmtId="0" fontId="4" fillId="2" borderId="1" xfId="0" applyFont="1" applyFill="1" applyBorder="1" applyAlignment="1" applyProtection="1">
      <alignment vertical="center"/>
      <protection locked="0"/>
    </xf>
    <xf numFmtId="0" fontId="2" fillId="0" borderId="1" xfId="0" applyFont="1" applyBorder="1" applyAlignment="1" applyProtection="1">
      <alignment vertical="center"/>
      <protection locked="0"/>
    </xf>
    <xf numFmtId="0" fontId="2" fillId="4" borderId="1"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7" fillId="5" borderId="1" xfId="0" applyFont="1" applyFill="1" applyBorder="1" applyAlignment="1" applyProtection="1">
      <alignment horizontal="right" vertical="center"/>
      <protection locked="0"/>
    </xf>
    <xf numFmtId="9" fontId="2" fillId="9" borderId="1" xfId="2" applyFont="1" applyFill="1" applyBorder="1" applyAlignment="1" applyProtection="1">
      <alignment horizontal="center" vertical="center"/>
    </xf>
    <xf numFmtId="42" fontId="2" fillId="9" borderId="1" xfId="3" applyFont="1" applyFill="1" applyBorder="1" applyAlignment="1" applyProtection="1">
      <alignment horizontal="center" vertical="center"/>
    </xf>
    <xf numFmtId="164" fontId="9" fillId="2" borderId="1" xfId="2" applyNumberFormat="1" applyFont="1" applyFill="1" applyBorder="1" applyAlignment="1">
      <alignment vertical="center"/>
    </xf>
    <xf numFmtId="0" fontId="2" fillId="2" borderId="1" xfId="0" applyFont="1" applyFill="1" applyBorder="1" applyAlignment="1" applyProtection="1">
      <alignment horizontal="left" vertical="center"/>
      <protection locked="0"/>
    </xf>
    <xf numFmtId="0" fontId="7" fillId="7"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8" borderId="1" xfId="0" applyFont="1" applyFill="1" applyBorder="1" applyAlignment="1">
      <alignment horizontal="center" vertical="center"/>
    </xf>
    <xf numFmtId="0" fontId="2" fillId="3" borderId="1" xfId="0" applyFont="1" applyFill="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5" fillId="2" borderId="1" xfId="0" applyFont="1" applyFill="1" applyBorder="1" applyAlignment="1" applyProtection="1">
      <alignment vertical="center"/>
      <protection locked="0"/>
    </xf>
    <xf numFmtId="0" fontId="2" fillId="0" borderId="1" xfId="0" applyFont="1" applyBorder="1" applyAlignment="1" applyProtection="1">
      <alignment horizontal="left" vertical="center"/>
      <protection locked="0"/>
    </xf>
    <xf numFmtId="0" fontId="10" fillId="0" borderId="1" xfId="0" applyFont="1" applyBorder="1" applyAlignment="1" applyProtection="1">
      <alignment vertical="center"/>
      <protection locked="0"/>
    </xf>
    <xf numFmtId="0" fontId="2" fillId="4" borderId="1" xfId="0" applyFont="1" applyFill="1" applyBorder="1" applyAlignment="1" applyProtection="1">
      <alignment horizontal="left" vertical="center"/>
      <protection locked="0"/>
    </xf>
    <xf numFmtId="0" fontId="5" fillId="0" borderId="1" xfId="0" applyFont="1" applyBorder="1" applyAlignment="1" applyProtection="1">
      <alignment vertical="center"/>
      <protection locked="0"/>
    </xf>
    <xf numFmtId="0" fontId="2" fillId="3" borderId="1" xfId="0" applyFont="1" applyFill="1" applyBorder="1" applyAlignment="1" applyProtection="1">
      <alignment vertical="center"/>
      <protection locked="0"/>
    </xf>
    <xf numFmtId="0" fontId="6" fillId="4" borderId="1" xfId="0" applyFont="1" applyFill="1" applyBorder="1" applyAlignment="1" applyProtection="1">
      <alignment horizontal="left" vertical="center"/>
      <protection locked="0"/>
    </xf>
    <xf numFmtId="0" fontId="6" fillId="4" borderId="0" xfId="0" applyFont="1" applyFill="1" applyAlignment="1" applyProtection="1">
      <alignment vertical="center"/>
      <protection locked="0"/>
    </xf>
    <xf numFmtId="0" fontId="6" fillId="3" borderId="1" xfId="0" applyFont="1" applyFill="1" applyBorder="1" applyAlignment="1" applyProtection="1">
      <alignment vertical="center"/>
      <protection locked="0"/>
    </xf>
    <xf numFmtId="10" fontId="2" fillId="3" borderId="1" xfId="3" applyNumberFormat="1" applyFont="1" applyFill="1" applyBorder="1" applyAlignment="1" applyProtection="1">
      <alignment horizontal="center" vertical="center"/>
      <protection locked="0"/>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 xfId="0" applyFont="1" applyFill="1" applyBorder="1" applyAlignment="1">
      <alignment horizontal="right" vertical="center"/>
    </xf>
    <xf numFmtId="0" fontId="7" fillId="7"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protection locked="0"/>
    </xf>
    <xf numFmtId="0" fontId="2" fillId="4" borderId="4"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10"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10" fillId="0" borderId="1"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6" fillId="4" borderId="0" xfId="0" applyFont="1" applyFill="1" applyAlignment="1" applyProtection="1">
      <alignment vertical="center" wrapText="1"/>
      <protection locked="0"/>
    </xf>
    <xf numFmtId="0" fontId="6" fillId="4"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vertical="center" wrapText="1"/>
      <protection locked="0"/>
    </xf>
  </cellXfs>
  <cellStyles count="5">
    <cellStyle name="Millares [0]" xfId="1" builtinId="6"/>
    <cellStyle name="Millares 2" xfId="4"/>
    <cellStyle name="Moneda [0]" xfId="3" builtinId="7"/>
    <cellStyle name="Normal" xfId="0" builtinId="0"/>
    <cellStyle name="Porcentaje" xfId="2" builtinId="5"/>
  </cellStyles>
  <dxfs count="14">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ont>
        <color rgb="FFFF0000"/>
      </font>
    </dxf>
    <dxf>
      <fill>
        <patternFill>
          <bgColor theme="7" tint="0.59996337778862885"/>
        </patternFill>
      </fill>
    </dxf>
    <dxf>
      <font>
        <color rgb="FFFF0000"/>
      </font>
    </dxf>
    <dxf>
      <fill>
        <patternFill>
          <bgColor theme="7" tint="0.59996337778862885"/>
        </patternFill>
      </fill>
    </dxf>
    <dxf>
      <fill>
        <patternFill>
          <bgColor theme="7" tint="0.59996337778862885"/>
        </patternFill>
      </fill>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74084</xdr:colOff>
      <xdr:row>0</xdr:row>
      <xdr:rowOff>42331</xdr:rowOff>
    </xdr:from>
    <xdr:to>
      <xdr:col>1</xdr:col>
      <xdr:colOff>1279072</xdr:colOff>
      <xdr:row>2</xdr:row>
      <xdr:rowOff>174170</xdr:rowOff>
    </xdr:to>
    <xdr:pic>
      <xdr:nvPicPr>
        <xdr:cNvPr id="2" name="1 Imagen" descr="https://intranet.dane.gov.co/images/Imagen_Institucional/Logo/Logo-DANE-color-2019.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4084" y="42331"/>
          <a:ext cx="1599595" cy="66523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A17"/>
  <sheetViews>
    <sheetView showGridLines="0" tabSelected="1" topLeftCell="B10" zoomScale="70" zoomScaleNormal="70" workbookViewId="0">
      <selection activeCell="H22" sqref="H22"/>
    </sheetView>
  </sheetViews>
  <sheetFormatPr baseColWidth="10" defaultColWidth="10.85546875" defaultRowHeight="16.5" x14ac:dyDescent="0.25"/>
  <cols>
    <col min="1" max="1" width="5.85546875" style="1" customWidth="1"/>
    <col min="2" max="2" width="38.140625" style="8" customWidth="1"/>
    <col min="3" max="3" width="43" style="4" customWidth="1"/>
    <col min="4" max="4" width="89.140625" style="4" customWidth="1"/>
    <col min="5" max="5" width="24.5703125" style="5" customWidth="1"/>
    <col min="6" max="6" width="20.7109375" style="5" customWidth="1"/>
    <col min="7" max="7" width="24.5703125" style="5" customWidth="1"/>
    <col min="8" max="9" width="20.7109375" style="5" customWidth="1"/>
    <col min="10" max="10" width="12.28515625" style="5" bestFit="1" customWidth="1"/>
    <col min="11" max="11" width="13" style="5" bestFit="1" customWidth="1"/>
    <col min="12" max="13" width="20.7109375" style="5" customWidth="1"/>
    <col min="14" max="14" width="27.28515625" style="5" customWidth="1"/>
    <col min="15" max="16384" width="10.85546875" style="1"/>
  </cols>
  <sheetData>
    <row r="1" spans="1:27" ht="25.5" x14ac:dyDescent="0.25">
      <c r="A1" s="38" t="s">
        <v>0</v>
      </c>
      <c r="B1" s="39"/>
      <c r="C1" s="39"/>
      <c r="D1" s="39"/>
      <c r="E1" s="39"/>
      <c r="F1" s="39"/>
      <c r="G1" s="39"/>
      <c r="H1" s="39"/>
      <c r="I1" s="39"/>
      <c r="J1" s="39"/>
      <c r="K1" s="39"/>
      <c r="L1" s="39"/>
      <c r="M1" s="39"/>
      <c r="N1" s="40"/>
    </row>
    <row r="2" spans="1:27" x14ac:dyDescent="0.25">
      <c r="A2" s="47" t="s">
        <v>1</v>
      </c>
      <c r="B2" s="47" t="s">
        <v>2</v>
      </c>
      <c r="C2" s="47" t="s">
        <v>3</v>
      </c>
      <c r="D2" s="47" t="s">
        <v>4</v>
      </c>
      <c r="E2" s="44" t="s">
        <v>5</v>
      </c>
      <c r="F2" s="44"/>
      <c r="G2" s="45" t="s">
        <v>6</v>
      </c>
      <c r="H2" s="45"/>
      <c r="I2" s="41" t="s">
        <v>3</v>
      </c>
      <c r="J2" s="45" t="s">
        <v>7</v>
      </c>
      <c r="K2" s="45"/>
      <c r="L2" s="46" t="s">
        <v>8</v>
      </c>
      <c r="M2" s="46"/>
      <c r="N2" s="41" t="s">
        <v>9</v>
      </c>
    </row>
    <row r="3" spans="1:27" s="2" customFormat="1" x14ac:dyDescent="0.25">
      <c r="A3" s="48"/>
      <c r="B3" s="48"/>
      <c r="C3" s="48"/>
      <c r="D3" s="48"/>
      <c r="E3" s="22" t="s">
        <v>10</v>
      </c>
      <c r="F3" s="22" t="s">
        <v>11</v>
      </c>
      <c r="G3" s="23" t="s">
        <v>10</v>
      </c>
      <c r="H3" s="23" t="s">
        <v>11</v>
      </c>
      <c r="I3" s="42"/>
      <c r="J3" s="23" t="s">
        <v>10</v>
      </c>
      <c r="K3" s="23" t="s">
        <v>11</v>
      </c>
      <c r="L3" s="24" t="s">
        <v>10</v>
      </c>
      <c r="M3" s="24" t="s">
        <v>11</v>
      </c>
      <c r="N3" s="42"/>
      <c r="O3" s="1"/>
      <c r="P3" s="1"/>
      <c r="Q3" s="1"/>
      <c r="R3" s="1"/>
      <c r="S3" s="1"/>
      <c r="T3" s="1"/>
      <c r="U3" s="1"/>
      <c r="V3" s="1"/>
      <c r="W3" s="1"/>
      <c r="X3" s="1"/>
      <c r="Y3" s="1"/>
      <c r="Z3" s="1"/>
      <c r="AA3" s="1"/>
    </row>
    <row r="4" spans="1:27" ht="181.5" x14ac:dyDescent="0.25">
      <c r="A4" s="11">
        <v>1</v>
      </c>
      <c r="B4" s="25" t="s">
        <v>12</v>
      </c>
      <c r="C4" s="61" t="s">
        <v>13</v>
      </c>
      <c r="D4" s="62" t="s">
        <v>14</v>
      </c>
      <c r="E4" s="12">
        <v>18185000</v>
      </c>
      <c r="F4" s="12">
        <v>0</v>
      </c>
      <c r="G4" s="12">
        <v>43578000</v>
      </c>
      <c r="H4" s="12">
        <v>0</v>
      </c>
      <c r="I4" s="37">
        <v>0.05</v>
      </c>
      <c r="J4" s="18">
        <f>IFERROR(100%-(G4/E4),"")</f>
        <v>-1.3963706351388505</v>
      </c>
      <c r="K4" s="18" t="str">
        <f>IFERROR(100%-(H4/F4),"")</f>
        <v/>
      </c>
      <c r="L4" s="28"/>
      <c r="M4" s="28"/>
      <c r="N4" s="19">
        <f>+E4+F4-G4-H4</f>
        <v>-25393000</v>
      </c>
      <c r="O4" s="7"/>
      <c r="P4" s="6"/>
    </row>
    <row r="5" spans="1:27" ht="181.5" x14ac:dyDescent="0.25">
      <c r="A5" s="11">
        <v>2</v>
      </c>
      <c r="B5" s="29" t="s">
        <v>15</v>
      </c>
      <c r="C5" s="63" t="s">
        <v>16</v>
      </c>
      <c r="D5" s="62" t="s">
        <v>17</v>
      </c>
      <c r="E5" s="12">
        <v>24840000</v>
      </c>
      <c r="F5" s="12">
        <v>0</v>
      </c>
      <c r="G5" s="12">
        <v>49720000</v>
      </c>
      <c r="H5" s="12">
        <v>0</v>
      </c>
      <c r="I5" s="37">
        <v>0.03</v>
      </c>
      <c r="J5" s="18">
        <f t="shared" ref="J5:J16" si="0">IFERROR(100%-(G5/E5),"")</f>
        <v>-1.0016103059581321</v>
      </c>
      <c r="K5" s="18" t="str">
        <f t="shared" ref="K5:K7" si="1">IFERROR(100%-(H5/F5),"")</f>
        <v/>
      </c>
      <c r="L5" s="13"/>
      <c r="M5" s="13"/>
      <c r="N5" s="19">
        <f t="shared" ref="N5:N16" si="2">+E5+F5-G5-H5</f>
        <v>-24880000</v>
      </c>
    </row>
    <row r="6" spans="1:27" ht="313.5" x14ac:dyDescent="0.25">
      <c r="A6" s="11">
        <v>3</v>
      </c>
      <c r="B6" s="63" t="s">
        <v>18</v>
      </c>
      <c r="C6" s="64" t="s">
        <v>19</v>
      </c>
      <c r="D6" s="61" t="s">
        <v>20</v>
      </c>
      <c r="E6" s="12">
        <v>54000000</v>
      </c>
      <c r="F6" s="12">
        <v>0</v>
      </c>
      <c r="G6" s="12">
        <v>44500000</v>
      </c>
      <c r="H6" s="12">
        <v>0</v>
      </c>
      <c r="I6" s="37">
        <v>0.1</v>
      </c>
      <c r="J6" s="18">
        <f t="shared" si="0"/>
        <v>0.17592592592592593</v>
      </c>
      <c r="K6" s="18" t="str">
        <f t="shared" si="1"/>
        <v/>
      </c>
      <c r="L6" s="14"/>
      <c r="M6" s="14"/>
      <c r="N6" s="19">
        <f t="shared" si="2"/>
        <v>9500000</v>
      </c>
    </row>
    <row r="7" spans="1:27" ht="396" x14ac:dyDescent="0.25">
      <c r="A7" s="11">
        <v>4</v>
      </c>
      <c r="B7" s="31" t="s">
        <v>21</v>
      </c>
      <c r="C7" s="65" t="s">
        <v>22</v>
      </c>
      <c r="D7" s="64" t="s">
        <v>23</v>
      </c>
      <c r="E7" s="12">
        <v>145000000</v>
      </c>
      <c r="F7" s="12">
        <v>0</v>
      </c>
      <c r="G7" s="12">
        <v>141000000</v>
      </c>
      <c r="H7" s="12">
        <v>0</v>
      </c>
      <c r="I7" s="37">
        <v>0.1</v>
      </c>
      <c r="J7" s="18">
        <f t="shared" si="0"/>
        <v>2.7586206896551779E-2</v>
      </c>
      <c r="K7" s="18" t="str">
        <f t="shared" si="1"/>
        <v/>
      </c>
      <c r="L7" s="16"/>
      <c r="M7" s="16"/>
      <c r="N7" s="19">
        <f t="shared" si="2"/>
        <v>4000000</v>
      </c>
    </row>
    <row r="8" spans="1:27" ht="82.5" x14ac:dyDescent="0.25">
      <c r="A8" s="11">
        <v>5</v>
      </c>
      <c r="B8" s="29" t="s">
        <v>24</v>
      </c>
      <c r="C8" s="66" t="s">
        <v>25</v>
      </c>
      <c r="D8" s="62" t="s">
        <v>26</v>
      </c>
      <c r="E8" s="12">
        <v>39000000</v>
      </c>
      <c r="F8" s="12">
        <v>0</v>
      </c>
      <c r="G8" s="12">
        <v>34000000</v>
      </c>
      <c r="H8" s="12">
        <v>0</v>
      </c>
      <c r="I8" s="37">
        <v>0.05</v>
      </c>
      <c r="J8" s="18">
        <f t="shared" si="0"/>
        <v>0.12820512820512819</v>
      </c>
      <c r="K8" s="18" t="str">
        <f t="shared" ref="K8:K17" si="3">IFERROR(100%-(H8/F8),"")</f>
        <v/>
      </c>
      <c r="L8" s="14"/>
      <c r="M8" s="14"/>
      <c r="N8" s="19">
        <f t="shared" si="2"/>
        <v>5000000</v>
      </c>
    </row>
    <row r="9" spans="1:27" s="3" customFormat="1" ht="99" x14ac:dyDescent="0.25">
      <c r="A9" s="11">
        <v>6</v>
      </c>
      <c r="B9" s="31" t="s">
        <v>27</v>
      </c>
      <c r="C9" s="67" t="s">
        <v>28</v>
      </c>
      <c r="D9" s="68" t="s">
        <v>29</v>
      </c>
      <c r="E9" s="12">
        <v>202292000</v>
      </c>
      <c r="F9" s="12">
        <v>0</v>
      </c>
      <c r="G9" s="12">
        <v>481150000</v>
      </c>
      <c r="H9" s="12">
        <v>0</v>
      </c>
      <c r="I9" s="37">
        <v>0.05</v>
      </c>
      <c r="J9" s="18">
        <f t="shared" si="0"/>
        <v>-1.3784924762224904</v>
      </c>
      <c r="K9" s="18" t="str">
        <f t="shared" si="3"/>
        <v/>
      </c>
      <c r="L9" s="15"/>
      <c r="M9" s="15"/>
      <c r="N9" s="19">
        <f t="shared" si="2"/>
        <v>-278858000</v>
      </c>
    </row>
    <row r="10" spans="1:27" s="3" customFormat="1" ht="165" x14ac:dyDescent="0.25">
      <c r="A10" s="11">
        <v>7</v>
      </c>
      <c r="B10" s="31" t="s">
        <v>30</v>
      </c>
      <c r="C10" s="67" t="s">
        <v>28</v>
      </c>
      <c r="D10" s="68" t="s">
        <v>31</v>
      </c>
      <c r="E10" s="12">
        <v>602000000</v>
      </c>
      <c r="F10" s="12">
        <v>0</v>
      </c>
      <c r="G10" s="12">
        <v>728100000</v>
      </c>
      <c r="H10" s="12">
        <v>0</v>
      </c>
      <c r="I10" s="37">
        <v>0.05</v>
      </c>
      <c r="J10" s="18">
        <f t="shared" si="0"/>
        <v>-0.20946843853820596</v>
      </c>
      <c r="K10" s="18" t="str">
        <f t="shared" si="3"/>
        <v/>
      </c>
      <c r="L10" s="15"/>
      <c r="M10" s="15"/>
      <c r="N10" s="19">
        <f t="shared" si="2"/>
        <v>-126100000</v>
      </c>
    </row>
    <row r="11" spans="1:27" s="3" customFormat="1" ht="115.5" x14ac:dyDescent="0.25">
      <c r="A11" s="11">
        <v>8</v>
      </c>
      <c r="B11" s="31" t="s">
        <v>32</v>
      </c>
      <c r="C11" s="67" t="s">
        <v>28</v>
      </c>
      <c r="D11" s="69" t="s">
        <v>33</v>
      </c>
      <c r="E11" s="12">
        <v>25050000</v>
      </c>
      <c r="F11" s="12">
        <v>0</v>
      </c>
      <c r="G11" s="12">
        <v>48550000</v>
      </c>
      <c r="H11" s="12">
        <v>0</v>
      </c>
      <c r="I11" s="37">
        <v>0.05</v>
      </c>
      <c r="J11" s="18">
        <f t="shared" si="0"/>
        <v>-0.9381237524950099</v>
      </c>
      <c r="K11" s="18" t="str">
        <f t="shared" si="3"/>
        <v/>
      </c>
      <c r="L11" s="15"/>
      <c r="M11" s="15"/>
      <c r="N11" s="19">
        <f t="shared" si="2"/>
        <v>-23500000</v>
      </c>
    </row>
    <row r="12" spans="1:27" ht="115.5" x14ac:dyDescent="0.25">
      <c r="A12" s="11">
        <v>9</v>
      </c>
      <c r="B12" s="31" t="s">
        <v>34</v>
      </c>
      <c r="C12" s="70" t="s">
        <v>35</v>
      </c>
      <c r="D12" s="67" t="s">
        <v>36</v>
      </c>
      <c r="E12" s="12">
        <v>118100000</v>
      </c>
      <c r="F12" s="12">
        <v>0</v>
      </c>
      <c r="G12" s="12">
        <v>90100000</v>
      </c>
      <c r="H12" s="12">
        <v>0</v>
      </c>
      <c r="I12" s="37">
        <v>0.05</v>
      </c>
      <c r="J12" s="18">
        <f t="shared" si="0"/>
        <v>0.23708721422523282</v>
      </c>
      <c r="K12" s="18" t="str">
        <f t="shared" si="3"/>
        <v/>
      </c>
      <c r="L12" s="16"/>
      <c r="M12" s="16"/>
      <c r="N12" s="19">
        <f t="shared" si="2"/>
        <v>28000000</v>
      </c>
    </row>
    <row r="13" spans="1:27" ht="82.5" x14ac:dyDescent="0.25">
      <c r="A13" s="11">
        <v>10</v>
      </c>
      <c r="B13" s="21" t="s">
        <v>37</v>
      </c>
      <c r="C13" s="70" t="s">
        <v>38</v>
      </c>
      <c r="D13" s="67" t="s">
        <v>39</v>
      </c>
      <c r="E13" s="12">
        <v>2036000000</v>
      </c>
      <c r="F13" s="12">
        <v>0</v>
      </c>
      <c r="G13" s="12">
        <v>2107000000</v>
      </c>
      <c r="H13" s="12">
        <v>0</v>
      </c>
      <c r="I13" s="37">
        <v>0.05</v>
      </c>
      <c r="J13" s="18">
        <f t="shared" si="0"/>
        <v>-3.4872298624754494E-2</v>
      </c>
      <c r="K13" s="18" t="str">
        <f t="shared" si="3"/>
        <v/>
      </c>
      <c r="L13" s="16"/>
      <c r="M13" s="16"/>
      <c r="N13" s="19">
        <f t="shared" si="2"/>
        <v>-71000000</v>
      </c>
    </row>
    <row r="14" spans="1:27" s="3" customFormat="1" ht="33" x14ac:dyDescent="0.25">
      <c r="A14" s="11">
        <v>11</v>
      </c>
      <c r="B14" s="34" t="s">
        <v>40</v>
      </c>
      <c r="C14" s="71" t="s">
        <v>41</v>
      </c>
      <c r="D14" s="72" t="s">
        <v>42</v>
      </c>
      <c r="E14" s="12">
        <v>330000000</v>
      </c>
      <c r="F14" s="12">
        <v>0</v>
      </c>
      <c r="G14" s="12">
        <v>0</v>
      </c>
      <c r="H14" s="12">
        <v>0</v>
      </c>
      <c r="I14" s="37">
        <v>1</v>
      </c>
      <c r="J14" s="18">
        <f>IFERROR(100%-(G14/E14),"")</f>
        <v>1</v>
      </c>
      <c r="K14" s="18" t="str">
        <f>IFERROR(100%-(H14/F14),"")</f>
        <v/>
      </c>
      <c r="L14" s="15"/>
      <c r="M14" s="15"/>
      <c r="N14" s="19">
        <f>+E14+F14-G14-H14</f>
        <v>330000000</v>
      </c>
    </row>
    <row r="15" spans="1:27" ht="49.5" x14ac:dyDescent="0.25">
      <c r="A15" s="11">
        <v>12</v>
      </c>
      <c r="B15" s="34" t="s">
        <v>43</v>
      </c>
      <c r="C15" s="73" t="s">
        <v>44</v>
      </c>
      <c r="D15" s="73"/>
      <c r="E15" s="12">
        <v>0</v>
      </c>
      <c r="F15" s="12">
        <v>0</v>
      </c>
      <c r="G15" s="12">
        <v>0</v>
      </c>
      <c r="H15" s="12">
        <v>0</v>
      </c>
      <c r="I15" s="37">
        <v>0</v>
      </c>
      <c r="J15" s="18" t="str">
        <f t="shared" si="0"/>
        <v/>
      </c>
      <c r="K15" s="18" t="str">
        <f t="shared" si="3"/>
        <v/>
      </c>
      <c r="L15" s="16"/>
      <c r="M15" s="16"/>
      <c r="N15" s="19">
        <f t="shared" si="2"/>
        <v>0</v>
      </c>
    </row>
    <row r="16" spans="1:27" x14ac:dyDescent="0.25">
      <c r="A16" s="11">
        <v>13</v>
      </c>
      <c r="B16" s="34" t="s">
        <v>45</v>
      </c>
      <c r="C16" s="73"/>
      <c r="D16" s="73" t="s">
        <v>46</v>
      </c>
      <c r="E16" s="12">
        <v>67302000000</v>
      </c>
      <c r="F16" s="12">
        <v>0</v>
      </c>
      <c r="G16" s="12">
        <v>73362000000</v>
      </c>
      <c r="H16" s="12">
        <v>0</v>
      </c>
      <c r="I16" s="37">
        <v>0.04</v>
      </c>
      <c r="J16" s="18">
        <f t="shared" si="0"/>
        <v>-9.0041900686458121E-2</v>
      </c>
      <c r="K16" s="18" t="str">
        <f t="shared" si="3"/>
        <v/>
      </c>
      <c r="L16" s="16"/>
      <c r="M16" s="16"/>
      <c r="N16" s="19">
        <f t="shared" si="2"/>
        <v>-6060000000</v>
      </c>
    </row>
    <row r="17" spans="1:14" x14ac:dyDescent="0.25">
      <c r="A17" s="43" t="s">
        <v>47</v>
      </c>
      <c r="B17" s="43"/>
      <c r="C17" s="43"/>
      <c r="D17" s="43"/>
      <c r="E17" s="9">
        <f>SUM(E4:E16)</f>
        <v>70896467000</v>
      </c>
      <c r="F17" s="9">
        <f>SUM(F4:F16)</f>
        <v>0</v>
      </c>
      <c r="G17" s="9">
        <f>SUM(G4:G16)</f>
        <v>77129698000</v>
      </c>
      <c r="H17" s="9">
        <f>SUM(H4:H16)</f>
        <v>0</v>
      </c>
      <c r="I17" s="9"/>
      <c r="J17" s="10">
        <f>IFERROR(100%-(G17/E17),"")</f>
        <v>-8.792019213030744E-2</v>
      </c>
      <c r="K17" s="10" t="str">
        <f t="shared" si="3"/>
        <v/>
      </c>
      <c r="L17" s="17"/>
      <c r="M17" s="17"/>
      <c r="N17" s="20">
        <f>SUM(N4:N16)</f>
        <v>-6233231000</v>
      </c>
    </row>
  </sheetData>
  <mergeCells count="12">
    <mergeCell ref="A1:N1"/>
    <mergeCell ref="I2:I3"/>
    <mergeCell ref="A17:D17"/>
    <mergeCell ref="E2:F2"/>
    <mergeCell ref="G2:H2"/>
    <mergeCell ref="J2:K2"/>
    <mergeCell ref="L2:M2"/>
    <mergeCell ref="D2:D3"/>
    <mergeCell ref="C2:C3"/>
    <mergeCell ref="B2:B3"/>
    <mergeCell ref="A2:A3"/>
    <mergeCell ref="N2:N3"/>
  </mergeCells>
  <conditionalFormatting sqref="J14:K16 K12:K13 J4:J13">
    <cfRule type="expression" dxfId="13" priority="8">
      <formula>$J4&lt;0</formula>
    </cfRule>
  </conditionalFormatting>
  <conditionalFormatting sqref="K4:K7">
    <cfRule type="expression" dxfId="12" priority="61">
      <formula>$K4&lt;0</formula>
    </cfRule>
  </conditionalFormatting>
  <conditionalFormatting sqref="K11">
    <cfRule type="expression" dxfId="11" priority="63">
      <formula>$J11&lt;0</formula>
    </cfRule>
  </conditionalFormatting>
  <conditionalFormatting sqref="N4:N16">
    <cfRule type="expression" dxfId="10" priority="1">
      <formula>AND($J4&gt;=0,$K4&lt;0)</formula>
    </cfRule>
    <cfRule type="expression" dxfId="9" priority="3">
      <formula>AND($J4&lt;0,$K4&gt;=0)</formula>
    </cfRule>
    <cfRule type="expression" dxfId="8" priority="4">
      <formula>$N4&lt;0</formula>
    </cfRule>
  </conditionalFormatting>
  <conditionalFormatting sqref="N6:N16">
    <cfRule type="expression" dxfId="7" priority="2">
      <formula>AND($J$4&gt;=0,$K6&lt;0)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B8" sqref="B8"/>
    </sheetView>
  </sheetViews>
  <sheetFormatPr baseColWidth="10" defaultColWidth="9.140625" defaultRowHeight="15" x14ac:dyDescent="0.25"/>
  <cols>
    <col min="1" max="1" width="5" bestFit="1" customWidth="1"/>
    <col min="2" max="2" width="44.5703125" bestFit="1" customWidth="1"/>
    <col min="3" max="3" width="48.7109375" customWidth="1"/>
    <col min="4" max="4" width="46.85546875" customWidth="1"/>
    <col min="5" max="5" width="19.85546875" bestFit="1" customWidth="1"/>
    <col min="6" max="6" width="13.5703125" bestFit="1" customWidth="1"/>
    <col min="7" max="7" width="19.85546875" bestFit="1" customWidth="1"/>
    <col min="8" max="8" width="13.5703125" bestFit="1" customWidth="1"/>
    <col min="9" max="9" width="12.85546875" bestFit="1" customWidth="1"/>
    <col min="10" max="10" width="13.5703125" bestFit="1" customWidth="1"/>
    <col min="11" max="11" width="12.85546875" bestFit="1" customWidth="1"/>
    <col min="12" max="12" width="13.5703125" bestFit="1" customWidth="1"/>
    <col min="13" max="13" width="20.7109375" bestFit="1" customWidth="1"/>
  </cols>
  <sheetData>
    <row r="1" spans="1:13" ht="16.5" x14ac:dyDescent="0.25">
      <c r="A1" s="47" t="s">
        <v>1</v>
      </c>
      <c r="B1" s="47" t="s">
        <v>2</v>
      </c>
      <c r="C1" s="47" t="s">
        <v>3</v>
      </c>
      <c r="D1" s="47" t="s">
        <v>4</v>
      </c>
      <c r="E1" s="44" t="s">
        <v>5</v>
      </c>
      <c r="F1" s="44"/>
      <c r="G1" s="45" t="s">
        <v>6</v>
      </c>
      <c r="H1" s="45"/>
      <c r="I1" s="45" t="s">
        <v>7</v>
      </c>
      <c r="J1" s="45"/>
      <c r="K1" s="46" t="s">
        <v>8</v>
      </c>
      <c r="L1" s="46"/>
      <c r="M1" s="41" t="s">
        <v>9</v>
      </c>
    </row>
    <row r="2" spans="1:13" ht="16.5" x14ac:dyDescent="0.25">
      <c r="A2" s="48"/>
      <c r="B2" s="48"/>
      <c r="C2" s="48"/>
      <c r="D2" s="48"/>
      <c r="E2" s="22" t="s">
        <v>10</v>
      </c>
      <c r="F2" s="22" t="s">
        <v>11</v>
      </c>
      <c r="G2" s="23" t="s">
        <v>10</v>
      </c>
      <c r="H2" s="23" t="s">
        <v>11</v>
      </c>
      <c r="I2" s="23" t="s">
        <v>10</v>
      </c>
      <c r="J2" s="23" t="s">
        <v>11</v>
      </c>
      <c r="K2" s="24" t="s">
        <v>10</v>
      </c>
      <c r="L2" s="24" t="s">
        <v>11</v>
      </c>
      <c r="M2" s="42"/>
    </row>
    <row r="3" spans="1:13" ht="16.5" x14ac:dyDescent="0.25">
      <c r="A3" s="11">
        <v>1</v>
      </c>
      <c r="B3" s="25" t="s">
        <v>12</v>
      </c>
      <c r="C3" s="26" t="s">
        <v>13</v>
      </c>
      <c r="D3" s="27" t="s">
        <v>14</v>
      </c>
      <c r="E3" s="12">
        <v>3023914160</v>
      </c>
      <c r="F3" s="12">
        <v>0</v>
      </c>
      <c r="G3" s="12">
        <v>3956000000</v>
      </c>
      <c r="H3" s="12">
        <v>0</v>
      </c>
      <c r="I3" s="18">
        <f>IFERROR(100%-(G3/E3),"")</f>
        <v>-0.30823819416884501</v>
      </c>
      <c r="J3" s="18" t="str">
        <f>IFERROR(100%-(H3/F3),"")</f>
        <v/>
      </c>
      <c r="K3" s="28"/>
      <c r="L3" s="28"/>
      <c r="M3" s="19">
        <f>+E3+F3-G3-H3</f>
        <v>-932085840</v>
      </c>
    </row>
    <row r="4" spans="1:13" ht="16.5" x14ac:dyDescent="0.25">
      <c r="A4" s="11">
        <v>2</v>
      </c>
      <c r="B4" s="29" t="s">
        <v>15</v>
      </c>
      <c r="C4" s="29" t="s">
        <v>16</v>
      </c>
      <c r="D4" s="27" t="s">
        <v>17</v>
      </c>
      <c r="E4" s="12">
        <v>488400000</v>
      </c>
      <c r="F4" s="12">
        <v>0</v>
      </c>
      <c r="G4" s="12">
        <v>603000000</v>
      </c>
      <c r="H4" s="12">
        <v>0</v>
      </c>
      <c r="I4" s="18">
        <f t="shared" ref="I4:J45" si="0">IFERROR(100%-(G4/E4),"")</f>
        <v>-0.23464373464373467</v>
      </c>
      <c r="J4" s="18" t="str">
        <f t="shared" si="0"/>
        <v/>
      </c>
      <c r="K4" s="13"/>
      <c r="L4" s="13"/>
      <c r="M4" s="19">
        <f t="shared" ref="M4:M45" si="1">+E4+F4-G4-H4</f>
        <v>-114600000</v>
      </c>
    </row>
    <row r="5" spans="1:13" ht="16.5" x14ac:dyDescent="0.25">
      <c r="A5" s="11">
        <v>3</v>
      </c>
      <c r="B5" s="29" t="s">
        <v>18</v>
      </c>
      <c r="C5" s="30" t="s">
        <v>19</v>
      </c>
      <c r="D5" s="26" t="s">
        <v>20</v>
      </c>
      <c r="E5" s="12">
        <v>54000000</v>
      </c>
      <c r="F5" s="12">
        <v>0</v>
      </c>
      <c r="G5" s="12">
        <v>44500000</v>
      </c>
      <c r="H5" s="12">
        <v>0</v>
      </c>
      <c r="I5" s="18">
        <f t="shared" si="0"/>
        <v>0.17592592592592593</v>
      </c>
      <c r="J5" s="18" t="str">
        <f t="shared" si="0"/>
        <v/>
      </c>
      <c r="K5" s="14"/>
      <c r="L5" s="14"/>
      <c r="M5" s="19">
        <f t="shared" si="1"/>
        <v>9500000</v>
      </c>
    </row>
    <row r="6" spans="1:13" ht="16.5" x14ac:dyDescent="0.25">
      <c r="A6" s="11">
        <v>4</v>
      </c>
      <c r="B6" s="31" t="s">
        <v>21</v>
      </c>
      <c r="C6" s="32" t="s">
        <v>22</v>
      </c>
      <c r="D6" s="30" t="s">
        <v>23</v>
      </c>
      <c r="E6" s="12">
        <v>145000000</v>
      </c>
      <c r="F6" s="12">
        <v>0</v>
      </c>
      <c r="G6" s="12">
        <v>141000000</v>
      </c>
      <c r="H6" s="12">
        <v>0</v>
      </c>
      <c r="I6" s="18">
        <f t="shared" si="0"/>
        <v>2.7586206896551779E-2</v>
      </c>
      <c r="J6" s="18" t="str">
        <f t="shared" si="0"/>
        <v/>
      </c>
      <c r="K6" s="16"/>
      <c r="L6" s="16"/>
      <c r="M6" s="19">
        <f t="shared" si="1"/>
        <v>4000000</v>
      </c>
    </row>
    <row r="7" spans="1:13" ht="16.5" x14ac:dyDescent="0.25">
      <c r="A7" s="11">
        <v>5</v>
      </c>
      <c r="B7" s="29" t="s">
        <v>24</v>
      </c>
      <c r="C7" s="33" t="s">
        <v>25</v>
      </c>
      <c r="D7" s="27" t="s">
        <v>26</v>
      </c>
      <c r="E7" s="12">
        <v>39000000</v>
      </c>
      <c r="F7" s="12">
        <v>0</v>
      </c>
      <c r="G7" s="12">
        <v>34000000</v>
      </c>
      <c r="H7" s="12">
        <v>0</v>
      </c>
      <c r="I7" s="18">
        <f t="shared" si="0"/>
        <v>0.12820512820512819</v>
      </c>
      <c r="J7" s="18" t="str">
        <f t="shared" si="0"/>
        <v/>
      </c>
      <c r="K7" s="14"/>
      <c r="L7" s="14"/>
      <c r="M7" s="19">
        <f t="shared" si="1"/>
        <v>5000000</v>
      </c>
    </row>
    <row r="8" spans="1:13" ht="16.5" x14ac:dyDescent="0.25">
      <c r="A8" s="11">
        <v>6</v>
      </c>
      <c r="B8" s="31" t="s">
        <v>48</v>
      </c>
      <c r="C8" s="49" t="s">
        <v>28</v>
      </c>
      <c r="D8" s="52" t="s">
        <v>29</v>
      </c>
      <c r="E8" s="12">
        <v>201292000</v>
      </c>
      <c r="F8" s="12">
        <v>0</v>
      </c>
      <c r="G8" s="12">
        <v>464000000</v>
      </c>
      <c r="H8" s="12">
        <v>0</v>
      </c>
      <c r="I8" s="18">
        <f t="shared" si="0"/>
        <v>-1.3051089958865729</v>
      </c>
      <c r="J8" s="18" t="str">
        <f t="shared" si="0"/>
        <v/>
      </c>
      <c r="K8" s="15"/>
      <c r="L8" s="15"/>
      <c r="M8" s="19">
        <f t="shared" si="1"/>
        <v>-262708000</v>
      </c>
    </row>
    <row r="9" spans="1:13" ht="16.5" x14ac:dyDescent="0.25">
      <c r="A9" s="11">
        <v>7</v>
      </c>
      <c r="B9" s="31" t="s">
        <v>49</v>
      </c>
      <c r="C9" s="50"/>
      <c r="D9" s="53"/>
      <c r="E9" s="12">
        <v>0</v>
      </c>
      <c r="F9" s="12">
        <v>0</v>
      </c>
      <c r="G9" s="12">
        <v>0</v>
      </c>
      <c r="H9" s="12">
        <v>0</v>
      </c>
      <c r="I9" s="18" t="str">
        <f t="shared" si="0"/>
        <v/>
      </c>
      <c r="J9" s="18" t="str">
        <f t="shared" si="0"/>
        <v/>
      </c>
      <c r="K9" s="15"/>
      <c r="L9" s="15"/>
      <c r="M9" s="19">
        <f t="shared" si="1"/>
        <v>0</v>
      </c>
    </row>
    <row r="10" spans="1:13" ht="16.5" x14ac:dyDescent="0.25">
      <c r="A10" s="11">
        <v>8</v>
      </c>
      <c r="B10" s="31" t="s">
        <v>50</v>
      </c>
      <c r="C10" s="50"/>
      <c r="D10" s="53"/>
      <c r="E10" s="12">
        <v>1000000</v>
      </c>
      <c r="F10" s="12">
        <v>0</v>
      </c>
      <c r="G10" s="12">
        <v>1200000</v>
      </c>
      <c r="H10" s="12">
        <v>0</v>
      </c>
      <c r="I10" s="18">
        <f t="shared" si="0"/>
        <v>-0.19999999999999996</v>
      </c>
      <c r="J10" s="18" t="str">
        <f t="shared" si="0"/>
        <v/>
      </c>
      <c r="K10" s="15"/>
      <c r="L10" s="15"/>
      <c r="M10" s="19">
        <f t="shared" si="1"/>
        <v>-200000</v>
      </c>
    </row>
    <row r="11" spans="1:13" ht="16.5" x14ac:dyDescent="0.25">
      <c r="A11" s="11">
        <v>9</v>
      </c>
      <c r="B11" s="31" t="s">
        <v>51</v>
      </c>
      <c r="C11" s="50"/>
      <c r="D11" s="53"/>
      <c r="E11" s="12">
        <v>0</v>
      </c>
      <c r="F11" s="12">
        <v>0</v>
      </c>
      <c r="G11" s="12">
        <v>14000000</v>
      </c>
      <c r="H11" s="12">
        <v>0</v>
      </c>
      <c r="I11" s="18" t="str">
        <f t="shared" si="0"/>
        <v/>
      </c>
      <c r="J11" s="18" t="str">
        <f t="shared" si="0"/>
        <v/>
      </c>
      <c r="K11" s="15"/>
      <c r="L11" s="15"/>
      <c r="M11" s="19">
        <f t="shared" si="1"/>
        <v>-14000000</v>
      </c>
    </row>
    <row r="12" spans="1:13" ht="16.5" x14ac:dyDescent="0.25">
      <c r="A12" s="11">
        <v>10</v>
      </c>
      <c r="B12" s="31" t="s">
        <v>52</v>
      </c>
      <c r="C12" s="50"/>
      <c r="D12" s="53"/>
      <c r="E12" s="12">
        <v>0</v>
      </c>
      <c r="F12" s="12">
        <v>0</v>
      </c>
      <c r="G12" s="12">
        <v>1350000</v>
      </c>
      <c r="H12" s="12">
        <v>0</v>
      </c>
      <c r="I12" s="18" t="str">
        <f t="shared" si="0"/>
        <v/>
      </c>
      <c r="J12" s="18" t="str">
        <f t="shared" si="0"/>
        <v/>
      </c>
      <c r="K12" s="15"/>
      <c r="L12" s="15"/>
      <c r="M12" s="19">
        <f t="shared" si="1"/>
        <v>-1350000</v>
      </c>
    </row>
    <row r="13" spans="1:13" ht="16.5" x14ac:dyDescent="0.25">
      <c r="A13" s="11">
        <v>11</v>
      </c>
      <c r="B13" s="31" t="s">
        <v>53</v>
      </c>
      <c r="C13" s="50"/>
      <c r="D13" s="53"/>
      <c r="E13" s="12">
        <v>0</v>
      </c>
      <c r="F13" s="12">
        <v>0</v>
      </c>
      <c r="G13" s="12">
        <v>0</v>
      </c>
      <c r="H13" s="12">
        <v>0</v>
      </c>
      <c r="I13" s="18" t="str">
        <f t="shared" si="0"/>
        <v/>
      </c>
      <c r="J13" s="18" t="str">
        <f t="shared" si="0"/>
        <v/>
      </c>
      <c r="K13" s="15"/>
      <c r="L13" s="15"/>
      <c r="M13" s="19">
        <f t="shared" si="1"/>
        <v>0</v>
      </c>
    </row>
    <row r="14" spans="1:13" ht="16.5" x14ac:dyDescent="0.25">
      <c r="A14" s="11">
        <v>12</v>
      </c>
      <c r="B14" s="31" t="s">
        <v>54</v>
      </c>
      <c r="C14" s="51"/>
      <c r="D14" s="54"/>
      <c r="E14" s="12">
        <v>0</v>
      </c>
      <c r="F14" s="12">
        <v>0</v>
      </c>
      <c r="G14" s="12">
        <v>600000</v>
      </c>
      <c r="H14" s="12">
        <v>0</v>
      </c>
      <c r="I14" s="18" t="str">
        <f>IFERROR(100%-(G14/E14),"")</f>
        <v/>
      </c>
      <c r="J14" s="18" t="str">
        <f t="shared" si="0"/>
        <v/>
      </c>
      <c r="K14" s="15"/>
      <c r="L14" s="15"/>
      <c r="M14" s="19">
        <f t="shared" si="1"/>
        <v>-600000</v>
      </c>
    </row>
    <row r="15" spans="1:13" ht="16.5" x14ac:dyDescent="0.25">
      <c r="A15" s="11">
        <v>13</v>
      </c>
      <c r="B15" s="31" t="s">
        <v>55</v>
      </c>
      <c r="C15" s="49" t="s">
        <v>28</v>
      </c>
      <c r="D15" s="52" t="s">
        <v>31</v>
      </c>
      <c r="E15" s="12">
        <v>270000000</v>
      </c>
      <c r="F15" s="12">
        <v>0</v>
      </c>
      <c r="G15" s="12">
        <v>302000000</v>
      </c>
      <c r="H15" s="12">
        <v>0</v>
      </c>
      <c r="I15" s="18">
        <f t="shared" si="0"/>
        <v>-0.11851851851851847</v>
      </c>
      <c r="J15" s="18" t="str">
        <f t="shared" si="0"/>
        <v/>
      </c>
      <c r="K15" s="15"/>
      <c r="L15" s="15"/>
      <c r="M15" s="19">
        <f t="shared" si="1"/>
        <v>-32000000</v>
      </c>
    </row>
    <row r="16" spans="1:13" ht="16.5" x14ac:dyDescent="0.25">
      <c r="A16" s="11">
        <v>14</v>
      </c>
      <c r="B16" s="31" t="s">
        <v>56</v>
      </c>
      <c r="C16" s="50"/>
      <c r="D16" s="53"/>
      <c r="E16" s="12">
        <v>81000000</v>
      </c>
      <c r="F16" s="12">
        <v>0</v>
      </c>
      <c r="G16" s="12">
        <v>118000000</v>
      </c>
      <c r="H16" s="12">
        <v>0</v>
      </c>
      <c r="I16" s="18">
        <f t="shared" si="0"/>
        <v>-0.45679012345679015</v>
      </c>
      <c r="J16" s="18" t="str">
        <f t="shared" si="0"/>
        <v/>
      </c>
      <c r="K16" s="15"/>
      <c r="L16" s="15"/>
      <c r="M16" s="19">
        <f t="shared" si="1"/>
        <v>-37000000</v>
      </c>
    </row>
    <row r="17" spans="1:13" ht="16.5" x14ac:dyDescent="0.25">
      <c r="A17" s="11">
        <v>15</v>
      </c>
      <c r="B17" s="31" t="s">
        <v>57</v>
      </c>
      <c r="C17" s="50"/>
      <c r="D17" s="53"/>
      <c r="E17" s="12">
        <v>29000000</v>
      </c>
      <c r="F17" s="12">
        <v>0</v>
      </c>
      <c r="G17" s="12">
        <v>31000000</v>
      </c>
      <c r="H17" s="12">
        <v>0</v>
      </c>
      <c r="I17" s="18">
        <f t="shared" si="0"/>
        <v>-6.8965517241379226E-2</v>
      </c>
      <c r="J17" s="18" t="str">
        <f t="shared" si="0"/>
        <v/>
      </c>
      <c r="K17" s="15"/>
      <c r="L17" s="15"/>
      <c r="M17" s="19">
        <f t="shared" si="1"/>
        <v>-2000000</v>
      </c>
    </row>
    <row r="18" spans="1:13" ht="16.5" x14ac:dyDescent="0.25">
      <c r="A18" s="11">
        <v>16</v>
      </c>
      <c r="B18" s="31" t="s">
        <v>58</v>
      </c>
      <c r="C18" s="50"/>
      <c r="D18" s="53"/>
      <c r="E18" s="12">
        <v>40000000</v>
      </c>
      <c r="F18" s="12">
        <v>0</v>
      </c>
      <c r="G18" s="12">
        <v>43000000</v>
      </c>
      <c r="H18" s="12">
        <v>0</v>
      </c>
      <c r="I18" s="18">
        <f t="shared" si="0"/>
        <v>-7.4999999999999956E-2</v>
      </c>
      <c r="J18" s="18" t="str">
        <f t="shared" si="0"/>
        <v/>
      </c>
      <c r="K18" s="15"/>
      <c r="L18" s="15"/>
      <c r="M18" s="19">
        <f t="shared" si="1"/>
        <v>-3000000</v>
      </c>
    </row>
    <row r="19" spans="1:13" ht="16.5" x14ac:dyDescent="0.25">
      <c r="A19" s="11">
        <v>17</v>
      </c>
      <c r="B19" s="31" t="s">
        <v>59</v>
      </c>
      <c r="C19" s="50"/>
      <c r="D19" s="53"/>
      <c r="E19" s="12">
        <v>42000000</v>
      </c>
      <c r="F19" s="12">
        <v>0</v>
      </c>
      <c r="G19" s="12">
        <v>73600000</v>
      </c>
      <c r="H19" s="12">
        <v>0</v>
      </c>
      <c r="I19" s="18">
        <f t="shared" si="0"/>
        <v>-0.75238095238095237</v>
      </c>
      <c r="J19" s="18" t="str">
        <f t="shared" si="0"/>
        <v/>
      </c>
      <c r="K19" s="15"/>
      <c r="L19" s="15"/>
      <c r="M19" s="19">
        <f t="shared" si="1"/>
        <v>-31600000</v>
      </c>
    </row>
    <row r="20" spans="1:13" ht="16.5" x14ac:dyDescent="0.25">
      <c r="A20" s="11">
        <v>18</v>
      </c>
      <c r="B20" s="31" t="s">
        <v>60</v>
      </c>
      <c r="C20" s="50"/>
      <c r="D20" s="53"/>
      <c r="E20" s="12">
        <v>109000000</v>
      </c>
      <c r="F20" s="12">
        <v>0</v>
      </c>
      <c r="G20" s="12">
        <v>125000000</v>
      </c>
      <c r="H20" s="12">
        <v>0</v>
      </c>
      <c r="I20" s="18">
        <f t="shared" si="0"/>
        <v>-0.14678899082568808</v>
      </c>
      <c r="J20" s="18" t="str">
        <f t="shared" si="0"/>
        <v/>
      </c>
      <c r="K20" s="15"/>
      <c r="L20" s="15"/>
      <c r="M20" s="19">
        <f t="shared" si="1"/>
        <v>-16000000</v>
      </c>
    </row>
    <row r="21" spans="1:13" ht="16.5" x14ac:dyDescent="0.25">
      <c r="A21" s="11">
        <v>19</v>
      </c>
      <c r="B21" s="31" t="s">
        <v>61</v>
      </c>
      <c r="C21" s="51"/>
      <c r="D21" s="54"/>
      <c r="E21" s="12">
        <v>31000000</v>
      </c>
      <c r="F21" s="12">
        <v>0</v>
      </c>
      <c r="G21" s="12">
        <v>35500000</v>
      </c>
      <c r="H21" s="12">
        <v>0</v>
      </c>
      <c r="I21" s="18">
        <f t="shared" si="0"/>
        <v>-0.14516129032258074</v>
      </c>
      <c r="J21" s="18" t="str">
        <f t="shared" si="0"/>
        <v/>
      </c>
      <c r="K21" s="15"/>
      <c r="L21" s="15"/>
      <c r="M21" s="19">
        <f t="shared" si="1"/>
        <v>-4500000</v>
      </c>
    </row>
    <row r="22" spans="1:13" ht="16.5" x14ac:dyDescent="0.25">
      <c r="A22" s="11">
        <v>20</v>
      </c>
      <c r="B22" s="31" t="s">
        <v>62</v>
      </c>
      <c r="C22" s="49" t="s">
        <v>28</v>
      </c>
      <c r="D22" s="55" t="s">
        <v>33</v>
      </c>
      <c r="E22" s="12">
        <v>12000000</v>
      </c>
      <c r="F22" s="12">
        <v>0</v>
      </c>
      <c r="G22" s="12">
        <v>21500000</v>
      </c>
      <c r="H22" s="12">
        <v>0</v>
      </c>
      <c r="I22" s="18">
        <f t="shared" si="0"/>
        <v>-0.79166666666666674</v>
      </c>
      <c r="J22" s="18" t="str">
        <f t="shared" si="0"/>
        <v/>
      </c>
      <c r="K22" s="15"/>
      <c r="L22" s="15"/>
      <c r="M22" s="19">
        <f t="shared" si="1"/>
        <v>-9500000</v>
      </c>
    </row>
    <row r="23" spans="1:13" ht="16.5" x14ac:dyDescent="0.25">
      <c r="A23" s="11">
        <v>21</v>
      </c>
      <c r="B23" s="31" t="s">
        <v>63</v>
      </c>
      <c r="C23" s="50"/>
      <c r="D23" s="56"/>
      <c r="E23" s="12">
        <v>5500000</v>
      </c>
      <c r="F23" s="12">
        <v>0</v>
      </c>
      <c r="G23" s="12">
        <v>12500000</v>
      </c>
      <c r="H23" s="12">
        <v>0</v>
      </c>
      <c r="I23" s="18">
        <f t="shared" si="0"/>
        <v>-1.2727272727272729</v>
      </c>
      <c r="J23" s="18" t="str">
        <f t="shared" si="0"/>
        <v/>
      </c>
      <c r="K23" s="15"/>
      <c r="L23" s="15"/>
      <c r="M23" s="19">
        <f t="shared" si="1"/>
        <v>-7000000</v>
      </c>
    </row>
    <row r="24" spans="1:13" ht="16.5" x14ac:dyDescent="0.25">
      <c r="A24" s="11">
        <v>22</v>
      </c>
      <c r="B24" s="31" t="s">
        <v>64</v>
      </c>
      <c r="C24" s="50"/>
      <c r="D24" s="56"/>
      <c r="E24" s="12">
        <v>600000</v>
      </c>
      <c r="F24" s="12">
        <v>0</v>
      </c>
      <c r="G24" s="12">
        <v>1500000</v>
      </c>
      <c r="H24" s="12">
        <v>0</v>
      </c>
      <c r="I24" s="18">
        <f t="shared" si="0"/>
        <v>-1.5</v>
      </c>
      <c r="J24" s="18" t="str">
        <f t="shared" si="0"/>
        <v/>
      </c>
      <c r="K24" s="15"/>
      <c r="L24" s="15"/>
      <c r="M24" s="19">
        <f t="shared" si="1"/>
        <v>-900000</v>
      </c>
    </row>
    <row r="25" spans="1:13" ht="16.5" x14ac:dyDescent="0.25">
      <c r="A25" s="11">
        <v>23</v>
      </c>
      <c r="B25" s="31" t="s">
        <v>65</v>
      </c>
      <c r="C25" s="50"/>
      <c r="D25" s="56"/>
      <c r="E25" s="12">
        <v>1200000</v>
      </c>
      <c r="F25" s="12">
        <v>0</v>
      </c>
      <c r="G25" s="12">
        <v>1250000</v>
      </c>
      <c r="H25" s="12">
        <v>0</v>
      </c>
      <c r="I25" s="18">
        <f t="shared" si="0"/>
        <v>-4.1666666666666741E-2</v>
      </c>
      <c r="J25" s="18" t="str">
        <f t="shared" si="0"/>
        <v/>
      </c>
      <c r="K25" s="15"/>
      <c r="L25" s="15"/>
      <c r="M25" s="19">
        <f t="shared" si="1"/>
        <v>-50000</v>
      </c>
    </row>
    <row r="26" spans="1:13" ht="16.5" x14ac:dyDescent="0.25">
      <c r="A26" s="11">
        <v>24</v>
      </c>
      <c r="B26" s="31" t="s">
        <v>66</v>
      </c>
      <c r="C26" s="50"/>
      <c r="D26" s="56"/>
      <c r="E26" s="12">
        <v>2000000</v>
      </c>
      <c r="F26" s="12">
        <v>0</v>
      </c>
      <c r="G26" s="12">
        <v>5500000</v>
      </c>
      <c r="H26" s="12">
        <v>0</v>
      </c>
      <c r="I26" s="18">
        <f t="shared" si="0"/>
        <v>-1.75</v>
      </c>
      <c r="J26" s="18" t="str">
        <f t="shared" si="0"/>
        <v/>
      </c>
      <c r="K26" s="15"/>
      <c r="L26" s="15"/>
      <c r="M26" s="19">
        <f t="shared" si="1"/>
        <v>-3500000</v>
      </c>
    </row>
    <row r="27" spans="1:13" ht="16.5" x14ac:dyDescent="0.25">
      <c r="A27" s="11">
        <v>25</v>
      </c>
      <c r="B27" s="31" t="s">
        <v>67</v>
      </c>
      <c r="C27" s="50"/>
      <c r="D27" s="56"/>
      <c r="E27" s="12">
        <v>1350000</v>
      </c>
      <c r="F27" s="12">
        <v>0</v>
      </c>
      <c r="G27" s="12">
        <v>2100000</v>
      </c>
      <c r="H27" s="12">
        <v>0</v>
      </c>
      <c r="I27" s="18">
        <f t="shared" si="0"/>
        <v>-0.55555555555555558</v>
      </c>
      <c r="J27" s="18" t="str">
        <f t="shared" si="0"/>
        <v/>
      </c>
      <c r="K27" s="15"/>
      <c r="L27" s="15"/>
      <c r="M27" s="19">
        <f t="shared" si="1"/>
        <v>-750000</v>
      </c>
    </row>
    <row r="28" spans="1:13" ht="16.5" x14ac:dyDescent="0.25">
      <c r="A28" s="11">
        <v>26</v>
      </c>
      <c r="B28" s="31" t="s">
        <v>68</v>
      </c>
      <c r="C28" s="51"/>
      <c r="D28" s="57"/>
      <c r="E28" s="12">
        <v>2400000</v>
      </c>
      <c r="F28" s="12">
        <v>0</v>
      </c>
      <c r="G28" s="12">
        <v>4200000</v>
      </c>
      <c r="H28" s="12">
        <v>0</v>
      </c>
      <c r="I28" s="18">
        <f t="shared" si="0"/>
        <v>-0.75</v>
      </c>
      <c r="J28" s="18" t="str">
        <f t="shared" si="0"/>
        <v/>
      </c>
      <c r="K28" s="15"/>
      <c r="L28" s="15"/>
      <c r="M28" s="19">
        <f t="shared" si="1"/>
        <v>-1800000</v>
      </c>
    </row>
    <row r="29" spans="1:13" ht="16.5" x14ac:dyDescent="0.25">
      <c r="A29" s="11">
        <v>27</v>
      </c>
      <c r="B29" s="31" t="s">
        <v>69</v>
      </c>
      <c r="C29" s="58" t="s">
        <v>35</v>
      </c>
      <c r="D29" s="49" t="s">
        <v>36</v>
      </c>
      <c r="E29" s="12">
        <v>40000000</v>
      </c>
      <c r="F29" s="12">
        <v>0</v>
      </c>
      <c r="G29" s="12">
        <v>25000000</v>
      </c>
      <c r="H29" s="12">
        <v>0</v>
      </c>
      <c r="I29" s="18">
        <f t="shared" si="0"/>
        <v>0.375</v>
      </c>
      <c r="J29" s="18" t="str">
        <f t="shared" si="0"/>
        <v/>
      </c>
      <c r="K29" s="16"/>
      <c r="L29" s="16"/>
      <c r="M29" s="19">
        <f t="shared" si="1"/>
        <v>15000000</v>
      </c>
    </row>
    <row r="30" spans="1:13" ht="16.5" x14ac:dyDescent="0.25">
      <c r="A30" s="11">
        <v>28</v>
      </c>
      <c r="B30" s="31" t="s">
        <v>70</v>
      </c>
      <c r="C30" s="59"/>
      <c r="D30" s="50"/>
      <c r="E30" s="12">
        <v>8000000</v>
      </c>
      <c r="F30" s="12">
        <v>0</v>
      </c>
      <c r="G30" s="12">
        <v>0</v>
      </c>
      <c r="H30" s="12">
        <v>0</v>
      </c>
      <c r="I30" s="18">
        <f t="shared" si="0"/>
        <v>1</v>
      </c>
      <c r="J30" s="18" t="str">
        <f t="shared" si="0"/>
        <v/>
      </c>
      <c r="K30" s="15"/>
      <c r="L30" s="15"/>
      <c r="M30" s="19">
        <f t="shared" si="1"/>
        <v>8000000</v>
      </c>
    </row>
    <row r="31" spans="1:13" ht="16.5" x14ac:dyDescent="0.25">
      <c r="A31" s="11">
        <v>29</v>
      </c>
      <c r="B31" s="31" t="s">
        <v>71</v>
      </c>
      <c r="C31" s="59"/>
      <c r="D31" s="50"/>
      <c r="E31" s="12">
        <v>9000000</v>
      </c>
      <c r="F31" s="12">
        <v>0</v>
      </c>
      <c r="G31" s="12">
        <v>7000000</v>
      </c>
      <c r="H31" s="12">
        <v>0</v>
      </c>
      <c r="I31" s="18">
        <f t="shared" si="0"/>
        <v>0.22222222222222221</v>
      </c>
      <c r="J31" s="18" t="str">
        <f t="shared" si="0"/>
        <v/>
      </c>
      <c r="K31" s="15"/>
      <c r="L31" s="15"/>
      <c r="M31" s="19">
        <f t="shared" si="1"/>
        <v>2000000</v>
      </c>
    </row>
    <row r="32" spans="1:13" ht="16.5" x14ac:dyDescent="0.25">
      <c r="A32" s="11">
        <v>30</v>
      </c>
      <c r="B32" s="31" t="s">
        <v>72</v>
      </c>
      <c r="C32" s="59"/>
      <c r="D32" s="50"/>
      <c r="E32" s="12">
        <v>8100000</v>
      </c>
      <c r="F32" s="12">
        <v>0</v>
      </c>
      <c r="G32" s="12">
        <v>7500000</v>
      </c>
      <c r="H32" s="12">
        <v>0</v>
      </c>
      <c r="I32" s="18">
        <f t="shared" si="0"/>
        <v>7.407407407407407E-2</v>
      </c>
      <c r="J32" s="18" t="str">
        <f t="shared" si="0"/>
        <v/>
      </c>
      <c r="K32" s="15"/>
      <c r="L32" s="15"/>
      <c r="M32" s="19">
        <f t="shared" si="1"/>
        <v>600000</v>
      </c>
    </row>
    <row r="33" spans="1:13" ht="16.5" x14ac:dyDescent="0.25">
      <c r="A33" s="11">
        <v>31</v>
      </c>
      <c r="B33" s="31" t="s">
        <v>73</v>
      </c>
      <c r="C33" s="59"/>
      <c r="D33" s="50"/>
      <c r="E33" s="12">
        <v>18000000</v>
      </c>
      <c r="F33" s="12">
        <v>0</v>
      </c>
      <c r="G33" s="12">
        <v>14000000</v>
      </c>
      <c r="H33" s="12">
        <v>0</v>
      </c>
      <c r="I33" s="18">
        <f t="shared" si="0"/>
        <v>0.22222222222222221</v>
      </c>
      <c r="J33" s="18" t="str">
        <f t="shared" si="0"/>
        <v/>
      </c>
      <c r="K33" s="15"/>
      <c r="L33" s="15"/>
      <c r="M33" s="19">
        <f t="shared" si="1"/>
        <v>4000000</v>
      </c>
    </row>
    <row r="34" spans="1:13" ht="16.5" x14ac:dyDescent="0.25">
      <c r="A34" s="11">
        <v>32</v>
      </c>
      <c r="B34" s="31" t="s">
        <v>74</v>
      </c>
      <c r="C34" s="59"/>
      <c r="D34" s="50"/>
      <c r="E34" s="12">
        <v>17000000</v>
      </c>
      <c r="F34" s="12">
        <v>0</v>
      </c>
      <c r="G34" s="12">
        <v>23600000</v>
      </c>
      <c r="H34" s="12">
        <v>0</v>
      </c>
      <c r="I34" s="18">
        <f t="shared" si="0"/>
        <v>-0.38823529411764701</v>
      </c>
      <c r="J34" s="18" t="str">
        <f t="shared" si="0"/>
        <v/>
      </c>
      <c r="K34" s="15"/>
      <c r="L34" s="15"/>
      <c r="M34" s="19">
        <f t="shared" si="1"/>
        <v>-6600000</v>
      </c>
    </row>
    <row r="35" spans="1:13" ht="16.5" x14ac:dyDescent="0.25">
      <c r="A35" s="11">
        <v>33</v>
      </c>
      <c r="B35" s="31" t="s">
        <v>75</v>
      </c>
      <c r="C35" s="60"/>
      <c r="D35" s="51"/>
      <c r="E35" s="12">
        <v>18000000</v>
      </c>
      <c r="F35" s="12">
        <v>0</v>
      </c>
      <c r="G35" s="12">
        <v>13000000</v>
      </c>
      <c r="H35" s="12">
        <v>0</v>
      </c>
      <c r="I35" s="18">
        <f t="shared" si="0"/>
        <v>0.27777777777777779</v>
      </c>
      <c r="J35" s="18" t="str">
        <f t="shared" si="0"/>
        <v/>
      </c>
      <c r="K35" s="15"/>
      <c r="L35" s="15"/>
      <c r="M35" s="19">
        <f t="shared" si="1"/>
        <v>5000000</v>
      </c>
    </row>
    <row r="36" spans="1:13" ht="16.5" x14ac:dyDescent="0.25">
      <c r="A36" s="11">
        <v>34</v>
      </c>
      <c r="B36" s="21" t="s">
        <v>76</v>
      </c>
      <c r="C36" s="58" t="s">
        <v>38</v>
      </c>
      <c r="D36" s="49" t="s">
        <v>39</v>
      </c>
      <c r="E36" s="12">
        <v>250000000</v>
      </c>
      <c r="F36" s="12">
        <v>0</v>
      </c>
      <c r="G36" s="12">
        <v>135000000</v>
      </c>
      <c r="H36" s="12">
        <v>0</v>
      </c>
      <c r="I36" s="18">
        <f t="shared" si="0"/>
        <v>0.45999999999999996</v>
      </c>
      <c r="J36" s="18" t="str">
        <f t="shared" si="0"/>
        <v/>
      </c>
      <c r="K36" s="16"/>
      <c r="L36" s="16"/>
      <c r="M36" s="19">
        <f t="shared" si="1"/>
        <v>115000000</v>
      </c>
    </row>
    <row r="37" spans="1:13" ht="16.5" x14ac:dyDescent="0.25">
      <c r="A37" s="11">
        <v>35</v>
      </c>
      <c r="B37" s="21" t="s">
        <v>77</v>
      </c>
      <c r="C37" s="59"/>
      <c r="D37" s="50"/>
      <c r="E37" s="12">
        <v>300000000</v>
      </c>
      <c r="F37" s="12">
        <v>0</v>
      </c>
      <c r="G37" s="12">
        <v>437000000</v>
      </c>
      <c r="H37" s="12">
        <v>0</v>
      </c>
      <c r="I37" s="18">
        <f t="shared" si="0"/>
        <v>-0.45666666666666678</v>
      </c>
      <c r="J37" s="18" t="str">
        <f t="shared" si="0"/>
        <v/>
      </c>
      <c r="K37" s="15"/>
      <c r="L37" s="15"/>
      <c r="M37" s="19">
        <f t="shared" si="1"/>
        <v>-137000000</v>
      </c>
    </row>
    <row r="38" spans="1:13" ht="16.5" x14ac:dyDescent="0.25">
      <c r="A38" s="11">
        <v>36</v>
      </c>
      <c r="B38" s="21" t="s">
        <v>78</v>
      </c>
      <c r="C38" s="59"/>
      <c r="D38" s="50"/>
      <c r="E38" s="12">
        <v>360000000</v>
      </c>
      <c r="F38" s="12">
        <v>0</v>
      </c>
      <c r="G38" s="12">
        <v>377000000</v>
      </c>
      <c r="H38" s="12">
        <v>0</v>
      </c>
      <c r="I38" s="18">
        <f t="shared" si="0"/>
        <v>-4.7222222222222276E-2</v>
      </c>
      <c r="J38" s="18" t="str">
        <f t="shared" si="0"/>
        <v/>
      </c>
      <c r="K38" s="15"/>
      <c r="L38" s="15"/>
      <c r="M38" s="19">
        <f t="shared" si="1"/>
        <v>-17000000</v>
      </c>
    </row>
    <row r="39" spans="1:13" ht="16.5" x14ac:dyDescent="0.25">
      <c r="A39" s="11">
        <v>37</v>
      </c>
      <c r="B39" s="21" t="s">
        <v>79</v>
      </c>
      <c r="C39" s="59"/>
      <c r="D39" s="50"/>
      <c r="E39" s="12">
        <v>294000000</v>
      </c>
      <c r="F39" s="12">
        <v>0</v>
      </c>
      <c r="G39" s="12">
        <v>298000000</v>
      </c>
      <c r="H39" s="12">
        <v>0</v>
      </c>
      <c r="I39" s="18">
        <f t="shared" si="0"/>
        <v>-1.3605442176870763E-2</v>
      </c>
      <c r="J39" s="18" t="str">
        <f t="shared" si="0"/>
        <v/>
      </c>
      <c r="K39" s="15"/>
      <c r="L39" s="15"/>
      <c r="M39" s="19">
        <f t="shared" si="1"/>
        <v>-4000000</v>
      </c>
    </row>
    <row r="40" spans="1:13" ht="16.5" x14ac:dyDescent="0.25">
      <c r="A40" s="11">
        <v>38</v>
      </c>
      <c r="B40" s="21" t="s">
        <v>80</v>
      </c>
      <c r="C40" s="59"/>
      <c r="D40" s="50"/>
      <c r="E40" s="12">
        <v>119000000</v>
      </c>
      <c r="F40" s="12">
        <v>0</v>
      </c>
      <c r="G40" s="12">
        <v>276000000</v>
      </c>
      <c r="H40" s="12">
        <v>0</v>
      </c>
      <c r="I40" s="18">
        <f t="shared" si="0"/>
        <v>-1.3193277310924372</v>
      </c>
      <c r="J40" s="18" t="str">
        <f t="shared" si="0"/>
        <v/>
      </c>
      <c r="K40" s="15"/>
      <c r="L40" s="15"/>
      <c r="M40" s="19">
        <f t="shared" si="1"/>
        <v>-157000000</v>
      </c>
    </row>
    <row r="41" spans="1:13" ht="16.5" x14ac:dyDescent="0.25">
      <c r="A41" s="11">
        <v>39</v>
      </c>
      <c r="B41" s="21" t="s">
        <v>81</v>
      </c>
      <c r="C41" s="59"/>
      <c r="D41" s="50"/>
      <c r="E41" s="12">
        <v>255000000</v>
      </c>
      <c r="F41" s="12">
        <v>0</v>
      </c>
      <c r="G41" s="12">
        <v>180000000</v>
      </c>
      <c r="H41" s="12">
        <v>0</v>
      </c>
      <c r="I41" s="18">
        <f t="shared" si="0"/>
        <v>0.29411764705882348</v>
      </c>
      <c r="J41" s="18" t="str">
        <f t="shared" si="0"/>
        <v/>
      </c>
      <c r="K41" s="15"/>
      <c r="L41" s="15"/>
      <c r="M41" s="19">
        <f t="shared" si="1"/>
        <v>75000000</v>
      </c>
    </row>
    <row r="42" spans="1:13" ht="16.5" x14ac:dyDescent="0.25">
      <c r="A42" s="11">
        <v>40</v>
      </c>
      <c r="B42" s="21" t="s">
        <v>82</v>
      </c>
      <c r="C42" s="60"/>
      <c r="D42" s="51"/>
      <c r="E42" s="12">
        <v>458000000</v>
      </c>
      <c r="F42" s="12">
        <v>0</v>
      </c>
      <c r="G42" s="12">
        <v>404000000</v>
      </c>
      <c r="H42" s="12">
        <v>0</v>
      </c>
      <c r="I42" s="18">
        <f t="shared" si="0"/>
        <v>0.11790393013100442</v>
      </c>
      <c r="J42" s="18" t="str">
        <f t="shared" si="0"/>
        <v/>
      </c>
      <c r="K42" s="15"/>
      <c r="L42" s="15"/>
      <c r="M42" s="19">
        <f t="shared" si="1"/>
        <v>54000000</v>
      </c>
    </row>
    <row r="43" spans="1:13" ht="16.5" x14ac:dyDescent="0.25">
      <c r="A43" s="11">
        <v>41</v>
      </c>
      <c r="B43" s="34" t="s">
        <v>40</v>
      </c>
      <c r="C43" s="35" t="s">
        <v>41</v>
      </c>
      <c r="D43" s="34" t="s">
        <v>42</v>
      </c>
      <c r="E43" s="12">
        <v>330000000</v>
      </c>
      <c r="F43" s="12">
        <v>0</v>
      </c>
      <c r="G43" s="12">
        <v>0</v>
      </c>
      <c r="H43" s="12">
        <v>0</v>
      </c>
      <c r="I43" s="18">
        <f>IFERROR(100%-(G43/E43),"")</f>
        <v>1</v>
      </c>
      <c r="J43" s="18" t="str">
        <f>IFERROR(100%-(H43/F43),"")</f>
        <v/>
      </c>
      <c r="K43" s="15"/>
      <c r="L43" s="15"/>
      <c r="M43" s="19">
        <f>+E43+F43-G43-H43</f>
        <v>330000000</v>
      </c>
    </row>
    <row r="44" spans="1:13" ht="16.5" x14ac:dyDescent="0.25">
      <c r="A44" s="11">
        <v>42</v>
      </c>
      <c r="B44" s="34" t="s">
        <v>43</v>
      </c>
      <c r="C44" s="36" t="s">
        <v>44</v>
      </c>
      <c r="D44" s="36"/>
      <c r="E44" s="12">
        <v>0</v>
      </c>
      <c r="F44" s="12">
        <v>0</v>
      </c>
      <c r="G44" s="12">
        <v>0</v>
      </c>
      <c r="H44" s="12">
        <v>0</v>
      </c>
      <c r="I44" s="18" t="str">
        <f t="shared" si="0"/>
        <v/>
      </c>
      <c r="J44" s="18" t="str">
        <f t="shared" si="0"/>
        <v/>
      </c>
      <c r="K44" s="16"/>
      <c r="L44" s="16"/>
      <c r="M44" s="19">
        <f t="shared" si="1"/>
        <v>0</v>
      </c>
    </row>
    <row r="45" spans="1:13" ht="16.5" x14ac:dyDescent="0.25">
      <c r="A45" s="11">
        <v>43</v>
      </c>
      <c r="B45" s="34" t="s">
        <v>45</v>
      </c>
      <c r="C45" s="36"/>
      <c r="D45" s="36" t="s">
        <v>46</v>
      </c>
      <c r="E45" s="12">
        <v>67302000000</v>
      </c>
      <c r="F45" s="12">
        <v>0</v>
      </c>
      <c r="G45" s="12">
        <v>73362000000</v>
      </c>
      <c r="H45" s="12">
        <v>0</v>
      </c>
      <c r="I45" s="18">
        <f t="shared" si="0"/>
        <v>-9.0041900686458121E-2</v>
      </c>
      <c r="J45" s="18" t="str">
        <f t="shared" si="0"/>
        <v/>
      </c>
      <c r="K45" s="16"/>
      <c r="L45" s="16"/>
      <c r="M45" s="19">
        <f t="shared" si="1"/>
        <v>-6060000000</v>
      </c>
    </row>
    <row r="46" spans="1:13" ht="16.5" x14ac:dyDescent="0.25">
      <c r="A46" s="43" t="s">
        <v>47</v>
      </c>
      <c r="B46" s="43"/>
      <c r="C46" s="43"/>
      <c r="D46" s="43"/>
      <c r="E46" s="9">
        <f>SUM(E3:E45)</f>
        <v>74365756160</v>
      </c>
      <c r="F46" s="9">
        <f>SUM(F3:F45)</f>
        <v>0</v>
      </c>
      <c r="G46" s="9">
        <f>SUM(G3:G45)</f>
        <v>81595400000</v>
      </c>
      <c r="H46" s="9">
        <f>SUM(H3:H45)</f>
        <v>0</v>
      </c>
      <c r="I46" s="10">
        <f>IFERROR(100%-(G46/E46),"")</f>
        <v>-9.7217378176659874E-2</v>
      </c>
      <c r="J46" s="10" t="str">
        <f t="shared" ref="J46" si="2">IFERROR(100%-(H46/F46),"")</f>
        <v/>
      </c>
      <c r="K46" s="17"/>
      <c r="L46" s="17"/>
      <c r="M46" s="20">
        <f>SUM(M3:M45)</f>
        <v>-7229643840</v>
      </c>
    </row>
  </sheetData>
  <mergeCells count="20">
    <mergeCell ref="A46:D46"/>
    <mergeCell ref="C22:C28"/>
    <mergeCell ref="D22:D28"/>
    <mergeCell ref="C29:C35"/>
    <mergeCell ref="D29:D35"/>
    <mergeCell ref="C36:C42"/>
    <mergeCell ref="D36:D42"/>
    <mergeCell ref="I1:J1"/>
    <mergeCell ref="K1:L1"/>
    <mergeCell ref="M1:M2"/>
    <mergeCell ref="C8:C14"/>
    <mergeCell ref="D8:D14"/>
    <mergeCell ref="E1:F1"/>
    <mergeCell ref="G1:H1"/>
    <mergeCell ref="C15:C21"/>
    <mergeCell ref="D15:D21"/>
    <mergeCell ref="A1:A2"/>
    <mergeCell ref="B1:B2"/>
    <mergeCell ref="C1:C2"/>
    <mergeCell ref="D1:D2"/>
  </mergeCells>
  <conditionalFormatting sqref="I3:I42 J29 I43:J45">
    <cfRule type="expression" dxfId="6" priority="5">
      <formula>$I3&lt;0</formula>
    </cfRule>
  </conditionalFormatting>
  <conditionalFormatting sqref="J3:J6">
    <cfRule type="expression" dxfId="5" priority="6">
      <formula>$J3&lt;0</formula>
    </cfRule>
  </conditionalFormatting>
  <conditionalFormatting sqref="J22 J36">
    <cfRule type="expression" dxfId="4" priority="7">
      <formula>$I22&lt;0</formula>
    </cfRule>
  </conditionalFormatting>
  <conditionalFormatting sqref="M3:M45">
    <cfRule type="expression" dxfId="3" priority="1">
      <formula>AND($I3&gt;=0,$J3&lt;0)</formula>
    </cfRule>
    <cfRule type="expression" dxfId="2" priority="3">
      <formula>AND($I3&lt;0,$J3&gt;=0)</formula>
    </cfRule>
    <cfRule type="expression" dxfId="1" priority="4">
      <formula>$M3&lt;0</formula>
    </cfRule>
  </conditionalFormatting>
  <conditionalFormatting sqref="M5:M45">
    <cfRule type="expression" dxfId="0" priority="2">
      <formula>AND($I$4&gt;=0,$J5&lt;0)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2" ma:contentTypeDescription="Crear nuevo documento." ma:contentTypeScope="" ma:versionID="9dceab03e84bb16f8469a4f3281ada36">
  <xsd:schema xmlns:xsd="http://www.w3.org/2001/XMLSchema" xmlns:xs="http://www.w3.org/2001/XMLSchema" xmlns:p="http://schemas.microsoft.com/office/2006/metadata/properties" xmlns:ns2="a3e73ca5-0196-4838-bfc0-8be9cc4111d5" targetNamespace="http://schemas.microsoft.com/office/2006/metadata/properties" ma:root="true" ma:fieldsID="924378926255b362d1e20d21436b1aa0" ns2:_="">
    <xsd:import namespace="a3e73ca5-0196-4838-bfc0-8be9cc4111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DB047-A8FD-41A2-A990-7E2BCE5531D6}">
  <ds:schemaRefs>
    <ds:schemaRef ds:uri="http://schemas.microsoft.com/sharepoint/v3/contenttype/forms"/>
  </ds:schemaRefs>
</ds:datastoreItem>
</file>

<file path=customXml/itemProps2.xml><?xml version="1.0" encoding="utf-8"?>
<ds:datastoreItem xmlns:ds="http://schemas.openxmlformats.org/officeDocument/2006/customXml" ds:itemID="{14B4A8F4-E49A-4942-824A-F3585F06684E}">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dcmitype/"/>
    <ds:schemaRef ds:uri="a3e73ca5-0196-4838-bfc0-8be9cc4111d5"/>
    <ds:schemaRef ds:uri="http://www.w3.org/XML/1998/namespace"/>
    <ds:schemaRef ds:uri="http://purl.org/dc/terms/"/>
  </ds:schemaRefs>
</ds:datastoreItem>
</file>

<file path=customXml/itemProps3.xml><?xml version="1.0" encoding="utf-8"?>
<ds:datastoreItem xmlns:ds="http://schemas.openxmlformats.org/officeDocument/2006/customXml" ds:itemID="{90628514-813D-428E-8A6C-E2E3B6AF2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73ca5-0196-4838-bfc0-8be9cc411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2023</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Velandia Ramos</dc:creator>
  <cp:keywords/>
  <dc:description/>
  <cp:lastModifiedBy>Ivonne Yolima Barbosa Rios</cp:lastModifiedBy>
  <cp:revision/>
  <dcterms:created xsi:type="dcterms:W3CDTF">2015-06-05T18:19:34Z</dcterms:created>
  <dcterms:modified xsi:type="dcterms:W3CDTF">2023-07-27T01:04:39Z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ies>
</file>