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BK_IYBArbosaR_2025_\2025\AUSTERIDAD DEL GASTO\"/>
    </mc:Choice>
  </mc:AlternateContent>
  <xr:revisionPtr revIDLastSave="0" documentId="8_{7F8B55DC-9C5D-448B-A60E-5B46B7811B49}" xr6:coauthVersionLast="47" xr6:coauthVersionMax="47" xr10:uidLastSave="{00000000-0000-0000-0000-000000000000}"/>
  <bookViews>
    <workbookView xWindow="-120" yWindow="-120" windowWidth="29040" windowHeight="15720" firstSheet="4" activeTab="6" xr2:uid="{AE482EBC-AFC2-4753-B235-0BFE711BDD41}"/>
  </bookViews>
  <sheets>
    <sheet name="CONSOLIDADO" sheetId="8" r:id="rId1"/>
    <sheet name="Pla_Auster_2025 Sede Central" sheetId="1" r:id="rId2"/>
    <sheet name="Pla_Auster_2025 DT Norte" sheetId="2" r:id="rId3"/>
    <sheet name="Pla_Auster_2025 DT Cen. Oriente" sheetId="6" r:id="rId4"/>
    <sheet name="Pla_Auster_2025 DT Noroccidente" sheetId="3" r:id="rId5"/>
    <sheet name="Pla_Auster_2025 DT Centro" sheetId="5" r:id="rId6"/>
    <sheet name="Pla_Auster_2025 DT Sur Occiden" sheetId="4" r:id="rId7"/>
    <sheet name="Pla_Auster_2025 DT Sur Oriente" sheetId="7" r:id="rId8"/>
  </sheets>
  <externalReferences>
    <externalReference r:id="rId9"/>
  </externalReferences>
  <definedNames>
    <definedName name="_xlnm._FilterDatabase" localSheetId="0" hidden="1">CONSOLIDADO!$A$3:$R$27</definedName>
    <definedName name="_xlnm._FilterDatabase" localSheetId="3" hidden="1">'Pla_Auster_2025 DT Cen. Oriente'!$C$3:$Q$26</definedName>
    <definedName name="_xlnm._FilterDatabase" localSheetId="5" hidden="1">'Pla_Auster_2025 DT Centro'!$A$2:$S$3</definedName>
    <definedName name="_xlnm._FilterDatabase" localSheetId="4" hidden="1">'Pla_Auster_2025 DT Noroccidente'!$A$2:$S$3</definedName>
    <definedName name="_xlnm._FilterDatabase" localSheetId="2" hidden="1">'Pla_Auster_2025 DT Norte'!$A$2:$T$27</definedName>
    <definedName name="_xlnm._FilterDatabase" localSheetId="6" hidden="1">'Pla_Auster_2025 DT Sur Occiden'!$A$2:$T$3</definedName>
    <definedName name="_xlnm._FilterDatabase" localSheetId="7" hidden="1">'Pla_Auster_2025 DT Sur Oriente'!$A$2:$R$3</definedName>
    <definedName name="_xlnm._FilterDatabase" localSheetId="1" hidden="1">'Pla_Auster_2025 Sede Central'!$A$3:$T$27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8" l="1"/>
  <c r="J26" i="8"/>
  <c r="I26" i="8"/>
  <c r="H26" i="8"/>
  <c r="G26" i="8"/>
  <c r="J25" i="8"/>
  <c r="I25" i="8"/>
  <c r="H25" i="8"/>
  <c r="G25" i="8"/>
  <c r="J24" i="8"/>
  <c r="I24" i="8"/>
  <c r="H24" i="8"/>
  <c r="G24" i="8"/>
  <c r="J23" i="8"/>
  <c r="I23" i="8"/>
  <c r="H23" i="8"/>
  <c r="G23" i="8"/>
  <c r="J22" i="8"/>
  <c r="I22" i="8"/>
  <c r="H22" i="8"/>
  <c r="G22" i="8"/>
  <c r="J21" i="8"/>
  <c r="I21" i="8"/>
  <c r="H21" i="8"/>
  <c r="G21" i="8"/>
  <c r="J20" i="8"/>
  <c r="I20" i="8"/>
  <c r="H20" i="8"/>
  <c r="G20" i="8"/>
  <c r="G8" i="8"/>
  <c r="J19" i="8" l="1"/>
  <c r="I19" i="8"/>
  <c r="H19" i="8"/>
  <c r="G19" i="8"/>
  <c r="J18" i="8"/>
  <c r="H18" i="8"/>
  <c r="G18" i="8"/>
  <c r="J17" i="8"/>
  <c r="I17" i="8"/>
  <c r="H17" i="8"/>
  <c r="G17" i="8"/>
  <c r="J16" i="8"/>
  <c r="I16" i="8"/>
  <c r="H16" i="8"/>
  <c r="G16" i="8"/>
  <c r="J15" i="8"/>
  <c r="I15" i="8"/>
  <c r="H15" i="8"/>
  <c r="G15" i="8"/>
  <c r="J14" i="8"/>
  <c r="I14" i="8"/>
  <c r="H14" i="8"/>
  <c r="G14" i="8"/>
  <c r="J13" i="8"/>
  <c r="I13" i="8"/>
  <c r="H13" i="8"/>
  <c r="G13" i="8"/>
  <c r="J12" i="8"/>
  <c r="I12" i="8"/>
  <c r="H12" i="8"/>
  <c r="G12" i="8"/>
  <c r="J11" i="8"/>
  <c r="I11" i="8"/>
  <c r="H11" i="8"/>
  <c r="G11" i="8"/>
  <c r="J10" i="8"/>
  <c r="I10" i="8"/>
  <c r="H10" i="8"/>
  <c r="G10" i="8"/>
  <c r="I9" i="8"/>
  <c r="J9" i="8"/>
  <c r="H9" i="8"/>
  <c r="J8" i="8"/>
  <c r="I8" i="8"/>
  <c r="H8" i="8"/>
  <c r="J7" i="8"/>
  <c r="I7" i="8"/>
  <c r="H7" i="8"/>
  <c r="G7" i="8"/>
  <c r="J6" i="8"/>
  <c r="I6" i="8"/>
  <c r="H6" i="8"/>
  <c r="G6" i="8"/>
  <c r="J5" i="8"/>
  <c r="I5" i="8"/>
  <c r="H5" i="8"/>
  <c r="G5" i="8"/>
  <c r="J4" i="8"/>
  <c r="I4" i="8"/>
  <c r="O26" i="8"/>
  <c r="O22" i="8"/>
  <c r="L21" i="8"/>
  <c r="H4" i="8"/>
  <c r="G4" i="8"/>
  <c r="L26" i="8"/>
  <c r="O25" i="8"/>
  <c r="L25" i="8"/>
  <c r="O24" i="8"/>
  <c r="L24" i="8"/>
  <c r="O23" i="8"/>
  <c r="L23" i="8"/>
  <c r="L15" i="8" l="1"/>
  <c r="L14" i="8"/>
  <c r="L4" i="8"/>
  <c r="O16" i="8"/>
  <c r="L17" i="8"/>
  <c r="O14" i="8"/>
  <c r="L10" i="8"/>
  <c r="L11" i="8"/>
  <c r="L12" i="8"/>
  <c r="O15" i="8"/>
  <c r="O17" i="8"/>
  <c r="L16" i="8"/>
  <c r="O9" i="8"/>
  <c r="O7" i="8"/>
  <c r="O8" i="8"/>
  <c r="O19" i="8"/>
  <c r="O10" i="8"/>
  <c r="O6" i="8"/>
  <c r="L9" i="8"/>
  <c r="L8" i="8"/>
  <c r="L7" i="8"/>
  <c r="L6" i="8"/>
  <c r="G27" i="8"/>
  <c r="L5" i="8"/>
  <c r="J27" i="8"/>
  <c r="L19" i="8"/>
  <c r="O11" i="8"/>
  <c r="O12" i="8"/>
  <c r="O21" i="8"/>
  <c r="L13" i="8"/>
  <c r="O5" i="8"/>
  <c r="O13" i="8"/>
  <c r="L20" i="8"/>
  <c r="O20" i="8"/>
  <c r="H27" i="8"/>
  <c r="L22" i="8"/>
  <c r="O4" i="8"/>
  <c r="I27" i="2"/>
  <c r="Q5" i="6"/>
  <c r="Q26" i="6"/>
  <c r="Q25" i="6"/>
  <c r="Q24" i="6"/>
  <c r="Q23" i="6"/>
  <c r="Q22" i="6"/>
  <c r="Q21" i="6"/>
  <c r="Q20" i="6"/>
  <c r="Q19" i="6"/>
  <c r="Q18" i="6"/>
  <c r="Q17" i="6"/>
  <c r="Q16" i="6"/>
  <c r="Q15" i="6"/>
  <c r="Q14" i="6"/>
  <c r="Q13" i="6"/>
  <c r="Q12" i="6"/>
  <c r="Q11" i="6"/>
  <c r="Q10" i="6"/>
  <c r="Q9" i="6"/>
  <c r="Q8" i="6"/>
  <c r="Q7" i="6"/>
  <c r="Q6" i="6"/>
  <c r="Q4" i="6"/>
  <c r="N26" i="6"/>
  <c r="M26" i="6"/>
  <c r="L26" i="6"/>
  <c r="N25" i="6"/>
  <c r="M25" i="6"/>
  <c r="L25" i="6"/>
  <c r="N24" i="6"/>
  <c r="M24" i="6"/>
  <c r="L24" i="6"/>
  <c r="N23" i="6"/>
  <c r="M23" i="6"/>
  <c r="L23" i="6"/>
  <c r="N22" i="6"/>
  <c r="M22" i="6"/>
  <c r="L22" i="6"/>
  <c r="N21" i="6"/>
  <c r="M21" i="6"/>
  <c r="L21" i="6"/>
  <c r="N20" i="6"/>
  <c r="M20" i="6"/>
  <c r="L20" i="6"/>
  <c r="N19" i="6"/>
  <c r="M19" i="6"/>
  <c r="L19" i="6"/>
  <c r="N18" i="6"/>
  <c r="M18" i="6"/>
  <c r="L18" i="6"/>
  <c r="N17" i="6"/>
  <c r="M17" i="6"/>
  <c r="L17" i="6"/>
  <c r="N16" i="6"/>
  <c r="M16" i="6"/>
  <c r="L16" i="6"/>
  <c r="N15" i="6"/>
  <c r="M15" i="6"/>
  <c r="L15" i="6"/>
  <c r="N14" i="6"/>
  <c r="M14" i="6"/>
  <c r="L14" i="6"/>
  <c r="N13" i="6"/>
  <c r="M13" i="6"/>
  <c r="L13" i="6"/>
  <c r="N12" i="6"/>
  <c r="M12" i="6"/>
  <c r="L12" i="6"/>
  <c r="N11" i="6"/>
  <c r="M11" i="6"/>
  <c r="L11" i="6"/>
  <c r="N10" i="6"/>
  <c r="M10" i="6"/>
  <c r="L10" i="6"/>
  <c r="N9" i="6"/>
  <c r="M9" i="6"/>
  <c r="L9" i="6"/>
  <c r="N8" i="6"/>
  <c r="M8" i="6"/>
  <c r="L8" i="6"/>
  <c r="N7" i="6"/>
  <c r="M7" i="6"/>
  <c r="L7" i="6"/>
  <c r="N6" i="6"/>
  <c r="M6" i="6"/>
  <c r="L6" i="6"/>
  <c r="N5" i="6"/>
  <c r="M5" i="6"/>
  <c r="L5" i="6"/>
  <c r="N4" i="6"/>
  <c r="M4" i="6"/>
  <c r="L4" i="6"/>
  <c r="J27" i="6"/>
  <c r="I27" i="6"/>
  <c r="H27" i="6"/>
  <c r="G27" i="6"/>
  <c r="Q26" i="7"/>
  <c r="Q25" i="7"/>
  <c r="Q24" i="7"/>
  <c r="Q23" i="7"/>
  <c r="Q22" i="7"/>
  <c r="Q21" i="7"/>
  <c r="Q20" i="7"/>
  <c r="Q19" i="7"/>
  <c r="Q18" i="7"/>
  <c r="Q17" i="7"/>
  <c r="Q16" i="7"/>
  <c r="Q15" i="7"/>
  <c r="Q14" i="7"/>
  <c r="Q13" i="7"/>
  <c r="Q12" i="7"/>
  <c r="Q11" i="7"/>
  <c r="Q10" i="7"/>
  <c r="Q9" i="7"/>
  <c r="Q8" i="7"/>
  <c r="Q7" i="7"/>
  <c r="Q6" i="7"/>
  <c r="Q5" i="7"/>
  <c r="Q4" i="7"/>
  <c r="N26" i="7"/>
  <c r="M26" i="7"/>
  <c r="L26" i="7"/>
  <c r="N25" i="7"/>
  <c r="M25" i="7"/>
  <c r="L25" i="7"/>
  <c r="N24" i="7"/>
  <c r="M24" i="7"/>
  <c r="L24" i="7"/>
  <c r="N23" i="7"/>
  <c r="M23" i="7"/>
  <c r="L23" i="7"/>
  <c r="N22" i="7"/>
  <c r="M22" i="7"/>
  <c r="L22" i="7"/>
  <c r="N21" i="7"/>
  <c r="M21" i="7"/>
  <c r="L21" i="7"/>
  <c r="N20" i="7"/>
  <c r="M20" i="7"/>
  <c r="L20" i="7"/>
  <c r="N19" i="7"/>
  <c r="M19" i="7"/>
  <c r="L19" i="7"/>
  <c r="N18" i="7"/>
  <c r="M18" i="7"/>
  <c r="L18" i="7"/>
  <c r="N17" i="7"/>
  <c r="M17" i="7"/>
  <c r="L17" i="7"/>
  <c r="N16" i="7"/>
  <c r="M16" i="7"/>
  <c r="L16" i="7"/>
  <c r="N15" i="7"/>
  <c r="M15" i="7"/>
  <c r="L15" i="7"/>
  <c r="N14" i="7"/>
  <c r="M14" i="7"/>
  <c r="L14" i="7"/>
  <c r="N13" i="7"/>
  <c r="M13" i="7"/>
  <c r="L13" i="7"/>
  <c r="N12" i="7"/>
  <c r="M12" i="7"/>
  <c r="L12" i="7"/>
  <c r="N11" i="7"/>
  <c r="M11" i="7"/>
  <c r="L11" i="7"/>
  <c r="N10" i="7"/>
  <c r="M10" i="7"/>
  <c r="L10" i="7"/>
  <c r="N9" i="7"/>
  <c r="M9" i="7"/>
  <c r="L9" i="7"/>
  <c r="N8" i="7"/>
  <c r="M8" i="7"/>
  <c r="L8" i="7"/>
  <c r="N7" i="7"/>
  <c r="M7" i="7"/>
  <c r="L7" i="7"/>
  <c r="N6" i="7"/>
  <c r="M6" i="7"/>
  <c r="L6" i="7"/>
  <c r="N5" i="7"/>
  <c r="M5" i="7"/>
  <c r="L5" i="7"/>
  <c r="N4" i="7"/>
  <c r="M4" i="7"/>
  <c r="L4" i="7"/>
  <c r="J27" i="7"/>
  <c r="I27" i="7"/>
  <c r="H27" i="7"/>
  <c r="N26" i="4"/>
  <c r="M26" i="4"/>
  <c r="L26" i="4"/>
  <c r="N25" i="4"/>
  <c r="M25" i="4"/>
  <c r="L25" i="4"/>
  <c r="N24" i="4"/>
  <c r="M24" i="4"/>
  <c r="L24" i="4"/>
  <c r="N23" i="4"/>
  <c r="M23" i="4"/>
  <c r="L23" i="4"/>
  <c r="N22" i="4"/>
  <c r="M22" i="4"/>
  <c r="L22" i="4"/>
  <c r="N21" i="4"/>
  <c r="M21" i="4"/>
  <c r="L21" i="4"/>
  <c r="N20" i="4"/>
  <c r="M20" i="4"/>
  <c r="L20" i="4"/>
  <c r="N19" i="4"/>
  <c r="M19" i="4"/>
  <c r="L19" i="4"/>
  <c r="N18" i="4"/>
  <c r="M18" i="4"/>
  <c r="L18" i="4"/>
  <c r="N17" i="4"/>
  <c r="M17" i="4"/>
  <c r="L17" i="4"/>
  <c r="N16" i="4"/>
  <c r="M16" i="4"/>
  <c r="L16" i="4"/>
  <c r="N15" i="4"/>
  <c r="M15" i="4"/>
  <c r="L15" i="4"/>
  <c r="N14" i="4"/>
  <c r="M14" i="4"/>
  <c r="L14" i="4"/>
  <c r="N13" i="4"/>
  <c r="M13" i="4"/>
  <c r="L13" i="4"/>
  <c r="N12" i="4"/>
  <c r="M12" i="4"/>
  <c r="L12" i="4"/>
  <c r="N11" i="4"/>
  <c r="M11" i="4"/>
  <c r="L11" i="4"/>
  <c r="N10" i="4"/>
  <c r="M10" i="4"/>
  <c r="L10" i="4"/>
  <c r="N9" i="4"/>
  <c r="M9" i="4"/>
  <c r="L9" i="4"/>
  <c r="N8" i="4"/>
  <c r="M8" i="4"/>
  <c r="L8" i="4"/>
  <c r="N7" i="4"/>
  <c r="M7" i="4"/>
  <c r="L7" i="4"/>
  <c r="N6" i="4"/>
  <c r="M6" i="4"/>
  <c r="L6" i="4"/>
  <c r="N5" i="4"/>
  <c r="M5" i="4"/>
  <c r="L5" i="4"/>
  <c r="N4" i="4"/>
  <c r="M4" i="4"/>
  <c r="L4" i="4"/>
  <c r="Q26" i="4"/>
  <c r="Q25" i="4"/>
  <c r="Q24" i="4"/>
  <c r="Q23" i="4"/>
  <c r="Q22" i="4"/>
  <c r="Q21" i="4"/>
  <c r="Q20" i="4"/>
  <c r="Q19" i="4"/>
  <c r="Q18" i="4"/>
  <c r="Q17" i="4"/>
  <c r="Q16" i="4"/>
  <c r="Q15" i="4"/>
  <c r="Q14" i="4"/>
  <c r="Q13" i="4"/>
  <c r="Q12" i="4"/>
  <c r="Q11" i="4"/>
  <c r="Q10" i="4"/>
  <c r="Q9" i="4"/>
  <c r="Q8" i="4"/>
  <c r="Q7" i="4"/>
  <c r="Q6" i="4"/>
  <c r="Q5" i="4"/>
  <c r="Q4" i="4"/>
  <c r="J27" i="4"/>
  <c r="I27" i="4"/>
  <c r="H27" i="4"/>
  <c r="J27" i="5"/>
  <c r="I27" i="5"/>
  <c r="H27" i="5"/>
  <c r="Q26" i="5"/>
  <c r="Q25" i="5"/>
  <c r="Q24" i="5"/>
  <c r="Q23" i="5"/>
  <c r="Q22" i="5"/>
  <c r="Q21" i="5"/>
  <c r="Q20" i="5"/>
  <c r="Q19" i="5"/>
  <c r="Q18" i="5"/>
  <c r="Q17" i="5"/>
  <c r="Q16" i="5"/>
  <c r="Q15" i="5"/>
  <c r="Q14" i="5"/>
  <c r="Q13" i="5"/>
  <c r="Q12" i="5"/>
  <c r="Q11" i="5"/>
  <c r="Q10" i="5"/>
  <c r="Q9" i="5"/>
  <c r="Q8" i="5"/>
  <c r="Q7" i="5"/>
  <c r="Q6" i="5"/>
  <c r="Q5" i="5"/>
  <c r="Q4" i="5"/>
  <c r="N26" i="5"/>
  <c r="M26" i="5"/>
  <c r="L26" i="5"/>
  <c r="N25" i="5"/>
  <c r="M25" i="5"/>
  <c r="L25" i="5"/>
  <c r="N24" i="5"/>
  <c r="M24" i="5"/>
  <c r="L24" i="5"/>
  <c r="N23" i="5"/>
  <c r="M23" i="5"/>
  <c r="L23" i="5"/>
  <c r="N22" i="5"/>
  <c r="M22" i="5"/>
  <c r="L22" i="5"/>
  <c r="N21" i="5"/>
  <c r="M21" i="5"/>
  <c r="L21" i="5"/>
  <c r="N20" i="5"/>
  <c r="M20" i="5"/>
  <c r="L20" i="5"/>
  <c r="N19" i="5"/>
  <c r="M19" i="5"/>
  <c r="L19" i="5"/>
  <c r="N18" i="5"/>
  <c r="M18" i="5"/>
  <c r="L18" i="5"/>
  <c r="N17" i="5"/>
  <c r="M17" i="5"/>
  <c r="L17" i="5"/>
  <c r="N16" i="5"/>
  <c r="M16" i="5"/>
  <c r="L16" i="5"/>
  <c r="N15" i="5"/>
  <c r="M15" i="5"/>
  <c r="L15" i="5"/>
  <c r="N14" i="5"/>
  <c r="M14" i="5"/>
  <c r="L14" i="5"/>
  <c r="N13" i="5"/>
  <c r="M13" i="5"/>
  <c r="L13" i="5"/>
  <c r="N12" i="5"/>
  <c r="M12" i="5"/>
  <c r="L12" i="5"/>
  <c r="N11" i="5"/>
  <c r="M11" i="5"/>
  <c r="L11" i="5"/>
  <c r="N10" i="5"/>
  <c r="M10" i="5"/>
  <c r="L10" i="5"/>
  <c r="N9" i="5"/>
  <c r="M9" i="5"/>
  <c r="L9" i="5"/>
  <c r="N8" i="5"/>
  <c r="M8" i="5"/>
  <c r="L8" i="5"/>
  <c r="N7" i="5"/>
  <c r="M7" i="5"/>
  <c r="L7" i="5"/>
  <c r="N6" i="5"/>
  <c r="M6" i="5"/>
  <c r="L6" i="5"/>
  <c r="N5" i="5"/>
  <c r="M5" i="5"/>
  <c r="L5" i="5"/>
  <c r="N4" i="5"/>
  <c r="M4" i="5"/>
  <c r="L4" i="5"/>
  <c r="Q26" i="3"/>
  <c r="Q25" i="3"/>
  <c r="Q24" i="3"/>
  <c r="Q23" i="3"/>
  <c r="Q22" i="3"/>
  <c r="Q21" i="3"/>
  <c r="Q20" i="3"/>
  <c r="Q19" i="3"/>
  <c r="Q18" i="3"/>
  <c r="Q17" i="3"/>
  <c r="Q16" i="3"/>
  <c r="Q15" i="3"/>
  <c r="Q14" i="3"/>
  <c r="Q13" i="3"/>
  <c r="Q12" i="3"/>
  <c r="Q11" i="3"/>
  <c r="Q10" i="3"/>
  <c r="Q9" i="3"/>
  <c r="Q8" i="3"/>
  <c r="Q7" i="3"/>
  <c r="Q6" i="3"/>
  <c r="Q5" i="3"/>
  <c r="Q4" i="3"/>
  <c r="N26" i="3"/>
  <c r="M26" i="3"/>
  <c r="L26" i="3"/>
  <c r="N25" i="3"/>
  <c r="M25" i="3"/>
  <c r="L25" i="3"/>
  <c r="N24" i="3"/>
  <c r="M24" i="3"/>
  <c r="L24" i="3"/>
  <c r="N23" i="3"/>
  <c r="M23" i="3"/>
  <c r="L23" i="3"/>
  <c r="N22" i="3"/>
  <c r="M22" i="3"/>
  <c r="L22" i="3"/>
  <c r="N21" i="3"/>
  <c r="M21" i="3"/>
  <c r="L21" i="3"/>
  <c r="N20" i="3"/>
  <c r="M20" i="3"/>
  <c r="L20" i="3"/>
  <c r="N19" i="3"/>
  <c r="M19" i="3"/>
  <c r="L19" i="3"/>
  <c r="N18" i="3"/>
  <c r="M18" i="3"/>
  <c r="L18" i="3"/>
  <c r="N17" i="3"/>
  <c r="M17" i="3"/>
  <c r="L17" i="3"/>
  <c r="N16" i="3"/>
  <c r="M16" i="3"/>
  <c r="L16" i="3"/>
  <c r="N15" i="3"/>
  <c r="M15" i="3"/>
  <c r="L15" i="3"/>
  <c r="N14" i="3"/>
  <c r="M14" i="3"/>
  <c r="L14" i="3"/>
  <c r="N13" i="3"/>
  <c r="M13" i="3"/>
  <c r="L13" i="3"/>
  <c r="N12" i="3"/>
  <c r="M12" i="3"/>
  <c r="L12" i="3"/>
  <c r="N11" i="3"/>
  <c r="M11" i="3"/>
  <c r="L11" i="3"/>
  <c r="N10" i="3"/>
  <c r="M10" i="3"/>
  <c r="L10" i="3"/>
  <c r="N9" i="3"/>
  <c r="M9" i="3"/>
  <c r="L9" i="3"/>
  <c r="N8" i="3"/>
  <c r="M8" i="3"/>
  <c r="L8" i="3"/>
  <c r="N7" i="3"/>
  <c r="M7" i="3"/>
  <c r="L7" i="3"/>
  <c r="N6" i="3"/>
  <c r="M6" i="3"/>
  <c r="L6" i="3"/>
  <c r="N5" i="3"/>
  <c r="M5" i="3"/>
  <c r="L5" i="3"/>
  <c r="N4" i="3"/>
  <c r="M4" i="3"/>
  <c r="L4" i="3"/>
  <c r="J27" i="3"/>
  <c r="I27" i="3"/>
  <c r="H27" i="3"/>
  <c r="J27" i="2"/>
  <c r="Q26" i="2"/>
  <c r="Q25" i="2"/>
  <c r="Q24" i="2"/>
  <c r="Q23" i="2"/>
  <c r="Q22" i="2"/>
  <c r="Q21" i="2"/>
  <c r="Q20" i="2"/>
  <c r="Q19" i="2"/>
  <c r="Q18" i="2"/>
  <c r="Q17" i="2"/>
  <c r="Q16" i="2"/>
  <c r="Q15" i="2"/>
  <c r="Q14" i="2"/>
  <c r="Q13" i="2"/>
  <c r="Q12" i="2"/>
  <c r="Q11" i="2"/>
  <c r="Q10" i="2"/>
  <c r="Q9" i="2"/>
  <c r="Q8" i="2"/>
  <c r="Q7" i="2"/>
  <c r="Q6" i="2"/>
  <c r="Q5" i="2"/>
  <c r="Q4" i="2"/>
  <c r="Q4" i="1"/>
  <c r="N26" i="2"/>
  <c r="M26" i="2"/>
  <c r="L26" i="2"/>
  <c r="N25" i="2"/>
  <c r="M25" i="2"/>
  <c r="L25" i="2"/>
  <c r="N24" i="2"/>
  <c r="M24" i="2"/>
  <c r="L24" i="2"/>
  <c r="N23" i="2"/>
  <c r="M23" i="2"/>
  <c r="L23" i="2"/>
  <c r="N22" i="2"/>
  <c r="M22" i="2"/>
  <c r="L22" i="2"/>
  <c r="N21" i="2"/>
  <c r="M21" i="2"/>
  <c r="L21" i="2"/>
  <c r="N20" i="2"/>
  <c r="M20" i="2"/>
  <c r="L20" i="2"/>
  <c r="N19" i="2"/>
  <c r="M19" i="2"/>
  <c r="L19" i="2"/>
  <c r="N18" i="2"/>
  <c r="M18" i="2"/>
  <c r="L18" i="2"/>
  <c r="N17" i="2"/>
  <c r="M17" i="2"/>
  <c r="L17" i="2"/>
  <c r="N16" i="2"/>
  <c r="M16" i="2"/>
  <c r="L16" i="2"/>
  <c r="N15" i="2"/>
  <c r="M15" i="2"/>
  <c r="L15" i="2"/>
  <c r="N14" i="2"/>
  <c r="M14" i="2"/>
  <c r="L14" i="2"/>
  <c r="N13" i="2"/>
  <c r="M13" i="2"/>
  <c r="L13" i="2"/>
  <c r="N12" i="2"/>
  <c r="M12" i="2"/>
  <c r="L12" i="2"/>
  <c r="N11" i="2"/>
  <c r="M11" i="2"/>
  <c r="L11" i="2"/>
  <c r="N10" i="2"/>
  <c r="M10" i="2"/>
  <c r="L10" i="2"/>
  <c r="N9" i="2"/>
  <c r="M9" i="2"/>
  <c r="L9" i="2"/>
  <c r="N8" i="2"/>
  <c r="M8" i="2"/>
  <c r="L8" i="2"/>
  <c r="N7" i="2"/>
  <c r="M7" i="2"/>
  <c r="L7" i="2"/>
  <c r="N6" i="2"/>
  <c r="M6" i="2"/>
  <c r="L6" i="2"/>
  <c r="N5" i="2"/>
  <c r="M5" i="2"/>
  <c r="L5" i="2"/>
  <c r="N4" i="2"/>
  <c r="M4" i="2"/>
  <c r="L4" i="2"/>
  <c r="Q7" i="1"/>
  <c r="Q6" i="1"/>
  <c r="N4" i="1"/>
  <c r="M4" i="1"/>
  <c r="L4" i="1"/>
  <c r="Q26" i="1"/>
  <c r="Q25" i="1"/>
  <c r="Q24" i="1"/>
  <c r="Q23" i="1"/>
  <c r="Q22" i="1"/>
  <c r="Q21" i="1"/>
  <c r="Q20" i="1"/>
  <c r="Q19" i="1"/>
  <c r="Q17" i="1"/>
  <c r="Q16" i="1"/>
  <c r="Q15" i="1"/>
  <c r="Q14" i="1"/>
  <c r="Q13" i="1"/>
  <c r="Q12" i="1"/>
  <c r="Q11" i="1"/>
  <c r="Q10" i="1"/>
  <c r="Q9" i="1"/>
  <c r="Q8" i="1"/>
  <c r="N26" i="1"/>
  <c r="M26" i="1"/>
  <c r="L26" i="1"/>
  <c r="N25" i="1"/>
  <c r="M25" i="1"/>
  <c r="L25" i="1"/>
  <c r="N24" i="1"/>
  <c r="M24" i="1"/>
  <c r="L24" i="1"/>
  <c r="N23" i="1"/>
  <c r="M23" i="1"/>
  <c r="L23" i="1"/>
  <c r="N22" i="1"/>
  <c r="M22" i="1"/>
  <c r="L22" i="1"/>
  <c r="N21" i="1"/>
  <c r="M21" i="1"/>
  <c r="L21" i="1"/>
  <c r="N20" i="1"/>
  <c r="M20" i="1"/>
  <c r="L20" i="1"/>
  <c r="N19" i="1"/>
  <c r="M19" i="1"/>
  <c r="L19" i="1"/>
  <c r="M18" i="1"/>
  <c r="N17" i="1"/>
  <c r="M17" i="1"/>
  <c r="L17" i="1"/>
  <c r="N16" i="1"/>
  <c r="M16" i="1"/>
  <c r="L16" i="1"/>
  <c r="N15" i="1"/>
  <c r="M15" i="1"/>
  <c r="L15" i="1"/>
  <c r="N14" i="1"/>
  <c r="M14" i="1"/>
  <c r="L14" i="1"/>
  <c r="N13" i="1"/>
  <c r="M13" i="1"/>
  <c r="L13" i="1"/>
  <c r="N12" i="1"/>
  <c r="M12" i="1"/>
  <c r="L12" i="1"/>
  <c r="N11" i="1"/>
  <c r="M11" i="1"/>
  <c r="L11" i="1"/>
  <c r="N10" i="1"/>
  <c r="M10" i="1"/>
  <c r="L10" i="1"/>
  <c r="N9" i="1"/>
  <c r="M9" i="1"/>
  <c r="L9" i="1"/>
  <c r="N8" i="1"/>
  <c r="M8" i="1"/>
  <c r="L8" i="1"/>
  <c r="N7" i="1"/>
  <c r="M7" i="1"/>
  <c r="L7" i="1"/>
  <c r="N6" i="1"/>
  <c r="M6" i="1"/>
  <c r="L6" i="1"/>
  <c r="N5" i="1"/>
  <c r="M5" i="1"/>
  <c r="L5" i="1"/>
  <c r="Q27" i="7" l="1"/>
  <c r="Q27" i="4"/>
  <c r="Q27" i="5"/>
  <c r="Q27" i="3"/>
  <c r="Q27" i="2"/>
  <c r="J27" i="1"/>
  <c r="H27" i="1"/>
  <c r="I18" i="1" l="1"/>
  <c r="I18" i="8" s="1"/>
  <c r="L18" i="8" l="1"/>
  <c r="I27" i="8"/>
  <c r="O18" i="8"/>
  <c r="O27" i="8" s="1"/>
  <c r="I27" i="1"/>
  <c r="N18" i="1"/>
  <c r="Q18" i="1"/>
  <c r="L18" i="1"/>
  <c r="Q5" i="1"/>
  <c r="Q27" i="1" l="1"/>
  <c r="G27" i="7"/>
  <c r="Q27" i="6"/>
  <c r="G27" i="5"/>
  <c r="G27" i="4"/>
  <c r="G27" i="3"/>
  <c r="H27" i="2" l="1"/>
  <c r="G27" i="2"/>
  <c r="G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Azuero Brinez</author>
  </authors>
  <commentList>
    <comment ref="F5" authorId="0" shapeId="0" xr:uid="{CEFBDC18-4BEE-4DFE-96C0-A2C9DF9B812F}">
      <text>
        <r>
          <rPr>
            <b/>
            <sz val="9"/>
            <color indexed="81"/>
            <rFont val="Tahoma"/>
            <family val="2"/>
          </rPr>
          <t>Laura Azuero Brinez:</t>
        </r>
        <r>
          <rPr>
            <sz val="9"/>
            <color indexed="81"/>
            <rFont val="Tahoma"/>
            <family val="2"/>
          </rPr>
          <t xml:space="preserve">
Texto anterior: Para la presente vigencia no se contempla la adquisición de bienes muebles e inmuebles. 
Corrección realizada.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Azuero Brinez</author>
  </authors>
  <commentList>
    <comment ref="F5" authorId="0" shapeId="0" xr:uid="{595C41A6-8E29-4209-8A53-AB8A4DD3D549}">
      <text>
        <r>
          <rPr>
            <b/>
            <sz val="9"/>
            <color indexed="81"/>
            <rFont val="Tahoma"/>
            <family val="2"/>
          </rPr>
          <t>Laura Azuero Brinez:</t>
        </r>
        <r>
          <rPr>
            <sz val="9"/>
            <color indexed="81"/>
            <rFont val="Tahoma"/>
            <family val="2"/>
          </rPr>
          <t xml:space="preserve">
Texto anterior: Para la presente vigencia no se contempla la adquisición de bienes muebles e inmuebles. 
Corrección realizada.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Laura Azuero Brinez</author>
  </authors>
  <commentList>
    <comment ref="G8" authorId="0" shapeId="0" xr:uid="{516B3CAD-998A-4F76-AADC-3BC3B4EB6410}">
      <text>
        <r>
          <rPr>
            <b/>
            <sz val="9"/>
            <color indexed="81"/>
            <rFont val="Tahoma"/>
            <charset val="1"/>
          </rPr>
          <t>Laura Azuero Brinez:</t>
        </r>
        <r>
          <rPr>
            <sz val="9"/>
            <color indexed="81"/>
            <rFont val="Tahoma"/>
            <charset val="1"/>
          </rPr>
          <t xml:space="preserve">
Texto anterior: 0
*Respecto al valor ejecutado en la vigencia anterior (2024) se aclara que corresponde a $476.944.003,38 
Corrección realizada a la programación publicada.</t>
        </r>
      </text>
    </comment>
  </commentList>
</comments>
</file>

<file path=xl/sharedStrings.xml><?xml version="1.0" encoding="utf-8"?>
<sst xmlns="http://schemas.openxmlformats.org/spreadsheetml/2006/main" count="913" uniqueCount="145">
  <si>
    <t>PLAN DE AUSTERIDAD DEL GASTO - SEDE CENTRAL 2025</t>
  </si>
  <si>
    <t>No.</t>
  </si>
  <si>
    <t>Concepto</t>
  </si>
  <si>
    <t>Meta</t>
  </si>
  <si>
    <t>Estrategia</t>
  </si>
  <si>
    <t>Valor ejecutado vigencia anterior (2024)</t>
  </si>
  <si>
    <t>Valor ejecutado vigencia en curso (2025)</t>
  </si>
  <si>
    <t xml:space="preserve">Meta % cuantitativa de ahorro </t>
  </si>
  <si>
    <t xml:space="preserve"> Variación % </t>
  </si>
  <si>
    <t>Resultado general %</t>
  </si>
  <si>
    <t xml:space="preserve"> Nota explicativa </t>
  </si>
  <si>
    <t>Resultado general $</t>
  </si>
  <si>
    <t>Rubro de gasto SIIF</t>
  </si>
  <si>
    <t xml:space="preserve"> I semestre </t>
  </si>
  <si>
    <t xml:space="preserve"> II semestre </t>
  </si>
  <si>
    <t>Modificación planta de personal, estructura administrativa y gastos de personal.</t>
  </si>
  <si>
    <t>Gestionar la propuesta de fortalecimiento institucional a costo cero.</t>
  </si>
  <si>
    <t>Coordinar la recopilación de información y el análisis de variables relevantes de las operaciones estadísticas, incluyendo el número de sedes por territorial, la capacidad instalada de la planta de personal y otras variables claves, con el objetivo de diseñar una propuesta de reorganización institucional que no implique costos adicionales.</t>
  </si>
  <si>
    <t>En cumplimiento de la Ley 2294 de 2023 y la Circular Conjunta 100-011 de 2023, el DANE adelanta un proceso de rediseño institucional a costo cero, que implica la creación y supresión de empleos, conforme a la propuesta de decreto de modificación de la planta de personal actualmente en trámite de firmas. En este marco, se solicitó la autorización para una ampliación de planta de 164 cargos, con perfiles especializados y roles operativos estratégicos para las operaciones estadísticas, así como la incorporación de cargos transversales para optimizar los perfiles requeridos en las encuestas; dicha solicitud fue avalada por el DAPRE y, siguiendo el procedimiento establecido, remitida al DNP en diciembre para su respectivo aval, sin que al 31 de diciembre se hubiera recibido respuesta.</t>
  </si>
  <si>
    <t>Contratos de prestación de servicios profesionales y de apoyo a la gestión</t>
  </si>
  <si>
    <t>No se proyecta meta para la vigencia actual</t>
  </si>
  <si>
    <t>A-01-01-01-001-008</t>
  </si>
  <si>
    <t>HORAS EXTRAS, DOMINICALES, FESTIVOS Y RECARGOS</t>
  </si>
  <si>
    <t>Horas extras</t>
  </si>
  <si>
    <t>Racionalizar el reconocimiento y pago de horas extras y ajustarlas a las estrictamente necesarias.</t>
  </si>
  <si>
    <t>Monitorear y controlar el cumplimiento de la Circular 025 de 2023, que establece los lineamientos para la aprobación de las horas extras, verificando que se cumplan los requisitos de necesidad, programación y disponibilidad presupuestal. 
Presentar informes trimestrales detallados sobre la acumulación de tiempo compensatorio que supere el 50% de las horas extras autorizadas mensualmente, y notificar a los jefes inmediatos para que los servidores públicos tomen las medidas necesarias para programar y disfrutar del tiempo compensatorio de manera eficiente y oportuna.</t>
  </si>
  <si>
    <t>La implementación de controles y el seguimiento permanente al cumplimiento de los requisitos de necesidad, programación y disponibilidad presupuestal establecidos en la Circular 025 de 2023 permitió optimizar la gestión de horas extras y del tiempo compensatorio, contribuyendo a la reducción anual en el gasto de un 10% de los costos de personal por este concepto frente a la vigencia inmediatamente anterior.
Se realizó el monitoreo y control del cumplimiento de los lineamientos establecidos en la Circular 025 de 2023. Los excedentes en horas extras respecto al tope establecido por la Circular fueron compensados en tiempo, conforme a la normativa vigente, garantizando su disfrute dentro de los plazos establecidos.</t>
  </si>
  <si>
    <t>A-01-01-03-001-002</t>
  </si>
  <si>
    <t>INDEMNIZACIÓN POR VACACIONES</t>
  </si>
  <si>
    <t>Indemnización de vacaciones</t>
  </si>
  <si>
    <t>Promover el disfrute efectivo y oportuno de las vacaciones una vez se cause el periodo correspondiente.</t>
  </si>
  <si>
    <t xml:space="preserve">Realizar monitoreo al cumplimiento del Plan anual de vacaciones, identificando los servidores públicos que cuenten con dos (2) o más periodos acumulados. Notificar a los respectivos jefes inmediatos y a los servidores involucrados, sobre el estado de sus vacaciones y establecer una fecha límite para su programación. En el evento de no contar con la programación de las vacaciones, se procederá con la asignación oficiosa del disfrute de las vacaciones. </t>
  </si>
  <si>
    <t>En el marco del desarrollo del concurso de méritos y la consecuente realización de nombramientos en período de prueba, se presentó la desvinculación de servidores que se encontraban en condición de provisionalidad, situación que incidió en el comportamiento del rubro correspondiente a la indemnización de vacaciones durante el primer semestre de 2025, en comparación con el mismo periodo de la vigencia 2024. Este comportamiento obedece a una dinámica normal derivada de los procesos de provisión de empleos mediante concurso de méritos y no a una contingencia atípica o extraordinaria.
No obstante lo anterior, se garantizó la continuidad en la implementación de las estrategias definidas en el Plan Anual de Vacaciones, incluyendo la notificación oportuna a jefes inmediatos y servidores, así como la asignación oficiosa del disfrute de vacaciones, con el fin de asegurar el cumplimiento de la normativa vigente y la adecuada gestión del descanso laboral, lo que representó una disminución del 43% en el pago de indemnización por vacaciones frente a la vigencia inmediatamente anterior.</t>
  </si>
  <si>
    <t>A-02-02-02-007-002</t>
  </si>
  <si>
    <t>SERVICIOS INMOBILIARIOS</t>
  </si>
  <si>
    <t xml:space="preserve">Arrendamiento </t>
  </si>
  <si>
    <t>Propender por la disminución de los gastos de arrendamiento de las sedes del DANE.</t>
  </si>
  <si>
    <t>Negociar el incremento anual del canon de arrendamiento de las sedes, teniendo en cuenta el presupuesto asignado y la variación del Índice de Precios al Consumidor (IPC), con el objetivo de reducir los gastos de arrendamiento y obtener las condiciones más favorables para la entidad.</t>
  </si>
  <si>
    <t>Durante la vigencia 2025 se dio cumplimiento a la estrategia de negociación del canon de arrendamiento permitiendo disminuir el 6% en el valor del gasto por concepto de arrendamiento.</t>
  </si>
  <si>
    <t>Mantenimiento de bienes inmuebles</t>
  </si>
  <si>
    <t>Propender por la reducción de los gastos de mantenimiento de los bienes inmuebles del DANE.</t>
  </si>
  <si>
    <t>Desarrollar y ejecutar el Plan Anual de Mantenimiento y Sostenibilidad, alineado con las necesidades específicas de mantenimiento, y llevar a cabo las acciones de mantenimiento preventivas  programadas, realizando un seguimiento continuo con el fin de prevenir y mitigar el riesgo de incurrir en costos o mantenimientos correctivos de las instalaciones.</t>
  </si>
  <si>
    <t>Durante la vigencia 2025 se cumplió la estrategia de ejecutar el Plan Anual de Mantenimiento y Sostenibilidad, alineado con las necesidades específicas de mantenimiento, y llevar a cabo las acciones de mantenimiento preventivas  programadas, realizando un seguimiento continuo con el fin de prevenir y mitigar el riesgo de incurrir en costos o mantenimientos correctivos de las sedes Dane Central y Casa Esmeralda.</t>
  </si>
  <si>
    <t>Adquisición de bienes muebles e inmuebles</t>
  </si>
  <si>
    <t xml:space="preserve">Para la presente vigencia no se contempla la adquisición de bienes muebles e inmuebles. </t>
  </si>
  <si>
    <t>No se proyectó meta y gasto para la vigencia actual.</t>
  </si>
  <si>
    <t>Prelación de encuentros virtuales</t>
  </si>
  <si>
    <t>Promover la realización de eventos con el uso de las tecnologías de información.</t>
  </si>
  <si>
    <t>En el marco del Plan Institucional de Capacitación (PIC), se implementarán programas de capacitación dirigidos a los servidores públicos en materia de transformación digital y cibercultura, con el objetivo de promover el uso efectivo de las tecnologías de la información y las comunicaciones (TIC) y fortalecer la prelación de eventos virtuales.</t>
  </si>
  <si>
    <t>En el marco del Plan Institucional de Capacitación (PIC) y en concordancia con el Plan de Austeridad en el Gasto, durante la vigencia 2025 la Oficina de Sistemas desarrolló diversas acciones de capacitación orientadas al fortalecimiento de las competencias digitales. Estas incluyeron tres (3) sesiones formativas sobre el uso de Copilot Chat, realizadas los días 11, 14 y 21 de mayo de 2025, así como una actividad de sensibilización en técnicas de ingeniería social dirigidas a los servidores del DANE, desarrollada el 11 de junio de 2025.</t>
  </si>
  <si>
    <t>A-02-02-02-006-004</t>
  </si>
  <si>
    <t>TIQUETES</t>
  </si>
  <si>
    <t>Suministro de tiquetes</t>
  </si>
  <si>
    <t>Propender por la racionalización en  los costos de expedición de los tiquetes que sean requeridos en la entidad.</t>
  </si>
  <si>
    <t>Monitorear y controlar el cumplimiento  del procedimiento que establecen los lineamientos para la solicitud y legalización de las comisiones, realizando seguimiento a:
*El cumplimiento de los tiempos establecidos para la radicación de las solicitudes de comisión o autorización de desplazamiento.
*La disponibilidad y costo de los tiquetes previamente a la gestión de la comisión o autorización de desplazamiento.
*La racionalización de costos en la expedición de los tiquetes requeridos para el cumplimiento de la misión institucional.
*La justificación por parte de las áreas sobre las eventualidades que impliquen cambios del itinerario y sobrecostos no planeados dentro del desarrollo de la comisión.
*El reintegro del dinero que se cause por cambios de itinerario es responsabilidad de los servidores públicos.</t>
  </si>
  <si>
    <t>A-02-02-02-010</t>
  </si>
  <si>
    <t>VIÁTICOS DE LOS FUNCIONARIOS EN COMISIÓN</t>
  </si>
  <si>
    <t>Reconocimiento de viáticos</t>
  </si>
  <si>
    <t>Propender por la racionalización en el pago de los viáticos, teniendo en cuenta la estricta necesidad.</t>
  </si>
  <si>
    <t>Monitorear y controlar el cumplimiento de los lineamientos establecidos para el otorgamiento de las comisiones de servicios, reconocimiento y pago de viáticos y gastos de traslado, considerando:
*Los nuevos parámetros frente al reconocimiento de viáticos para municipios aledaños.                               
* La obligatoriedad de la autorización explícita de la dirección general o su delegado para las comisiones internacionales.
* La justificación en el formato de solicitud por parte del área solicitante, sobre la necesidad indispensable de la presencialidad para el desarrollo de la comisión de servicios.</t>
  </si>
  <si>
    <t>Durante este semestre se presentó una variación considerando la ejecución de las jornadas de reinducción a nivel nacional, el acompañamientos a las Direcciones Territoriales con el fin de brindar soporte y asistencia en la implementación de los flujos de contratación y conformación de expedientes electrónico, como en la estructuración de procesos de contratación de prestación de servicios profesionales y apoyo a la gestión. De otro lado, también incluyó la asistencia y participación en la mesa de negociación del sector estadístico entre las administraciones del DANE e IGAC y las FEDERACIONES FUERSA, FEDETRADH Y FEDECONTRASERVIPUBLICOS.</t>
  </si>
  <si>
    <t>Delegaciones oficiales</t>
  </si>
  <si>
    <t>No se han presentado delegaciones y gastos relacionados a este concepto</t>
  </si>
  <si>
    <t>No se han presentado delegaciones oficiales y gastos relacionados a este concepto</t>
  </si>
  <si>
    <t>Autorización previa comisiones al exterior</t>
  </si>
  <si>
    <t>Propender por la racionalización de los costos requeridos para las comisiones al exterior.</t>
  </si>
  <si>
    <t xml:space="preserve">Monitorear y controlar el cumplimiento del procedimiento que establece los lineamientos para la solicitud de comisiones al exterior, considerando:
*Toda comisión de servicios deberá contar con la autorización previa del Departamento Administrativo de la Presidencia de la República.
*La racionalización de costos en la expedición de los tiquetes requeridos para el cumplimiento de la misión institucional.
*El cumplimiento de los tiempos establecidos para la radicación de las solicitudes de comisión o autorización de desplazamiento.
*La disponibilidad y costo de los tiquetes previo a la gestión de la comisión o autorización de desplazamiento.
*La justificación por parte de las áreas sobre las eventualidades que impliquen cambios del itinerario y sobrecostos no planeados. </t>
  </si>
  <si>
    <t xml:space="preserve">En el marco de cooperación Internacional para mantener su posicionamiento en el Sistema Estadístico Global, el DANE participó en eventos, conferencias y reuniones de alto nivel que permitieron el intercambio de conocimientos, la colaboración con organizaciones internacionales y la actualización en mejores prácticas estadísticas, dentro de los cuales se encuentran, la Decimoquinta Sesión del Comité de Expertos de las Naciones Unidas sobre la Gestión Mundial de la Información Geoespacial, evento realizado del del 05 al 09 de agosto de 2025 en la ciudad de New York, Estados Unidos; la  20.a Reunión Regional Americana, evento realizado del 30 de septiembre al 04 de octubre del 2025 en la ciudad de Punta Cana, República Dominicana; Duodécima Sesión del Comité Regional de las Naciones Unidas sobre la Gestión Global de la Información Geoespacial (UN-GGIM: Américas), junto con los talleres y eventos paralelos asociados, evento realizado del 02 al 08 de noviembre del 2025 en la ciudad de Santiago de Chile; entre otros. Estos desplazamientos contribuyen al fortalecimiento de las capacidades del equipo, el acceso a nuevas metodologías y tecnologías, y el cumplimiento de compromisos institucionales. 
</t>
  </si>
  <si>
    <t>Eventos</t>
  </si>
  <si>
    <t>En el marco del Plan Institucional de Capacitación (PIC), se implementarán programas de capacitación dirigidos a los servidores públicos en materia de transformación digital y cibercultura, con el objetivo de promover el uso efectivo de las tecnologías de la información y las comunicaciones (TIC) y fortalecer la realización de eventos virtuales.</t>
  </si>
  <si>
    <t>A-02-02-02-008-005</t>
  </si>
  <si>
    <t>SERVICIOS DE SOPORTE</t>
  </si>
  <si>
    <t>Esquemas de seguridad</t>
  </si>
  <si>
    <t>No se han presentado gastos relacionados a este concepto</t>
  </si>
  <si>
    <t>Para la presente vigencia no se contempla solicitar a la Unidad Nacional de Protección y Dirección de Protección un esquema de seguridad. No obstante, en el evento que sea requerido, se realizarán alianzas estratégicas con las autoridades competentes para garantizar los esquemas de seguridad solicitados por la Entidad.</t>
  </si>
  <si>
    <t>Durante la vigencia 2025 no se adelantaron solicitudes de esquemas de seguridad.</t>
  </si>
  <si>
    <t>Vigilancia</t>
  </si>
  <si>
    <t>Reducir los costos asociados a la contratación de servicios de vigilancia.</t>
  </si>
  <si>
    <t>La Entidad tiene suscrito un contrato por concepto de vigilancia cuya vigencia finaliza el 31 de diciembre de 2025, el cual fue adjudicado mediante licitación pública dando cumplimiento a los lineamientos normativos vigentes. Sin embargo, para los futuros procesos, se espera realizar un análisis comparativo entre los recursos actuales de la Entidad y los recursos a contratar, con el fin de identificar oportunidades de mejora que permitan reducir costos y optimizar la eficiencia en la contratación de este servicio.</t>
  </si>
  <si>
    <t>El aumento en el valor por concepto de vigilancia corresponde al ajuste salarial de conformidad con la Circular externa N°20241300000445 expedida por Superintendencia de Vigilancia.</t>
  </si>
  <si>
    <t>Vehículos oficiales</t>
  </si>
  <si>
    <t>Promover la eficiencia en el uso y administración de los vehículos oficiales.</t>
  </si>
  <si>
    <t>En la presente vigencia, no se tiene contemplada la adquisición de nuevos vehículos oficiales. Sin embargo, se priorizará la capacitación y el seguimiento continuo para garantizar el uso responsable y eficiente del parque automotor, en línea con el Plan Estratégico de Seguridad Vial. Además, se implementarán programas de mantenimiento preventivo y correctivo programado para minimizar los costos adicionales y asegurar la disponibilidad y operatividad óptima de los vehículos oficiales.</t>
  </si>
  <si>
    <t>Durante la vigencia 2025 se dio cumplimiento a la estrategia establecida, toda vez que no se adquirieron nuevos vehículos oficiales y se priorizó la optimización del parque automotor existente mediante acciones de capacitación, seguimiento y mantenimiento preventivo y correctivo, garantizando su uso eficiente, disponibilidad y operatividad.</t>
  </si>
  <si>
    <t>Publicidad estatal</t>
  </si>
  <si>
    <t>No se han presentado gastos relacionados a este concepto.</t>
  </si>
  <si>
    <t xml:space="preserve">En el marco de la presente vigencia, no se tiene proyectada la celebración de contratos de publicidad y/o propaganda personalizada. </t>
  </si>
  <si>
    <t xml:space="preserve">Durante la vigencia 2025 no se ejecutaron recursos por este concepto. </t>
  </si>
  <si>
    <t>A-02-02-01-003-002</t>
  </si>
  <si>
    <t>PASTA O PULPA, PAPEL Y PRODUCTOS DE PAPEL; IMPRESOS Y ARTÍCULOS RELACIONADOS</t>
  </si>
  <si>
    <t>Papelería y telefonía</t>
  </si>
  <si>
    <t>Propender por la reducción de los gastos de papelería y servicios de telefonía.</t>
  </si>
  <si>
    <t>Propiciar una cultura ambiental responsable, mediante la implementación de acciones y hábitos positivos en el cuidado de los recursos, así:
*Sensibilizar a los servidores públicos respecto al uso preferente de medios digitales para la gestión documental y comunicaciones.  
*Realizar campañas de uso y consumo responsable del papel, reutilización y reciclaje de implementos de oficina.  
*Revisar los conceptos, consumos y tráfico de datos de las líneas del servicio de telefonía y ajustar los paquetes de servicios a las necesidades reales de la entidad.</t>
  </si>
  <si>
    <t>Suscripción a periódicos, revistas y bases de datos</t>
  </si>
  <si>
    <t>Regalos corporativos y condecoraciones</t>
  </si>
  <si>
    <t>Contratación de estudios</t>
  </si>
  <si>
    <t>Transferencias corrientes</t>
  </si>
  <si>
    <t>Sostenibilidad ambiental</t>
  </si>
  <si>
    <t>Promover practicas sostenibles que reduzcan el impacto ambiental y fomenten la optimización de los recursos</t>
  </si>
  <si>
    <t>Propiciar una cultura ambiental responsable, mediante la implementación de acciones y hábitos positivos en el cuidado de los recursos, así:
*Promover acciones de eficiencia energética e hídrica que contribuyan al uso racional del recurso, conforme a los lineamientos establecidos en la Circular 014 del 2024.
*Monitoreo y realizar seguimiento al consumo de los servicios públicos de energía y acueducto, generando las alertas y medidas pertinentes para su racionalización.
*Designar al Gestor Energético para iniciar las gestiones para la formulación del Plan de Eficiencia Energética de la entidad.</t>
  </si>
  <si>
    <t>TOTAL</t>
  </si>
  <si>
    <t>PLAN DE AUSTERIDAD DEL GASTO DIRECCIÓN TERRITORIAL NORTE 2025</t>
  </si>
  <si>
    <t>Actividad descrita en el Plan de Sede Central</t>
  </si>
  <si>
    <t>Realizar monitoreo al cumplimiento del Plan anual de vacaciones, identificando los servidores públicos que cuenten con dos (2) o más periodos acumulados, efectuando las respectiva programación ante el Nivel central.</t>
  </si>
  <si>
    <t>Ejecutar las acciones de mantenimiento preventivas  programadas, realizando un seguimiento continuo con el fin de prevenir y mitigar el riesgo de incurrir en costos o mantenimientos correctivos de las instalaciones.</t>
  </si>
  <si>
    <t>Promover el uso efectivo de las tecnologías de la información y las comunicaciones (TIC) y fortalecer la prelación de eventos virtuales.</t>
  </si>
  <si>
    <t xml:space="preserve">En la presente vigencia, no se tiene contemplada la adquisición de nuevos vehículos oficiales. Sin embargo, se priorizará el seguimiento continuo para garantizar el uso responsable y eficiente del parque automotor. </t>
  </si>
  <si>
    <t>Propiciar una cultura ambiental responsable, mediante la implementación de acciones y hábitos positivos en el cuidado de los recursos, así:
*Promover acciones de eficiencia energética e hídrica que contribuyan al uso racional del recurso, conforme a los lineamientos establecidos en la Circular 014 del 2024.
*Monitoreo y realizar seguimiento al consumo de los servicios públicos de energía y acueducto, generando las alertas y medidas pertinentes para su racionalización.</t>
  </si>
  <si>
    <t>PLAN DE AUSTERIDAD DEL GASTO DIRECCIÓN TERRITORIAL NOROCCIDENTE 2025</t>
  </si>
  <si>
    <t>PLAN DE AUSTERIDAD DEL GASTO DIRECCIÓN TERRITORIAL CENTRO 2025</t>
  </si>
  <si>
    <t>PLAN DE AUSTERIDAD DEL GASTO DIRECCIÓN TERRITORIAL SUROCCIDENTE 2025</t>
  </si>
  <si>
    <t>PLAN DE AUSTERIDAD DEL GASTO DIRECCIÓN TERRITORIAL SUR ORIENTE 2025</t>
  </si>
  <si>
    <t>En la presente vigencia, no se tiene contemplada la adquisición de nuevos vehículos oficiales. Sin embargo, se priorizará el seguimiento continuo para garantizar el uso responsable y eficiente del parque automotor.</t>
  </si>
  <si>
    <t>PLAN DE AUSTERIDAD DEL GASTO DIRECCIÓN TERRITORIAL CENTRO ORIENTE 2025</t>
  </si>
  <si>
    <t xml:space="preserve">Propiciar una cultura ambiental responsable, mediante la implementación de acciones y hábitos positivos en el cuidado de los recursos, así:
*Sensibilizar a los servidores públicos respecto al uso preferente de medios digitales para la gestión documental y comunicaciones.  
*Realizar campañas de uso y consumo responsable del papel, reutilización y reciclaje de implementos de oficina.  </t>
  </si>
  <si>
    <t xml:space="preserve">Para la vigencia 2024, los recursos asignados al mantenimiento de inmuebles fueron financiados a través del proyecto de inversión de infraestructura AMFIS. Para la vigencia 2025, a este concepto se le asignaron recursos de Gastos de Funcionamiento, destinados al mantenimiento de las sedes de Santa Marta y Barranquilla. </t>
  </si>
  <si>
    <t>Para la vigencia 2024 no fueron asignados recursos de funcionamiento para mantenimiento de bienes inmuebles. 
Para la vigencia 2025 se adelantaron mantenimientos locativos menores en  las sedes de la Territorial con los recursos de funcionamiento asignados.
Por último, durante la vigencia 2025 se cumplió la estretagia de  ejecutar los mantenimientos preventivos programados, alineados a las necesidades especificas de la territorial con el fin de no incurrir en costos o mantenimientos correctivos.</t>
  </si>
  <si>
    <t>Para la vigencia 2025, a la dirección territorial le fueron asignados recursos por funcionamiento para adelantar la compra de elementos de ferretería para la gestión de los mantenimientos locativos.</t>
  </si>
  <si>
    <t xml:space="preserve">Teniendo en cuenta la Resolución 0811 de 2025 mediante la cual se efectuó la modificación de la jurisdicción de las Direcciones Territoriales del DANE,  la dirección territorial suscribió los contratos de arrendamiento para las sedes Yopal, Villavicencio, Inirida, San Jose del Guaviare, Mitú, Perto Carreño y  Florencia. </t>
  </si>
  <si>
    <t>Durante la vigencia 2025 servicios públicos de energía y acueducto  fueron financiados en su totalidad con recursos de Gastos de Funcionamiento.
La dirección territorial, promovó las acciones de eficiencia energética e hídrica de acuerdo con los lineamientos impartidos desde la ssde central y  conforme a los lineamientos establecidos en la Circular 014 del 2024.
Por último,  se suministró la información pertinente para el monitoreo y seguimiento al consumo de los servicios públicos de energía y acueducto.</t>
  </si>
  <si>
    <t xml:space="preserve">Para la vigencia 2024, no fueron asignados recursos por funcionamiento destinados al mantenimiento de los bienes inmuebles de la dirección territorial.
Para la vigencia 2025, fueron asignados recursos por funcionamiento para el manteniemiento de cubiertas de las sedes Ibagué, Bogotá y Neiva. </t>
  </si>
  <si>
    <t>Para la vigencia 2025, a la dirección territorial le fueron asignados recursos para adelantar la compra de elementos de ferretería para la gestión de los mantenimientos locativos.</t>
  </si>
  <si>
    <t xml:space="preserve">Para la vigencia 2024, los recursos asignados al mantenimiento de inmuebles fueron financiados a través del proyecto de inversión de infraestructura AMFIS. 
Para la vigencia 2025, a la dirección territorial le fueron asignados recursos por funcionamiento para adelantar la compra de elementos de ferretería para la gestión de los mantenimientos locativos. </t>
  </si>
  <si>
    <t>Si bien no se proyectó meta relacionada con este concepto, es pertinente señalar que el incremento presupuestal obedece a la aprobación y asignación de recursos directamente en el rubro de adquisición de bienes y servicios, destinados específicamente a la contratación de servicios profesionales requeridos para el desarrollo de la operación de la Encuesta Mensual de Comercio Exterior de Servicios. 
De otro lado, se incluyeron conceptos relacionados con el pago a los integrantes del CASEN por concepto de la asesoría al DANE y al Gobierno Nacional sobre cuestiones de importancia estratégica para las estadísticas oficiales del país. De igual manera, el CASEN asesora y evalúa el desarrollo del Sistema Estadístico Nacional - SEN y avala la formulación del Plan Estadístico Nacional - PEN y sus actualizaciones, financiado en la vigencia anterior con recursos de inversión.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t>
  </si>
  <si>
    <t xml:space="preserve">Durante la vigencia 2025 se dio continuidad y fortalecimiento a las estrategias establecidas, acciones que se enfocaron en la gestión eficiente de las solicitudes de comisión de servicios y autorizaciones de desplazamiento al interior del país. En consecuencia, se mantuvieron los lineamientos para la gestión de las solicitudes de comisión de servicios y/o autorizaciones de desplazamiento al interior del país, la cual se debe radicar con mínimo cinco (5) días hábiles de antelación a la fecha de inicio.
Esta medida permitió acceder a mejores tarifas en la adquisición de los tiquetes aéreos. Adicionalmente, previo a la gestión de la comisión, se realizó la cotización en la ruta aérea solicitada, verificando la disponibilidad y el valor en cada trayecto, lo cual asegura la ejecución eficiente del presupuesto. 
La inclusión de la justificación de la presencialidad del funcionario o contratista en el formato de solicitud ha permitido identificar la agenda a cumplir en el destino y validar su pertinencia para la misionalidad de la entidad.
Se presentó una variación considerando la ejecución de las jornadas de reinducción a nivel nacional, el acompañamientos a las Direcciones Territoriales con el fin de brindar soporte y asistencia en la implementación de los flujos de contratación y conformación de expedientes electrónico. Finalmente, se realizó acompañamiento a las Direcciones Territoriales en el marco de la modificación de la jurisdicción de las Direcciones Territoriales del DANE. </t>
  </si>
  <si>
    <t>Durante la vigencia 2024, los gastos por concepto de arrendamiento fueron asumidos con recursos de inversión, como medida de apalancamiento del CENU. Para la vigencia 2025, dichos gastos fueron financiados con recursos de funcionamiento, lo cual explica la variación presentada entre las vigencias. Sin embargo, se adelantaron estrategias de negociación orientadas a contener el incremento de los cánones de arrendamiento, que podrán ser revisadas en el detallado.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t>
  </si>
  <si>
    <t>Durante la vigencia 2025 se implementaron acciones de sensibilización sobre el uso de medios digitales para la gestión documental y comunicaciones. Asimismo, se adelantaron campañas de uso y consumo responsable del papel, reutilización y reciclaje de implementos de oficina. De otro lado, es preciso indicar que este servicio constituye un gasto necesario para el funcionamiento continuo de la entidad, en la medida en que garantiza la operación regular de los procesos misionales y administrativos.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t>
  </si>
  <si>
    <t>Durante la vigencia se dio cumplimiento a la estrategia orientada a promover prácticas sostenibles, mediante la implementación de acciones de eficiencia energética e hídrica conforme a los lineamientos de la Circular 014 de 2024, así como el monitoreo y seguimiento al consumo de los servicios públicos de energía y acueducto, lo que permitió generar alertas y adoptar medidas para la racionalización y optimización de los recursos. De otro lado, es preciso indicar que este servicio constituye un gasto necesario para el funcionamiento continuo de la entidad, en la medida en que garantiza la operación regular de los procesos misionales y administrativos.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t>
  </si>
  <si>
    <t xml:space="preserve">Si bien no se proyectó meta relacionada con este concepto, es pertinente señalar que el incremento presupuestal obedece a la aprobación y asignación de recursos directamente en el rubro de adquisición de bienes y servicios, destinados específicamente a la contratación de servicios profesionales requeridos para el desarrollo de la operación de la Encuesta Mensual de Comercio Exterior de Servicios. </t>
  </si>
  <si>
    <t xml:space="preserve">Si bien no se proyectó meta y gasto para la vigencia, se adquirió un equipo de aire acondicionado para la sede de Bogota para el cuarto de UPS. </t>
  </si>
  <si>
    <t>Para la vigencia 2024, los gastos por concepto de telefonía y pepelería de la territorial fueron apalancados con recursos de inversión por CENU. Para la vigencia 2025, los gastos por concepto de telefonía de la territorial fueron asumidos con gastos de funcionamiento.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Para el concepto de papelería no fueron asignados recursos de funcionamiento.</t>
  </si>
  <si>
    <t>Durante la vigencia 2024, la Territorial presentó traslados de sede en Riohacha y Sincelejo, lo cual implicó el cambio a espacios de mayor amplitud y con mejores condiciones ambientales y estructurales. Estas mejoras repercutieron directamente en el incremento del canon de arrendamiento, generando variaciones que se reflejan al realizar ejercicios comparativos entre vigencias. 
Adicionalmente, la sede de Cartagena durante la vigencia 2024 apalancó el gasto de arrendamiento con recursos de inversión del CENU, ya para la vigencia 2025 la sede de Cartagena asumió el valor total de arrendamiento con recursos de funcionamiento.
Aunado a lo anterior, se adelantaron estrategias de negociación orientadas a contener el incremento de los cánones de arrendamiento, estableciendo un tope máximo del 6%, en concordancia con el presupuesto asignado. Cabe resaltar que, para la sede de Riohacha, se logró pactar un incremento inferior a dicho porcentaje.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t>
  </si>
  <si>
    <t xml:space="preserve">Durante el año 2024, la mayor parte de los servicios públicos,especialmente en el segundo semestre, fue financiada mediante recursos de inversión como medida de apalacamiento por el CENU. En contraste, durante el año 2025 dichos servicios fueron financiados en su totalidad con recursos de Gastos de Funcionamiento.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Adicionalmente, es necesario precisar que en el marco de la Resolución 0811 del 2025 mediante la cual se reorganizaron la sedes en las direcciones territoriales, la dirección territorial asumió una sede más para un total de 8 sedes, lo cual ocasionó a un incremento en los servicios públicos de la territorial durante el segundo semestre. </t>
  </si>
  <si>
    <t>Durante la vigencia 2024, los gastos por concepto de arrendamiento fueron asumidos con recursos de inversión, como medida de apalancamiento del CENU. Para la vigencia 2025, dichos gastos fueron financiados con recursos de Funcionamiento, lo cual explica la variación presentada entre las vigencias.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Mediante la Resolución 0811 de 2025 se modificó la jurisdicción de las Direcciones Territoriales del DANE; en consecuencia, el arrendamiento correspondiente al mes de diciembre de 2025 de la sede de Tunja fue asumido por esta Territorial.
Por último,  durante la vigencia 2025 se dio cumplimiento a la estrategia de negociación del canon de arrendamiento, logrando que los valores de los nuevos contratos suscritos en diciembre de 2025 presentaran incrementos únicamente asociados al IPC.</t>
  </si>
  <si>
    <t>Para la vigencia 2024 los gastos de telefonía fueron asumidos con recursos de inversión como medida de apalancamiento del CENU, para la vigencia 2025 estos gastos ya fueron asumidos con recursos de funcionamiento, lo que explica la variación.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Es importante, mencionar que para el año 2025, a partir de junio, por imposibilidad técnica por parte de Movistar se desactivó el servicio de telefonía fija para la sede Bucaramanga. Actualmente ninguna de las sedes cuenta con telefonía fija.
Para el año 2025 se cumplió con la estrategia de sensibización para el consumo responsable de papel, imprimiendo solo lo necesario, se dispuso de cajones para almacenar papel impreso a una cara y asi reutilizarlo. Adicionalmente, pasamos de archivo físico a archivo electrónico para los expedientes contractuales.</t>
  </si>
  <si>
    <t>Durante la vigencia 2025 se realizaron diferentes estrategias orientadas a promover prácticas sostenibles,  así como el monitoreo y seguimiento al consumo de los servicios públicos de energía y acueducto, lo que permitió generar alertas y adoptar medidas para la racionalización y optimización de los recursos. Entre ellas, mensajes en los equipos de computo para recordar apagarlo al final de la jornada, horarios para el encendido de aires acondicionados, mensajes en los baños para recordar el cierre de la llave y apagado de luces.
Durante el año 2024, la mayor parte de los servicios públicos,especialmente en el segundo semestre, fue financiada mediante recursos de inversión como medida de apalacamiento por el CENU. En contraste, durante el año 2025 dichos servicios fueron financiados en su totalidad con recursos de Gastos de Funcionamiento.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t>
  </si>
  <si>
    <t>La dirección territorial durante la vigencia 2025, adelantó acciones que permitieron contener el crecimiento en el valor del canon de arrendamiento, dando cumplimiento a la estrategia formulada. 
Adicionalmente, la variación presentada obedece a la incorporación de las sedes de Armenia y Manizales a la dirección territorial, en el marco de la Resolución 0811 del 2025,  asimismo se efectuó el traslado de la sede de Manizales permitiendo contar con espacios de mayor amplitud y con mejores condiciones ambientales y estructurales. Estas situaciones, repercutieron directamente en el incremento del valor de por concepto de arrendamiento.</t>
  </si>
  <si>
    <t>Para la vigencia 2024, los gastos por concepto de papelería y telefonía de la territorial fueron apalancados con recursos de inversión por CENU.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Durante la vigencia 2025 se implementaron medidas de racionalización en el consumo, a través de la  promoción del uso responsable de los insumos de oficina, el manejo de archivos digitales, lo que permitió optimizar el uso de los recursos. Adicionalmente, se adelantó la revisión de las líneas telefónicas de  la territorial lo que conllevó a  la cancelación de líneas en desusos en la Sede Manizales.</t>
  </si>
  <si>
    <t>Durante la vigencia  2024, la mayor parte de los servicios públicos fue financiada mediante recursos de inversión como medida de apalacamiento por el CENU. En contraste, durante el año 2025 dichos servicios fueron financiados en su totalidad con recursos de Gastos de Funcionamiento.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Mediante la Resolución 0811 de 2025 se modificó la jurisdicción de las Direcciones Territoriales del DANE, quedando a cargo de la Dirección territorial las sedes Armenia y Manizales, en consecuencia los servicios públicos de estas sedes fueron asumidos por esta Territorial.
La dirección territorial, promovió las acciones de eficiencia energética e hídrica de acuerdo con los lineamientos impartidos desde la sede central y  conforme a los lineamientos establecidos en la Circular 014 del 2024. Entre las acciones adelantadas se destaca el cambio de luminarias a bombillos LED en las sedes Quibdó, Armenia y Manizales, esto contribuyó a la reducción del consumo de energía.
Por último, la dirección territorial suministró la información pertinente para el monitoreo y seguimiento al consumo de los servicios públicos de energía y acueducto.</t>
  </si>
  <si>
    <t xml:space="preserve">Frente a la vigencia 2024, se evidencia un incremento en el valor por concepto de arrendamiento debido al cambio de los espacio  para mejorar condiciones ambientales y estructurales de la sede de Tunja,  lo repercutió directamente en el incremento del canon de arrendamiento por valor de $2.000.0000, generando variaciones que se reflejan al realizar ejercicios comparativos entre vigencias. Adicionalmente, seis (6) sedes de la territorial apalancaron el gasto de arrendamiento con recursos de inversión por el CENU.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Para la vigencia 2025, en el marco de la Resolución 0811 del 2025, se continuó hasta el mes de noviembre con los pagos de arrendamiento de las nueve (9) sedes que anteriormente pertenecian a la territorial, sedes debido a que ya se encontraban suscritos los contratos de arrendamiento. Asimismo, es pertinente mencionar que al incorprar la sede de Ibagué a la dirección territorial el valor total por canon de arrendamiento aumentó. </t>
  </si>
  <si>
    <t>Durante la vigencia  2024, la mayor parte de los servicios públicos fue financiada mediante recursos de inversión como medida de apalacamiento por el CENU. En contraste, durante el año 2025 dichos servicios fueron financiados en su totalidad con recursos de Gastos de Funcionamiento.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La dirección territorial, promovió las acciones de eficiencia energética e hídrica de acuerdo con los lineamientos impartidos desde la sesde central y  conforme a los lineamientos establecidos en la Circular 014 del 2024. Asimismo, se suministro la información pertinente para el monitoreo y seguimiento al consumo de los servicios públicos de energía y acueducto.</t>
  </si>
  <si>
    <t>Para la vigencia 2024, parte de los gastos por concepto de arrendamiento para las sedes de Cali, Cavasa, Pasto y Popayán fueron asumidos con recursos de funcionamiento - FONDANE.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Mediante la Resolución 0811 de 2025 se modificó la jurisdicción de las Direcciones Territoriales del DANE en consecuencia, la sede de Pereira fue incluida a la territorial parte de la vigencia 2025. Asimismo,  la sede de Cali fue traslada y el nuevo canón de arrendamiento dismuyó $24.179.029 a $14.280.000. 
Aunado a lo anterior, se adelantaron estrategias de negociación orientadas a contener el incremento de los cánones de arrendamiento, estableciendo un tope máximo del 6 %, en concordancia con el presupuesto asignado.</t>
  </si>
  <si>
    <t xml:space="preserve">
Para la vigencia 2024, los gastos por concepto de telefonía y pepelería de la territorial fueron apalancados con recursos de inversión por CENU.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Mediante la Resolución 0811 de 2025 se modificó la jurisdicción de las Direcciones Territoriales del DANE en consecuencia, la sede de Pereira fue incluida a la territorial parte de la vigencia 2025, lo que conllevó a que la territorial asumiera los gastos de telefonía de esta sede.  Asimismo, se informa que la dirección territorial no ejecutó gastos de papeleria con recursos de funcionamiento DANE.  </t>
  </si>
  <si>
    <t>Durante la vigencia  2024, los servicios públicos fueron financiados mediante recursos de inversión como medida de apalacamiento por el CENU. En contraste, durante el año 2025 dichos servicios fueron financiados en su totalidad con recursos de Gastos de Funcionamiento.
En este sentido, el incremento registrado no responde a una ampliación del gasto, sino a un ejercicio de sinceramiento presupuestal, orientado a gestionar y solicitar los recursos por la fuente de financiación que corresponde a su verdadera naturaleza económica, como resultado de un análisis técnico y presupuestal del servicio a contratar, garantizando así una asignación coherente con su carácter permanente y operativo.
La dirección territorial, promovió las acciones de eficiencia energética e hídrica de acuerdo con los lineamientos impartidos desde la sesde central y  conforme a los lineamientos establecidos en la Circular 014 del 2024. Asimismo, se suministro la información pertinente para el monitoreo y seguimiento al consumo de los servicios públicos de energía y acueducto.
Acorde a la reorganización territorial, se incluyó la sede Pereira, motivo por el cual se refleja un incremento en el consumo de servicios públicos.</t>
  </si>
  <si>
    <t>Nota: Con relación al concepto de Arrendamiento se aclara que el valor ejecutado en la vigencia 2024 corresponde a $476.944.003,38 (no inlcuido en la programació publicada por error involuntario)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</si>
</sst>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XDR&quot;* #,##0.00_-;\-&quot;XDR&quot;* #,##0.00_-;_-&quot;XDR&quot;* &quot;-&quot;??_-;_-@_-"/>
    <numFmt numFmtId="165" formatCode="_-[$$-2C0A]\ * #,##0.00_-;\-[$$-2C0A]\ * #,##0.00_-;_-[$$-2C0A]\ * &quot;-&quot;??_-;_-@_-"/>
    <numFmt numFmtId="166" formatCode="_-&quot;$&quot;\ * #,##0.00_-;\-&quot;$&quot;\ * #,##0.00_-;_-&quot;$&quot;\ * &quot;-&quot;_-;_-@_-"/>
  </numFmts>
  <fonts count="17">
    <font>
      <sz val="11"/>
      <color theme="1"/>
      <name val="Aptos Narrow"/>
      <family val="2"/>
      <scheme val="minor"/>
    </font>
    <font>
      <sz val="11"/>
      <color theme="1"/>
      <name val="Aptos Narrow"/>
      <family val="2"/>
      <scheme val="minor"/>
    </font>
    <font>
      <b/>
      <sz val="9"/>
      <name val="Segoe UI"/>
      <family val="2"/>
    </font>
    <font>
      <b/>
      <sz val="9"/>
      <color theme="1"/>
      <name val="Segoe UI"/>
      <family val="2"/>
    </font>
    <font>
      <sz val="9"/>
      <name val="Segoe UI"/>
      <family val="2"/>
    </font>
    <font>
      <b/>
      <sz val="9"/>
      <color theme="0"/>
      <name val="Segoe UI"/>
      <family val="2"/>
    </font>
    <font>
      <sz val="9"/>
      <color theme="1"/>
      <name val="Segoe UI"/>
      <family val="2"/>
    </font>
    <font>
      <b/>
      <sz val="8"/>
      <color theme="0"/>
      <name val="Segoe UI"/>
      <family val="2"/>
    </font>
    <font>
      <sz val="9"/>
      <color theme="0"/>
      <name val="Segoe UI"/>
      <family val="2"/>
    </font>
    <font>
      <sz val="9"/>
      <color rgb="FF000000"/>
      <name val="Segoe UI"/>
      <family val="2"/>
    </font>
    <font>
      <sz val="8"/>
      <name val="Segoe UI"/>
      <family val="2"/>
    </font>
    <font>
      <b/>
      <sz val="9"/>
      <color rgb="FF000000"/>
      <name val="Segoe UI"/>
      <family val="2"/>
    </font>
    <font>
      <sz val="8"/>
      <color theme="3" tint="0.499984740745262"/>
      <name val="Segoe UI"/>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15">
    <fill>
      <patternFill patternType="none"/>
    </fill>
    <fill>
      <patternFill patternType="gray125"/>
    </fill>
    <fill>
      <patternFill patternType="solid">
        <fgColor indexed="65"/>
        <bgColor theme="0"/>
      </patternFill>
    </fill>
    <fill>
      <patternFill patternType="solid">
        <fgColor theme="0" tint="-4.9989318521683403E-2"/>
        <bgColor indexed="64"/>
      </patternFill>
    </fill>
    <fill>
      <patternFill patternType="solid">
        <fgColor theme="2" tint="-0.749992370372631"/>
        <bgColor indexed="64"/>
      </patternFill>
    </fill>
    <fill>
      <patternFill patternType="solid">
        <fgColor rgb="FFB6004B"/>
        <bgColor indexed="64"/>
      </patternFill>
    </fill>
    <fill>
      <patternFill patternType="solid">
        <fgColor rgb="FF00B05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bgColor theme="0"/>
      </patternFill>
    </fill>
    <fill>
      <patternFill patternType="solid">
        <fgColor theme="5" tint="0.79998168889431442"/>
        <bgColor indexed="64"/>
      </patternFill>
    </fill>
    <fill>
      <patternFill patternType="solid">
        <fgColor rgb="FFAE174D"/>
        <bgColor indexed="64"/>
      </patternFill>
    </fill>
    <fill>
      <patternFill patternType="solid">
        <fgColor theme="5" tint="0.79998168889431442"/>
        <bgColor theme="0"/>
      </patternFill>
    </fill>
  </fills>
  <borders count="13">
    <border>
      <left/>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34998626667073579"/>
      </left>
      <right/>
      <top style="thin">
        <color theme="0" tint="-0.34998626667073579"/>
      </top>
      <bottom/>
      <diagonal/>
    </border>
    <border>
      <left/>
      <right/>
      <top style="thin">
        <color theme="0" tint="-0.34998626667073579"/>
      </top>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9" fontId="2" fillId="2" borderId="0" xfId="0" applyNumberFormat="1"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5" fillId="4" borderId="3" xfId="0" applyFont="1" applyFill="1" applyBorder="1" applyAlignment="1">
      <alignment horizontal="center" vertical="center"/>
    </xf>
    <xf numFmtId="0" fontId="5" fillId="5" borderId="3" xfId="0" applyFont="1" applyFill="1" applyBorder="1" applyAlignment="1">
      <alignment horizontal="center" vertical="center"/>
    </xf>
    <xf numFmtId="0" fontId="7" fillId="8" borderId="3" xfId="0" applyFont="1" applyFill="1" applyBorder="1" applyAlignment="1">
      <alignment horizontal="center" vertical="center"/>
    </xf>
    <xf numFmtId="0" fontId="5" fillId="8" borderId="3" xfId="0" applyFont="1" applyFill="1" applyBorder="1" applyAlignment="1">
      <alignment horizontal="center" vertical="center"/>
    </xf>
    <xf numFmtId="0" fontId="8" fillId="0" borderId="0" xfId="0" applyFont="1" applyAlignment="1">
      <alignment horizontal="center" vertical="center"/>
    </xf>
    <xf numFmtId="0" fontId="4" fillId="2" borderId="3" xfId="0" applyFont="1" applyFill="1" applyBorder="1" applyAlignment="1">
      <alignment vertical="center"/>
    </xf>
    <xf numFmtId="0" fontId="4" fillId="0" borderId="3" xfId="0" applyFont="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9" fontId="4" fillId="0" borderId="3" xfId="3" applyFont="1" applyFill="1" applyBorder="1" applyAlignment="1" applyProtection="1">
      <alignment horizontal="center" vertical="center"/>
    </xf>
    <xf numFmtId="9" fontId="4" fillId="10" borderId="3" xfId="3" applyFont="1" applyFill="1" applyBorder="1" applyAlignment="1" applyProtection="1">
      <alignment horizontal="center" vertical="center"/>
    </xf>
    <xf numFmtId="0" fontId="10" fillId="0" borderId="3" xfId="0" applyFont="1" applyBorder="1" applyAlignment="1" applyProtection="1">
      <alignment vertical="center" wrapText="1"/>
      <protection locked="0"/>
    </xf>
    <xf numFmtId="0" fontId="4" fillId="0" borderId="4" xfId="0" applyFont="1" applyBorder="1" applyAlignment="1" applyProtection="1">
      <alignment horizontal="center" vertical="center"/>
      <protection locked="0"/>
    </xf>
    <xf numFmtId="0" fontId="4" fillId="11" borderId="3" xfId="0" applyFont="1" applyFill="1" applyBorder="1" applyAlignment="1">
      <alignment vertical="center"/>
    </xf>
    <xf numFmtId="0" fontId="4" fillId="11"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justify" vertical="center" wrapText="1"/>
    </xf>
    <xf numFmtId="0" fontId="10" fillId="2" borderId="0" xfId="0" applyFont="1" applyFill="1" applyAlignment="1">
      <alignment vertical="center" wrapText="1"/>
    </xf>
    <xf numFmtId="165" fontId="4" fillId="0" borderId="3" xfId="1" applyNumberFormat="1" applyFont="1" applyFill="1" applyBorder="1" applyAlignment="1" applyProtection="1">
      <alignment horizontal="center" vertical="center"/>
      <protection locked="0"/>
    </xf>
    <xf numFmtId="42" fontId="4" fillId="0" borderId="3" xfId="2" applyFont="1" applyFill="1" applyBorder="1" applyAlignment="1" applyProtection="1">
      <alignment horizontal="center" vertical="center"/>
      <protection locked="0"/>
    </xf>
    <xf numFmtId="9" fontId="4" fillId="12" borderId="3" xfId="2" applyNumberFormat="1" applyFont="1" applyFill="1" applyBorder="1" applyAlignment="1" applyProtection="1">
      <alignment horizontal="center" vertical="center"/>
      <protection locked="0"/>
    </xf>
    <xf numFmtId="9" fontId="4" fillId="12" borderId="1" xfId="2" applyNumberFormat="1" applyFont="1" applyFill="1"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left" vertical="center"/>
      <protection locked="0"/>
    </xf>
    <xf numFmtId="0" fontId="9" fillId="0" borderId="3" xfId="0"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9" fillId="0" borderId="4"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2" fillId="0" borderId="3"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12" borderId="9" xfId="0" applyFont="1" applyFill="1" applyBorder="1" applyAlignment="1">
      <alignment vertical="center" wrapText="1"/>
    </xf>
    <xf numFmtId="42" fontId="4" fillId="11" borderId="0" xfId="0" applyNumberFormat="1" applyFont="1" applyFill="1" applyAlignment="1">
      <alignment vertical="center"/>
    </xf>
    <xf numFmtId="9" fontId="4" fillId="11" borderId="0" xfId="3" applyFont="1" applyFill="1" applyAlignment="1">
      <alignment vertical="center"/>
    </xf>
    <xf numFmtId="0" fontId="10" fillId="12" borderId="3" xfId="0" applyFont="1" applyFill="1" applyBorder="1" applyAlignment="1" applyProtection="1">
      <alignment vertical="center" wrapText="1"/>
      <protection locked="0"/>
    </xf>
    <xf numFmtId="0" fontId="10" fillId="12" borderId="10" xfId="0" applyFont="1" applyFill="1" applyBorder="1" applyAlignment="1">
      <alignment vertical="top" wrapText="1"/>
    </xf>
    <xf numFmtId="0" fontId="0" fillId="12" borderId="0" xfId="0" applyFill="1" applyAlignment="1">
      <alignment wrapText="1"/>
    </xf>
    <xf numFmtId="0" fontId="12" fillId="12" borderId="9" xfId="0" applyFont="1" applyFill="1" applyBorder="1" applyAlignment="1">
      <alignment vertical="center" wrapText="1"/>
    </xf>
    <xf numFmtId="0" fontId="12" fillId="12" borderId="3" xfId="0" applyFont="1" applyFill="1" applyBorder="1" applyAlignment="1" applyProtection="1">
      <alignment vertical="center" wrapText="1"/>
      <protection locked="0"/>
    </xf>
    <xf numFmtId="0" fontId="10" fillId="14" borderId="0" xfId="0" applyFont="1" applyFill="1" applyAlignment="1">
      <alignment vertical="center" wrapText="1"/>
    </xf>
    <xf numFmtId="0" fontId="10" fillId="0" borderId="1" xfId="0" applyFont="1" applyBorder="1" applyAlignment="1" applyProtection="1">
      <alignment vertical="center" wrapText="1"/>
      <protection locked="0"/>
    </xf>
    <xf numFmtId="0" fontId="4" fillId="0" borderId="0" xfId="0" applyFont="1" applyAlignment="1">
      <alignment vertical="center" wrapText="1"/>
    </xf>
    <xf numFmtId="42" fontId="4" fillId="2" borderId="0" xfId="0" applyNumberFormat="1" applyFont="1" applyFill="1" applyAlignment="1">
      <alignment vertical="center" wrapText="1"/>
    </xf>
    <xf numFmtId="166" fontId="4" fillId="0" borderId="3" xfId="2" applyNumberFormat="1" applyFont="1" applyFill="1" applyBorder="1" applyAlignment="1" applyProtection="1">
      <alignment horizontal="center" vertical="center"/>
      <protection locked="0"/>
    </xf>
    <xf numFmtId="0" fontId="10" fillId="12" borderId="9" xfId="0" applyFont="1" applyFill="1" applyBorder="1" applyAlignment="1">
      <alignment vertical="top" wrapText="1"/>
    </xf>
    <xf numFmtId="166" fontId="4" fillId="0" borderId="3" xfId="1" applyNumberFormat="1" applyFont="1" applyFill="1" applyBorder="1" applyAlignment="1" applyProtection="1">
      <alignment horizontal="center" vertical="center"/>
      <protection locked="0"/>
    </xf>
    <xf numFmtId="166" fontId="5" fillId="13" borderId="3" xfId="0" applyNumberFormat="1" applyFont="1" applyFill="1" applyBorder="1" applyAlignment="1">
      <alignment vertical="center"/>
    </xf>
    <xf numFmtId="42" fontId="6" fillId="10" borderId="1" xfId="2" applyFont="1" applyFill="1" applyBorder="1" applyAlignment="1" applyProtection="1">
      <alignment horizontal="center" vertical="center"/>
    </xf>
    <xf numFmtId="0" fontId="10" fillId="0" borderId="5" xfId="0" applyFont="1" applyBorder="1" applyAlignment="1" applyProtection="1">
      <alignment vertical="center" wrapText="1"/>
      <protection locked="0"/>
    </xf>
    <xf numFmtId="166" fontId="6" fillId="10" borderId="1" xfId="2" applyNumberFormat="1" applyFont="1" applyFill="1" applyBorder="1" applyAlignment="1" applyProtection="1">
      <alignment horizontal="center" vertical="center"/>
    </xf>
    <xf numFmtId="165" fontId="4" fillId="0" borderId="3" xfId="2" applyNumberFormat="1" applyFont="1" applyFill="1" applyBorder="1" applyAlignment="1" applyProtection="1">
      <alignment horizontal="center" vertical="center"/>
      <protection locked="0"/>
    </xf>
    <xf numFmtId="9" fontId="4" fillId="0" borderId="1" xfId="3" applyFont="1" applyFill="1" applyBorder="1" applyAlignment="1">
      <alignment vertical="center" wrapText="1"/>
    </xf>
    <xf numFmtId="165" fontId="6" fillId="0" borderId="3" xfId="1" applyNumberFormat="1" applyFont="1" applyFill="1" applyBorder="1" applyAlignment="1" applyProtection="1">
      <alignment horizontal="center" vertical="center"/>
      <protection locked="0"/>
    </xf>
    <xf numFmtId="165" fontId="5" fillId="13" borderId="3" xfId="0" applyNumberFormat="1" applyFont="1" applyFill="1" applyBorder="1" applyAlignment="1">
      <alignment vertical="center"/>
    </xf>
    <xf numFmtId="9" fontId="6" fillId="10" borderId="3" xfId="3" applyFont="1" applyFill="1" applyBorder="1" applyAlignment="1" applyProtection="1">
      <alignment horizontal="center" vertical="center"/>
    </xf>
    <xf numFmtId="0" fontId="4" fillId="0" borderId="3" xfId="0" applyFont="1" applyBorder="1" applyAlignment="1">
      <alignment vertical="center"/>
    </xf>
    <xf numFmtId="0" fontId="4" fillId="0" borderId="0" xfId="0" applyFont="1" applyAlignment="1">
      <alignment vertical="center"/>
    </xf>
    <xf numFmtId="166" fontId="4" fillId="0" borderId="9" xfId="0" applyNumberFormat="1" applyFont="1" applyBorder="1" applyAlignment="1">
      <alignment horizontal="center" vertical="center"/>
    </xf>
    <xf numFmtId="166" fontId="4" fillId="0" borderId="10" xfId="0" applyNumberFormat="1" applyFont="1" applyBorder="1" applyAlignment="1">
      <alignment horizontal="center" vertical="center"/>
    </xf>
    <xf numFmtId="166" fontId="4" fillId="0" borderId="9" xfId="0" applyNumberFormat="1" applyFont="1" applyBorder="1" applyAlignment="1">
      <alignment vertical="center"/>
    </xf>
    <xf numFmtId="166" fontId="4" fillId="0" borderId="10" xfId="0" applyNumberFormat="1" applyFont="1" applyBorder="1" applyAlignment="1">
      <alignment vertical="center"/>
    </xf>
    <xf numFmtId="0" fontId="6" fillId="9" borderId="6"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5" fillId="13" borderId="3" xfId="0" applyFont="1" applyFill="1" applyBorder="1" applyAlignment="1">
      <alignment horizontal="right" vertical="center"/>
    </xf>
    <xf numFmtId="0" fontId="5" fillId="5" borderId="1"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6" borderId="4"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5"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right" vertical="center"/>
    </xf>
    <xf numFmtId="0" fontId="5" fillId="5" borderId="5" xfId="0" applyFont="1" applyFill="1" applyBorder="1" applyAlignment="1">
      <alignment horizontal="center" vertical="center"/>
    </xf>
  </cellXfs>
  <cellStyles count="4">
    <cellStyle name="Moneda" xfId="1" builtinId="4"/>
    <cellStyle name="Moneda [0]" xfId="2" builtinId="7"/>
    <cellStyle name="Normal" xfId="0" builtinId="0"/>
    <cellStyle name="Porcentaje" xfId="3" builtinId="5"/>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3</xdr:col>
      <xdr:colOff>2208634</xdr:colOff>
      <xdr:row>0</xdr:row>
      <xdr:rowOff>792389</xdr:rowOff>
    </xdr:to>
    <xdr:pic>
      <xdr:nvPicPr>
        <xdr:cNvPr id="2" name="Imagen 1">
          <a:extLst>
            <a:ext uri="{FF2B5EF4-FFF2-40B4-BE49-F238E27FC236}">
              <a16:creationId xmlns:a16="http://schemas.microsoft.com/office/drawing/2014/main" id="{88E8DFAD-09F7-4A2A-8FC9-D600061B3B59}"/>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3608"/>
          <a:ext cx="2599159" cy="78195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3</xdr:col>
      <xdr:colOff>2208634</xdr:colOff>
      <xdr:row>0</xdr:row>
      <xdr:rowOff>792389</xdr:rowOff>
    </xdr:to>
    <xdr:pic>
      <xdr:nvPicPr>
        <xdr:cNvPr id="2" name="Imagen 1">
          <a:extLst>
            <a:ext uri="{FF2B5EF4-FFF2-40B4-BE49-F238E27FC236}">
              <a16:creationId xmlns:a16="http://schemas.microsoft.com/office/drawing/2014/main" id="{72F7A986-02F6-4676-AF02-45EC1B7A96A8}"/>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3608"/>
          <a:ext cx="2599872" cy="77878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795564</xdr:rowOff>
    </xdr:to>
    <xdr:pic>
      <xdr:nvPicPr>
        <xdr:cNvPr id="2" name="Imagen 1">
          <a:extLst>
            <a:ext uri="{FF2B5EF4-FFF2-40B4-BE49-F238E27FC236}">
              <a16:creationId xmlns:a16="http://schemas.microsoft.com/office/drawing/2014/main" id="{AEB065E0-9C8D-421B-8CC8-0FA2B5808DD5}"/>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3608"/>
          <a:ext cx="2618922" cy="78195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792389</xdr:rowOff>
    </xdr:to>
    <xdr:pic>
      <xdr:nvPicPr>
        <xdr:cNvPr id="2" name="Imagen 1">
          <a:extLst>
            <a:ext uri="{FF2B5EF4-FFF2-40B4-BE49-F238E27FC236}">
              <a16:creationId xmlns:a16="http://schemas.microsoft.com/office/drawing/2014/main" id="{64B9DD36-02AB-4DE9-89D3-830AE5D89CA1}"/>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8195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792389</xdr:rowOff>
    </xdr:to>
    <xdr:pic>
      <xdr:nvPicPr>
        <xdr:cNvPr id="2" name="Imagen 1">
          <a:extLst>
            <a:ext uri="{FF2B5EF4-FFF2-40B4-BE49-F238E27FC236}">
              <a16:creationId xmlns:a16="http://schemas.microsoft.com/office/drawing/2014/main" id="{43D3D86C-44AC-422F-A92B-C06E27876315}"/>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8195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795564</xdr:rowOff>
    </xdr:to>
    <xdr:pic>
      <xdr:nvPicPr>
        <xdr:cNvPr id="2" name="Imagen 1">
          <a:extLst>
            <a:ext uri="{FF2B5EF4-FFF2-40B4-BE49-F238E27FC236}">
              <a16:creationId xmlns:a16="http://schemas.microsoft.com/office/drawing/2014/main" id="{9DE0EB48-CF30-49C2-89EA-352C0069C0C4}"/>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7878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792389</xdr:rowOff>
    </xdr:to>
    <xdr:pic>
      <xdr:nvPicPr>
        <xdr:cNvPr id="2" name="Imagen 1">
          <a:extLst>
            <a:ext uri="{FF2B5EF4-FFF2-40B4-BE49-F238E27FC236}">
              <a16:creationId xmlns:a16="http://schemas.microsoft.com/office/drawing/2014/main" id="{CEE7BE39-C195-4FE2-9F5B-72A2DB9AAA72}"/>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7878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13608</xdr:rowOff>
    </xdr:from>
    <xdr:to>
      <xdr:col>4</xdr:col>
      <xdr:colOff>498022</xdr:colOff>
      <xdr:row>0</xdr:row>
      <xdr:rowOff>792389</xdr:rowOff>
    </xdr:to>
    <xdr:pic>
      <xdr:nvPicPr>
        <xdr:cNvPr id="2" name="Imagen 1">
          <a:extLst>
            <a:ext uri="{FF2B5EF4-FFF2-40B4-BE49-F238E27FC236}">
              <a16:creationId xmlns:a16="http://schemas.microsoft.com/office/drawing/2014/main" id="{489A3C86-EAA9-477D-A993-FDAB65FE46FF}"/>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0433"/>
          <a:ext cx="2622097" cy="7787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negovco-my.sharepoint.com/personal/ecalixtoh_dane_gov_co/Documents/3.%20A&#241;o%202026/10.%20Informes/Austeridad%20del%20Gasto/1.%20Plan-Austeridad-DANE-2025%20Segu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STENIBILIDAD AMBIENTAL"/>
      <sheetName val="RP DANE DIC 31"/>
      <sheetName val="Detalle1"/>
      <sheetName val="TABLA"/>
      <sheetName val="Pla_Auster_2025 Sede Central"/>
      <sheetName val="Pla_Auster_2025 DT Norte"/>
      <sheetName val="Pla_Auster_2025 DT Noroccidente"/>
      <sheetName val="Pla_Auster_2025 DT Sur Occiden"/>
      <sheetName val="Pla_Auster_2025 DT Centro"/>
      <sheetName val="Pla_Auster_2025 DT Sur Oriente"/>
      <sheetName val="Pla_Auster_2025 DT Cen. Oriente"/>
    </sheetNames>
    <sheetDataSet>
      <sheetData sheetId="0"/>
      <sheetData sheetId="1">
        <row r="532">
          <cell r="AD532">
            <v>5031991844.6000004</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73AFD-2D0C-463B-A001-EF488BFFC137}">
  <sheetPr>
    <tabColor theme="7" tint="-0.249977111117893"/>
    <pageSetUpPr fitToPage="1"/>
  </sheetPr>
  <dimension ref="A1:R32"/>
  <sheetViews>
    <sheetView showGridLines="0" topLeftCell="C1" zoomScale="85" zoomScaleNormal="85" zoomScaleSheetLayoutView="100" workbookViewId="0">
      <pane xSplit="1" ySplit="3" topLeftCell="D21" activePane="bottomRight" state="frozen"/>
      <selection pane="topRight" activeCell="D1" sqref="D1"/>
      <selection pane="bottomLeft" activeCell="C4" sqref="C4"/>
      <selection pane="bottomRight" activeCell="H8" sqref="G8:H8"/>
    </sheetView>
  </sheetViews>
  <sheetFormatPr baseColWidth="10" defaultColWidth="10.875" defaultRowHeight="12"/>
  <cols>
    <col min="1" max="1" width="23.625" style="2" hidden="1" customWidth="1"/>
    <col min="2" max="2" width="19.625" style="2" hidden="1" customWidth="1"/>
    <col min="3" max="3" width="5.875" style="2" customWidth="1"/>
    <col min="4" max="4" width="34.125" style="18" customWidth="1"/>
    <col min="5" max="5" width="32.125" style="19" customWidth="1"/>
    <col min="6" max="6" width="50.875" style="19" customWidth="1"/>
    <col min="7" max="9" width="22.875" style="3" customWidth="1"/>
    <col min="10" max="10" width="22.875" style="47" customWidth="1"/>
    <col min="11" max="11" width="20.25" style="3" customWidth="1"/>
    <col min="12" max="12" width="16.875" style="3" customWidth="1"/>
    <col min="13" max="13" width="52.125" style="20" customWidth="1"/>
    <col min="14" max="14" width="79.375" style="3" customWidth="1"/>
    <col min="15" max="15" width="25.75" style="3" customWidth="1"/>
    <col min="16" max="16" width="18" style="2" customWidth="1"/>
    <col min="17" max="17" width="16.375" style="2" bestFit="1" customWidth="1"/>
    <col min="18" max="18" width="42.125" style="2" customWidth="1"/>
    <col min="19" max="16384" width="10.875" style="2"/>
  </cols>
  <sheetData>
    <row r="1" spans="1:18" ht="63.75" customHeight="1">
      <c r="A1" s="1"/>
      <c r="B1" s="1"/>
      <c r="C1" s="73" t="s">
        <v>0</v>
      </c>
      <c r="D1" s="74"/>
      <c r="E1" s="74"/>
      <c r="F1" s="74"/>
      <c r="G1" s="74"/>
      <c r="H1" s="74"/>
      <c r="I1" s="74"/>
      <c r="J1" s="74"/>
      <c r="K1" s="74"/>
      <c r="L1" s="74"/>
      <c r="M1" s="74"/>
      <c r="N1" s="74"/>
      <c r="O1" s="74"/>
    </row>
    <row r="2" spans="1:18" ht="20.100000000000001" customHeight="1">
      <c r="C2" s="75" t="s">
        <v>1</v>
      </c>
      <c r="D2" s="75" t="s">
        <v>2</v>
      </c>
      <c r="E2" s="75" t="s">
        <v>3</v>
      </c>
      <c r="F2" s="75" t="s">
        <v>4</v>
      </c>
      <c r="G2" s="75" t="s">
        <v>5</v>
      </c>
      <c r="H2" s="75"/>
      <c r="I2" s="76" t="s">
        <v>6</v>
      </c>
      <c r="J2" s="77"/>
      <c r="K2" s="78" t="s">
        <v>7</v>
      </c>
      <c r="L2" s="80" t="s">
        <v>9</v>
      </c>
      <c r="M2" s="81" t="s">
        <v>10</v>
      </c>
      <c r="N2" s="82"/>
      <c r="O2" s="83" t="s">
        <v>11</v>
      </c>
    </row>
    <row r="3" spans="1:18" s="8" customFormat="1" ht="20.100000000000001" customHeight="1">
      <c r="A3" s="67" t="s">
        <v>12</v>
      </c>
      <c r="B3" s="68"/>
      <c r="C3" s="75"/>
      <c r="D3" s="75"/>
      <c r="E3" s="75"/>
      <c r="F3" s="75"/>
      <c r="G3" s="4" t="s">
        <v>13</v>
      </c>
      <c r="H3" s="4" t="s">
        <v>14</v>
      </c>
      <c r="I3" s="5" t="s">
        <v>13</v>
      </c>
      <c r="J3" s="5" t="s">
        <v>14</v>
      </c>
      <c r="K3" s="79"/>
      <c r="L3" s="80"/>
      <c r="M3" s="6" t="s">
        <v>13</v>
      </c>
      <c r="N3" s="7" t="s">
        <v>14</v>
      </c>
      <c r="O3" s="84"/>
    </row>
    <row r="4" spans="1:18" ht="98.25" customHeight="1">
      <c r="A4" s="9"/>
      <c r="B4" s="61"/>
      <c r="C4" s="10">
        <v>1</v>
      </c>
      <c r="D4" s="25" t="s">
        <v>15</v>
      </c>
      <c r="E4" s="11" t="s">
        <v>16</v>
      </c>
      <c r="F4" s="11" t="s">
        <v>17</v>
      </c>
      <c r="G4" s="51">
        <f>'Pla_Auster_2025 Sede Central'!G4+'Pla_Auster_2025 DT Norte'!G4+'Pla_Auster_2025 DT Cen. Oriente'!G4+'Pla_Auster_2025 DT Noroccidente'!G4+'Pla_Auster_2025 DT Centro'!G4+'Pla_Auster_2025 DT Sur Occiden'!G4+'Pla_Auster_2025 DT Sur Oriente'!G4</f>
        <v>0</v>
      </c>
      <c r="H4" s="49">
        <f>'Pla_Auster_2025 Sede Central'!H4+'Pla_Auster_2025 DT Norte'!H4+'Pla_Auster_2025 DT Cen. Oriente'!H4+'Pla_Auster_2025 DT Noroccidente'!H4+'Pla_Auster_2025 DT Centro'!H4+'Pla_Auster_2025 DT Sur Occiden'!H4+'Pla_Auster_2025 DT Sur Oriente'!H4</f>
        <v>0</v>
      </c>
      <c r="I4" s="51">
        <f>'Pla_Auster_2025 Sede Central'!I4+'Pla_Auster_2025 DT Norte'!I4+'Pla_Auster_2025 DT Cen. Oriente'!I4+'Pla_Auster_2025 DT Noroccidente'!I4+'Pla_Auster_2025 DT Centro'!I4+'Pla_Auster_2025 DT Sur Occiden'!I4+'Pla_Auster_2025 DT Sur Oriente'!I4</f>
        <v>0</v>
      </c>
      <c r="J4" s="49">
        <f>'Pla_Auster_2025 Sede Central'!J4+'Pla_Auster_2025 DT Norte'!J4+'Pla_Auster_2025 DT Cen. Oriente'!J4+'Pla_Auster_2025 DT Noroccidente'!J4+'Pla_Auster_2025 DT Centro'!J4+'Pla_Auster_2025 DT Sur Occiden'!J4+'Pla_Auster_2025 DT Sur Oriente'!J4</f>
        <v>0</v>
      </c>
      <c r="K4" s="23">
        <v>0</v>
      </c>
      <c r="L4" s="13">
        <f>IF(OR(G4=0,I4=0),0,((G4+H4)-(I4+J4))/(G4+H4))</f>
        <v>0</v>
      </c>
      <c r="M4" s="40"/>
      <c r="N4" s="14" t="s">
        <v>18</v>
      </c>
      <c r="O4" s="53">
        <f>+G4+H4-I4-J4</f>
        <v>0</v>
      </c>
    </row>
    <row r="5" spans="1:18" s="17" customFormat="1" ht="177.75" customHeight="1">
      <c r="A5" s="2"/>
      <c r="B5" s="62"/>
      <c r="C5" s="10">
        <v>2</v>
      </c>
      <c r="D5" s="27" t="s">
        <v>19</v>
      </c>
      <c r="E5" s="32" t="s">
        <v>20</v>
      </c>
      <c r="F5" s="34" t="s">
        <v>20</v>
      </c>
      <c r="G5" s="51">
        <f>'Pla_Auster_2025 Sede Central'!G5+'Pla_Auster_2025 DT Norte'!G5+'Pla_Auster_2025 DT Cen. Oriente'!G5+'Pla_Auster_2025 DT Noroccidente'!G5+'Pla_Auster_2025 DT Centro'!G5+'Pla_Auster_2025 DT Sur Occiden'!G5+'Pla_Auster_2025 DT Sur Oriente'!G5</f>
        <v>665206666</v>
      </c>
      <c r="H5" s="49">
        <f>'Pla_Auster_2025 Sede Central'!H5+'Pla_Auster_2025 DT Norte'!H5+'Pla_Auster_2025 DT Cen. Oriente'!H5+'Pla_Auster_2025 DT Noroccidente'!H5+'Pla_Auster_2025 DT Centro'!H5+'Pla_Auster_2025 DT Sur Occiden'!H5+'Pla_Auster_2025 DT Sur Oriente'!H5</f>
        <v>42660000</v>
      </c>
      <c r="I5" s="51">
        <f>'Pla_Auster_2025 Sede Central'!I5+'Pla_Auster_2025 DT Norte'!I5+'Pla_Auster_2025 DT Cen. Oriente'!I5+'Pla_Auster_2025 DT Noroccidente'!I5+'Pla_Auster_2025 DT Centro'!I5+'Pla_Auster_2025 DT Sur Occiden'!I5+'Pla_Auster_2025 DT Sur Oriente'!I5</f>
        <v>506492701.32999998</v>
      </c>
      <c r="J5" s="49">
        <f>'Pla_Auster_2025 Sede Central'!J5+'Pla_Auster_2025 DT Norte'!J5+'Pla_Auster_2025 DT Cen. Oriente'!J5+'Pla_Auster_2025 DT Noroccidente'!J5+'Pla_Auster_2025 DT Centro'!J5+'Pla_Auster_2025 DT Sur Occiden'!J5+'Pla_Auster_2025 DT Sur Oriente'!J5</f>
        <v>2559132475.6800003</v>
      </c>
      <c r="K5" s="23">
        <v>0</v>
      </c>
      <c r="L5" s="13">
        <f>IF(OR(G5=0,I5=0),0,((G5+H5)-(I5+J5))/(G5+H5))</f>
        <v>-3.3307946598660716</v>
      </c>
      <c r="M5" s="40"/>
      <c r="N5" s="14" t="s">
        <v>123</v>
      </c>
      <c r="O5" s="53">
        <f>+G5+H5-I5-J5</f>
        <v>-2357758511.0100002</v>
      </c>
      <c r="P5" s="38"/>
      <c r="Q5" s="38"/>
      <c r="R5" s="39"/>
    </row>
    <row r="6" spans="1:18" ht="141" customHeight="1">
      <c r="A6" s="9" t="s">
        <v>21</v>
      </c>
      <c r="B6" s="61" t="s">
        <v>22</v>
      </c>
      <c r="C6" s="15">
        <v>3</v>
      </c>
      <c r="D6" s="30" t="s">
        <v>23</v>
      </c>
      <c r="E6" s="31" t="s">
        <v>24</v>
      </c>
      <c r="F6" s="11" t="s">
        <v>25</v>
      </c>
      <c r="G6" s="51">
        <f>'Pla_Auster_2025 Sede Central'!G6+'Pla_Auster_2025 DT Norte'!G6+'Pla_Auster_2025 DT Cen. Oriente'!G6+'Pla_Auster_2025 DT Noroccidente'!G6+'Pla_Auster_2025 DT Centro'!G6+'Pla_Auster_2025 DT Sur Occiden'!G6+'Pla_Auster_2025 DT Sur Oriente'!G6</f>
        <v>71907511</v>
      </c>
      <c r="H6" s="49">
        <f>'Pla_Auster_2025 Sede Central'!H6+'Pla_Auster_2025 DT Norte'!H6+'Pla_Auster_2025 DT Cen. Oriente'!H6+'Pla_Auster_2025 DT Noroccidente'!H6+'Pla_Auster_2025 DT Centro'!H6+'Pla_Auster_2025 DT Sur Occiden'!H6+'Pla_Auster_2025 DT Sur Oriente'!H6</f>
        <v>94903459</v>
      </c>
      <c r="I6" s="51">
        <f>'Pla_Auster_2025 Sede Central'!I6+'Pla_Auster_2025 DT Norte'!I6+'Pla_Auster_2025 DT Cen. Oriente'!I6+'Pla_Auster_2025 DT Noroccidente'!I6+'Pla_Auster_2025 DT Centro'!I6+'Pla_Auster_2025 DT Sur Occiden'!I6+'Pla_Auster_2025 DT Sur Oriente'!I6</f>
        <v>66600564</v>
      </c>
      <c r="J6" s="49">
        <f>'Pla_Auster_2025 Sede Central'!J6+'Pla_Auster_2025 DT Norte'!J6+'Pla_Auster_2025 DT Cen. Oriente'!J6+'Pla_Auster_2025 DT Noroccidente'!J6+'Pla_Auster_2025 DT Centro'!J6+'Pla_Auster_2025 DT Sur Occiden'!J6+'Pla_Auster_2025 DT Sur Oriente'!J6</f>
        <v>82965996</v>
      </c>
      <c r="K6" s="23">
        <v>0.01</v>
      </c>
      <c r="L6" s="13">
        <f t="shared" ref="L6:L26" si="0">IF(OR(G6=0,I6=0),0,((G6+H6)-(I6+J6))/(G6+H6))</f>
        <v>0.10337695416554439</v>
      </c>
      <c r="M6" s="40"/>
      <c r="N6" s="35" t="s">
        <v>26</v>
      </c>
      <c r="O6" s="53">
        <f>+G6+H6-I6-J6</f>
        <v>17244410</v>
      </c>
      <c r="P6" s="3"/>
    </row>
    <row r="7" spans="1:18" ht="143.25" customHeight="1">
      <c r="A7" s="9" t="s">
        <v>27</v>
      </c>
      <c r="B7" s="61" t="s">
        <v>28</v>
      </c>
      <c r="C7" s="10">
        <v>4</v>
      </c>
      <c r="D7" s="25" t="s">
        <v>29</v>
      </c>
      <c r="E7" s="32" t="s">
        <v>30</v>
      </c>
      <c r="F7" s="11" t="s">
        <v>31</v>
      </c>
      <c r="G7" s="51">
        <f>'Pla_Auster_2025 Sede Central'!G7+'Pla_Auster_2025 DT Norte'!G7+'Pla_Auster_2025 DT Cen. Oriente'!G7+'Pla_Auster_2025 DT Noroccidente'!G7+'Pla_Auster_2025 DT Centro'!G7+'Pla_Auster_2025 DT Sur Occiden'!G7+'Pla_Auster_2025 DT Sur Oriente'!G7</f>
        <v>208613444</v>
      </c>
      <c r="H7" s="49">
        <f>'Pla_Auster_2025 Sede Central'!H7+'Pla_Auster_2025 DT Norte'!H7+'Pla_Auster_2025 DT Cen. Oriente'!H7+'Pla_Auster_2025 DT Noroccidente'!H7+'Pla_Auster_2025 DT Centro'!H7+'Pla_Auster_2025 DT Sur Occiden'!H7+'Pla_Auster_2025 DT Sur Oriente'!H7</f>
        <v>1022695191</v>
      </c>
      <c r="I7" s="51">
        <f>'Pla_Auster_2025 Sede Central'!I7+'Pla_Auster_2025 DT Norte'!I7+'Pla_Auster_2025 DT Cen. Oriente'!I7+'Pla_Auster_2025 DT Noroccidente'!I7+'Pla_Auster_2025 DT Centro'!I7+'Pla_Auster_2025 DT Sur Occiden'!I7+'Pla_Auster_2025 DT Sur Oriente'!I7</f>
        <v>217728556</v>
      </c>
      <c r="J7" s="49">
        <f>'Pla_Auster_2025 Sede Central'!J7+'Pla_Auster_2025 DT Norte'!J7+'Pla_Auster_2025 DT Cen. Oriente'!J7+'Pla_Auster_2025 DT Noroccidente'!J7+'Pla_Auster_2025 DT Centro'!J7+'Pla_Auster_2025 DT Sur Occiden'!J7+'Pla_Auster_2025 DT Sur Oriente'!J7</f>
        <v>487847082</v>
      </c>
      <c r="K7" s="23">
        <v>0.01</v>
      </c>
      <c r="L7" s="13">
        <f t="shared" si="0"/>
        <v>0.42697093324615565</v>
      </c>
      <c r="M7" s="40"/>
      <c r="N7" s="36" t="s">
        <v>32</v>
      </c>
      <c r="O7" s="53">
        <f t="shared" ref="O7:O26" si="1">+G7+H7-I7-J7</f>
        <v>525732997</v>
      </c>
      <c r="R7" s="3"/>
    </row>
    <row r="8" spans="1:18" ht="105">
      <c r="A8" s="9" t="s">
        <v>33</v>
      </c>
      <c r="B8" s="61" t="s">
        <v>34</v>
      </c>
      <c r="C8" s="10">
        <v>5</v>
      </c>
      <c r="D8" s="33" t="s">
        <v>35</v>
      </c>
      <c r="E8" s="26" t="s">
        <v>36</v>
      </c>
      <c r="F8" s="34" t="s">
        <v>37</v>
      </c>
      <c r="G8" s="51">
        <f>'Pla_Auster_2025 Sede Central'!G8+'Pla_Auster_2025 DT Norte'!G8+'Pla_Auster_2025 DT Cen. Oriente'!G8+'Pla_Auster_2025 DT Noroccidente'!G8+'Pla_Auster_2025 DT Centro'!G8+'Pla_Auster_2025 DT Sur Occiden'!G8+'Pla_Auster_2025 DT Sur Oriente'!G8</f>
        <v>1493088793.9300001</v>
      </c>
      <c r="H8" s="49">
        <f>'Pla_Auster_2025 Sede Central'!H8+'Pla_Auster_2025 DT Norte'!H8+'Pla_Auster_2025 DT Cen. Oriente'!H8+'Pla_Auster_2025 DT Noroccidente'!H8+'Pla_Auster_2025 DT Centro'!H8+'Pla_Auster_2025 DT Sur Occiden'!H8+'Pla_Auster_2025 DT Sur Oriente'!H8</f>
        <v>181882193</v>
      </c>
      <c r="I8" s="51">
        <f>'Pla_Auster_2025 Sede Central'!I8+'Pla_Auster_2025 DT Norte'!I8+'Pla_Auster_2025 DT Cen. Oriente'!I8+'Pla_Auster_2025 DT Noroccidente'!I8+'Pla_Auster_2025 DT Centro'!I8+'Pla_Auster_2025 DT Sur Occiden'!I8+'Pla_Auster_2025 DT Sur Oriente'!I8</f>
        <v>2591305971.5599999</v>
      </c>
      <c r="J8" s="49">
        <f>'Pla_Auster_2025 Sede Central'!J8+'Pla_Auster_2025 DT Norte'!J8+'Pla_Auster_2025 DT Cen. Oriente'!J8+'Pla_Auster_2025 DT Noroccidente'!J8+'Pla_Auster_2025 DT Centro'!J8+'Pla_Auster_2025 DT Sur Occiden'!J8+'Pla_Auster_2025 DT Sur Oriente'!J8</f>
        <v>306026597.22000003</v>
      </c>
      <c r="K8" s="23">
        <v>0.01</v>
      </c>
      <c r="L8" s="13">
        <f t="shared" si="0"/>
        <v>-0.72978074927161962</v>
      </c>
      <c r="M8" s="40"/>
      <c r="N8" s="36" t="s">
        <v>125</v>
      </c>
      <c r="O8" s="53">
        <f t="shared" si="1"/>
        <v>-1222361581.8499999</v>
      </c>
    </row>
    <row r="9" spans="1:18" ht="114.75" customHeight="1">
      <c r="A9" s="9"/>
      <c r="B9" s="61"/>
      <c r="C9" s="15">
        <v>6</v>
      </c>
      <c r="D9" s="25" t="s">
        <v>39</v>
      </c>
      <c r="E9" s="26" t="s">
        <v>40</v>
      </c>
      <c r="F9" s="11" t="s">
        <v>41</v>
      </c>
      <c r="G9" s="51">
        <f>'Pla_Auster_2025 Sede Central'!G9+'Pla_Auster_2025 DT Norte'!G9+'Pla_Auster_2025 DT Cen. Oriente'!G9+'Pla_Auster_2025 DT Noroccidente'!G9+'Pla_Auster_2025 DT Centro'!G9+'Pla_Auster_2025 DT Sur Occiden'!G9+'Pla_Auster_2025 DT Sur Oriente'!G9</f>
        <v>0</v>
      </c>
      <c r="H9" s="49">
        <f>'Pla_Auster_2025 Sede Central'!H9+'Pla_Auster_2025 DT Norte'!H9+'Pla_Auster_2025 DT Cen. Oriente'!H9+'Pla_Auster_2025 DT Noroccidente'!H9+'Pla_Auster_2025 DT Centro'!H9+'Pla_Auster_2025 DT Sur Occiden'!H9+'Pla_Auster_2025 DT Sur Oriente'!H9</f>
        <v>350612428.79000002</v>
      </c>
      <c r="I9" s="51">
        <f>'Pla_Auster_2025 Sede Central'!I9+'Pla_Auster_2025 DT Norte'!I9+'Pla_Auster_2025 DT Cen. Oriente'!I9+'Pla_Auster_2025 DT Noroccidente'!I9+'Pla_Auster_2025 DT Centro'!I9+'Pla_Auster_2025 DT Sur Occiden'!I9+'Pla_Auster_2025 DT Sur Oriente'!I9</f>
        <v>62764544</v>
      </c>
      <c r="J9" s="49">
        <f>'Pla_Auster_2025 Sede Central'!J9+'Pla_Auster_2025 DT Norte'!J9+'Pla_Auster_2025 DT Cen. Oriente'!J9+'Pla_Auster_2025 DT Noroccidente'!J9+'Pla_Auster_2025 DT Centro'!J9+'Pla_Auster_2025 DT Sur Occiden'!J9+'Pla_Auster_2025 DT Sur Oriente'!J9</f>
        <v>23262341.98</v>
      </c>
      <c r="K9" s="23">
        <v>0.01</v>
      </c>
      <c r="L9" s="13">
        <f t="shared" si="0"/>
        <v>0</v>
      </c>
      <c r="M9" s="40"/>
      <c r="N9" s="36" t="s">
        <v>42</v>
      </c>
      <c r="O9" s="53">
        <f t="shared" si="1"/>
        <v>264585542.81000003</v>
      </c>
    </row>
    <row r="10" spans="1:18" ht="39.75" customHeight="1">
      <c r="A10" s="9"/>
      <c r="B10" s="61"/>
      <c r="C10" s="10">
        <v>7</v>
      </c>
      <c r="D10" s="25" t="s">
        <v>43</v>
      </c>
      <c r="E10" s="34" t="s">
        <v>20</v>
      </c>
      <c r="F10" s="34" t="s">
        <v>44</v>
      </c>
      <c r="G10" s="51">
        <f>'Pla_Auster_2025 Sede Central'!G10+'Pla_Auster_2025 DT Norte'!G10+'Pla_Auster_2025 DT Cen. Oriente'!G10+'Pla_Auster_2025 DT Noroccidente'!G10+'Pla_Auster_2025 DT Centro'!G10+'Pla_Auster_2025 DT Sur Occiden'!G10+'Pla_Auster_2025 DT Sur Oriente'!G10</f>
        <v>0</v>
      </c>
      <c r="H10" s="49">
        <f>'Pla_Auster_2025 Sede Central'!H10+'Pla_Auster_2025 DT Norte'!H10+'Pla_Auster_2025 DT Cen. Oriente'!H10+'Pla_Auster_2025 DT Noroccidente'!H10+'Pla_Auster_2025 DT Centro'!H10+'Pla_Auster_2025 DT Sur Occiden'!H10+'Pla_Auster_2025 DT Sur Oriente'!H10</f>
        <v>0</v>
      </c>
      <c r="I10" s="51">
        <f>'Pla_Auster_2025 Sede Central'!I10+'Pla_Auster_2025 DT Norte'!I10+'Pla_Auster_2025 DT Cen. Oriente'!I10+'Pla_Auster_2025 DT Noroccidente'!I10+'Pla_Auster_2025 DT Centro'!I10+'Pla_Auster_2025 DT Sur Occiden'!I10+'Pla_Auster_2025 DT Sur Oriente'!I10</f>
        <v>0</v>
      </c>
      <c r="J10" s="49">
        <f>'Pla_Auster_2025 Sede Central'!J10+'Pla_Auster_2025 DT Norte'!J10+'Pla_Auster_2025 DT Cen. Oriente'!J10+'Pla_Auster_2025 DT Noroccidente'!J10+'Pla_Auster_2025 DT Centro'!J10+'Pla_Auster_2025 DT Sur Occiden'!J10+'Pla_Auster_2025 DT Sur Oriente'!J10</f>
        <v>14133951.550000001</v>
      </c>
      <c r="K10" s="23">
        <v>0</v>
      </c>
      <c r="L10" s="13">
        <f t="shared" si="0"/>
        <v>0</v>
      </c>
      <c r="M10" s="40"/>
      <c r="N10" s="14" t="s">
        <v>129</v>
      </c>
      <c r="O10" s="53">
        <f t="shared" si="1"/>
        <v>-14133951.550000001</v>
      </c>
    </row>
    <row r="11" spans="1:18" ht="87.75" customHeight="1">
      <c r="A11" s="9"/>
      <c r="B11" s="61"/>
      <c r="C11" s="10">
        <v>8</v>
      </c>
      <c r="D11" s="25" t="s">
        <v>46</v>
      </c>
      <c r="E11" s="26" t="s">
        <v>47</v>
      </c>
      <c r="F11" s="11" t="s">
        <v>48</v>
      </c>
      <c r="G11" s="51">
        <f>'Pla_Auster_2025 Sede Central'!G11+'Pla_Auster_2025 DT Norte'!G11+'Pla_Auster_2025 DT Cen. Oriente'!G11+'Pla_Auster_2025 DT Noroccidente'!G11+'Pla_Auster_2025 DT Centro'!G11+'Pla_Auster_2025 DT Sur Occiden'!G11+'Pla_Auster_2025 DT Sur Oriente'!G11</f>
        <v>0</v>
      </c>
      <c r="H11" s="49">
        <f>'Pla_Auster_2025 Sede Central'!H11+'Pla_Auster_2025 DT Norte'!H11+'Pla_Auster_2025 DT Cen. Oriente'!H11+'Pla_Auster_2025 DT Noroccidente'!H11+'Pla_Auster_2025 DT Centro'!H11+'Pla_Auster_2025 DT Sur Occiden'!H11+'Pla_Auster_2025 DT Sur Oriente'!H11</f>
        <v>0</v>
      </c>
      <c r="I11" s="51">
        <f>'Pla_Auster_2025 Sede Central'!I11+'Pla_Auster_2025 DT Norte'!I11+'Pla_Auster_2025 DT Cen. Oriente'!I11+'Pla_Auster_2025 DT Noroccidente'!I11+'Pla_Auster_2025 DT Centro'!I11+'Pla_Auster_2025 DT Sur Occiden'!I11+'Pla_Auster_2025 DT Sur Oriente'!I11</f>
        <v>0</v>
      </c>
      <c r="J11" s="49">
        <f>'Pla_Auster_2025 Sede Central'!J11+'Pla_Auster_2025 DT Norte'!J11+'Pla_Auster_2025 DT Cen. Oriente'!J11+'Pla_Auster_2025 DT Noroccidente'!J11+'Pla_Auster_2025 DT Centro'!J11+'Pla_Auster_2025 DT Sur Occiden'!J11+'Pla_Auster_2025 DT Sur Oriente'!J11</f>
        <v>0</v>
      </c>
      <c r="K11" s="23">
        <v>0</v>
      </c>
      <c r="L11" s="13">
        <f t="shared" si="0"/>
        <v>0</v>
      </c>
      <c r="M11" s="40"/>
      <c r="N11" s="36" t="s">
        <v>49</v>
      </c>
      <c r="O11" s="53">
        <f t="shared" si="1"/>
        <v>0</v>
      </c>
    </row>
    <row r="12" spans="1:18" ht="222" customHeight="1">
      <c r="A12" s="9" t="s">
        <v>50</v>
      </c>
      <c r="B12" s="61" t="s">
        <v>51</v>
      </c>
      <c r="C12" s="15">
        <v>9</v>
      </c>
      <c r="D12" s="25" t="s">
        <v>52</v>
      </c>
      <c r="E12" s="34" t="s">
        <v>53</v>
      </c>
      <c r="F12" s="11" t="s">
        <v>54</v>
      </c>
      <c r="G12" s="51">
        <f>'Pla_Auster_2025 Sede Central'!G12+'Pla_Auster_2025 DT Norte'!G12+'Pla_Auster_2025 DT Cen. Oriente'!G12+'Pla_Auster_2025 DT Noroccidente'!G12+'Pla_Auster_2025 DT Centro'!G12+'Pla_Auster_2025 DT Sur Occiden'!G12+'Pla_Auster_2025 DT Sur Oriente'!G12</f>
        <v>109362318</v>
      </c>
      <c r="H12" s="49">
        <f>'Pla_Auster_2025 Sede Central'!H12+'Pla_Auster_2025 DT Norte'!H12+'Pla_Auster_2025 DT Cen. Oriente'!H12+'Pla_Auster_2025 DT Noroccidente'!H12+'Pla_Auster_2025 DT Centro'!H12+'Pla_Auster_2025 DT Sur Occiden'!H12+'Pla_Auster_2025 DT Sur Oriente'!H12</f>
        <v>0</v>
      </c>
      <c r="I12" s="51">
        <f>'Pla_Auster_2025 Sede Central'!I12+'Pla_Auster_2025 DT Norte'!I12+'Pla_Auster_2025 DT Cen. Oriente'!I12+'Pla_Auster_2025 DT Noroccidente'!I12+'Pla_Auster_2025 DT Centro'!I12+'Pla_Auster_2025 DT Sur Occiden'!I12+'Pla_Auster_2025 DT Sur Oriente'!I12</f>
        <v>160000000</v>
      </c>
      <c r="J12" s="49">
        <f>'Pla_Auster_2025 Sede Central'!J12+'Pla_Auster_2025 DT Norte'!J12+'Pla_Auster_2025 DT Cen. Oriente'!J12+'Pla_Auster_2025 DT Noroccidente'!J12+'Pla_Auster_2025 DT Centro'!J12+'Pla_Auster_2025 DT Sur Occiden'!J12+'Pla_Auster_2025 DT Sur Oriente'!J12</f>
        <v>0</v>
      </c>
      <c r="K12" s="23">
        <v>0.01</v>
      </c>
      <c r="L12" s="13">
        <f t="shared" si="0"/>
        <v>-0.46302678039432194</v>
      </c>
      <c r="M12" s="40"/>
      <c r="N12" s="36" t="s">
        <v>124</v>
      </c>
      <c r="O12" s="53">
        <f t="shared" si="1"/>
        <v>-50637682</v>
      </c>
    </row>
    <row r="13" spans="1:18" ht="150" customHeight="1">
      <c r="A13" s="9" t="s">
        <v>55</v>
      </c>
      <c r="B13" s="61" t="s">
        <v>56</v>
      </c>
      <c r="C13" s="10">
        <v>10</v>
      </c>
      <c r="D13" s="25" t="s">
        <v>57</v>
      </c>
      <c r="E13" s="11" t="s">
        <v>58</v>
      </c>
      <c r="F13" s="11" t="s">
        <v>59</v>
      </c>
      <c r="G13" s="51">
        <f>'Pla_Auster_2025 Sede Central'!G13+'Pla_Auster_2025 DT Norte'!G13+'Pla_Auster_2025 DT Cen. Oriente'!G13+'Pla_Auster_2025 DT Noroccidente'!G13+'Pla_Auster_2025 DT Centro'!G13+'Pla_Auster_2025 DT Sur Occiden'!G13+'Pla_Auster_2025 DT Sur Oriente'!G13</f>
        <v>33588294</v>
      </c>
      <c r="H13" s="49">
        <f>'Pla_Auster_2025 Sede Central'!H13+'Pla_Auster_2025 DT Norte'!H13+'Pla_Auster_2025 DT Cen. Oriente'!H13+'Pla_Auster_2025 DT Noroccidente'!H13+'Pla_Auster_2025 DT Centro'!H13+'Pla_Auster_2025 DT Sur Occiden'!H13+'Pla_Auster_2025 DT Sur Oriente'!H13</f>
        <v>36983863.75</v>
      </c>
      <c r="I13" s="51">
        <f>'Pla_Auster_2025 Sede Central'!I13+'Pla_Auster_2025 DT Norte'!I13+'Pla_Auster_2025 DT Cen. Oriente'!I13+'Pla_Auster_2025 DT Noroccidente'!I13+'Pla_Auster_2025 DT Centro'!I13+'Pla_Auster_2025 DT Sur Occiden'!I13+'Pla_Auster_2025 DT Sur Oriente'!I13</f>
        <v>31932030</v>
      </c>
      <c r="J13" s="49">
        <f>'Pla_Auster_2025 Sede Central'!J13+'Pla_Auster_2025 DT Norte'!J13+'Pla_Auster_2025 DT Cen. Oriente'!J13+'Pla_Auster_2025 DT Noroccidente'!J13+'Pla_Auster_2025 DT Centro'!J13+'Pla_Auster_2025 DT Sur Occiden'!J13+'Pla_Auster_2025 DT Sur Oriente'!J13</f>
        <v>41332359</v>
      </c>
      <c r="K13" s="23">
        <v>0.01</v>
      </c>
      <c r="L13" s="13">
        <f t="shared" si="0"/>
        <v>-3.8148631639366305E-2</v>
      </c>
      <c r="M13" s="40"/>
      <c r="N13" s="36" t="s">
        <v>60</v>
      </c>
      <c r="O13" s="53">
        <f t="shared" si="1"/>
        <v>-2692231.25</v>
      </c>
    </row>
    <row r="14" spans="1:18" ht="65.25" customHeight="1">
      <c r="A14" s="9"/>
      <c r="B14" s="61"/>
      <c r="C14" s="10">
        <v>11</v>
      </c>
      <c r="D14" s="25" t="s">
        <v>61</v>
      </c>
      <c r="E14" s="11" t="s">
        <v>62</v>
      </c>
      <c r="F14" s="11" t="s">
        <v>63</v>
      </c>
      <c r="G14" s="51">
        <f>'Pla_Auster_2025 Sede Central'!G14+'Pla_Auster_2025 DT Norte'!G14+'Pla_Auster_2025 DT Cen. Oriente'!G14+'Pla_Auster_2025 DT Noroccidente'!G14+'Pla_Auster_2025 DT Centro'!G14+'Pla_Auster_2025 DT Sur Occiden'!G14+'Pla_Auster_2025 DT Sur Oriente'!G14</f>
        <v>0</v>
      </c>
      <c r="H14" s="49">
        <f>'Pla_Auster_2025 Sede Central'!H14+'Pla_Auster_2025 DT Norte'!H14+'Pla_Auster_2025 DT Cen. Oriente'!H14+'Pla_Auster_2025 DT Noroccidente'!H14+'Pla_Auster_2025 DT Centro'!H14+'Pla_Auster_2025 DT Sur Occiden'!H14+'Pla_Auster_2025 DT Sur Oriente'!H14</f>
        <v>0</v>
      </c>
      <c r="I14" s="51">
        <f>'Pla_Auster_2025 Sede Central'!I14+'Pla_Auster_2025 DT Norte'!I14+'Pla_Auster_2025 DT Cen. Oriente'!I14+'Pla_Auster_2025 DT Noroccidente'!I14+'Pla_Auster_2025 DT Centro'!I14+'Pla_Auster_2025 DT Sur Occiden'!I14+'Pla_Auster_2025 DT Sur Oriente'!I14</f>
        <v>0</v>
      </c>
      <c r="J14" s="49">
        <f>'Pla_Auster_2025 Sede Central'!J14+'Pla_Auster_2025 DT Norte'!J14+'Pla_Auster_2025 DT Cen. Oriente'!J14+'Pla_Auster_2025 DT Noroccidente'!J14+'Pla_Auster_2025 DT Centro'!J14+'Pla_Auster_2025 DT Sur Occiden'!J14+'Pla_Auster_2025 DT Sur Oriente'!J14</f>
        <v>0</v>
      </c>
      <c r="K14" s="23">
        <v>0</v>
      </c>
      <c r="L14" s="13">
        <f t="shared" si="0"/>
        <v>0</v>
      </c>
      <c r="M14" s="40"/>
      <c r="N14" s="14" t="s">
        <v>45</v>
      </c>
      <c r="O14" s="53">
        <f t="shared" si="1"/>
        <v>0</v>
      </c>
    </row>
    <row r="15" spans="1:18" ht="222.6" customHeight="1">
      <c r="A15" s="9"/>
      <c r="B15" s="61"/>
      <c r="C15" s="15">
        <v>12</v>
      </c>
      <c r="D15" s="25" t="s">
        <v>64</v>
      </c>
      <c r="E15" s="34" t="s">
        <v>65</v>
      </c>
      <c r="F15" s="11" t="s">
        <v>66</v>
      </c>
      <c r="G15" s="51">
        <f>'Pla_Auster_2025 Sede Central'!G15+'Pla_Auster_2025 DT Norte'!G15+'Pla_Auster_2025 DT Cen. Oriente'!G15+'Pla_Auster_2025 DT Noroccidente'!G15+'Pla_Auster_2025 DT Centro'!G15+'Pla_Auster_2025 DT Sur Occiden'!G15+'Pla_Auster_2025 DT Sur Oriente'!G15</f>
        <v>0</v>
      </c>
      <c r="H15" s="49">
        <f>'Pla_Auster_2025 Sede Central'!H15+'Pla_Auster_2025 DT Norte'!H15+'Pla_Auster_2025 DT Cen. Oriente'!H15+'Pla_Auster_2025 DT Noroccidente'!H15+'Pla_Auster_2025 DT Centro'!H15+'Pla_Auster_2025 DT Sur Occiden'!H15+'Pla_Auster_2025 DT Sur Oriente'!H15</f>
        <v>0</v>
      </c>
      <c r="I15" s="51">
        <f>'Pla_Auster_2025 Sede Central'!I15+'Pla_Auster_2025 DT Norte'!I15+'Pla_Auster_2025 DT Cen. Oriente'!I15+'Pla_Auster_2025 DT Noroccidente'!I15+'Pla_Auster_2025 DT Centro'!I15+'Pla_Auster_2025 DT Sur Occiden'!I15+'Pla_Auster_2025 DT Sur Oriente'!I15</f>
        <v>64111288</v>
      </c>
      <c r="J15" s="49">
        <f>'Pla_Auster_2025 Sede Central'!J15+'Pla_Auster_2025 DT Norte'!J15+'Pla_Auster_2025 DT Cen. Oriente'!J15+'Pla_Auster_2025 DT Noroccidente'!J15+'Pla_Auster_2025 DT Centro'!J15+'Pla_Auster_2025 DT Sur Occiden'!J15+'Pla_Auster_2025 DT Sur Oriente'!J15</f>
        <v>12768507</v>
      </c>
      <c r="K15" s="23">
        <v>0</v>
      </c>
      <c r="L15" s="13">
        <f t="shared" si="0"/>
        <v>0</v>
      </c>
      <c r="M15" s="40"/>
      <c r="N15" s="14" t="s">
        <v>67</v>
      </c>
      <c r="O15" s="53">
        <f t="shared" si="1"/>
        <v>-76879795</v>
      </c>
    </row>
    <row r="16" spans="1:18" ht="82.5" customHeight="1">
      <c r="A16" s="9"/>
      <c r="B16" s="61"/>
      <c r="C16" s="10">
        <v>13</v>
      </c>
      <c r="D16" s="25" t="s">
        <v>68</v>
      </c>
      <c r="E16" s="26" t="s">
        <v>47</v>
      </c>
      <c r="F16" s="11" t="s">
        <v>69</v>
      </c>
      <c r="G16" s="51">
        <f>'Pla_Auster_2025 Sede Central'!G16+'Pla_Auster_2025 DT Norte'!G16+'Pla_Auster_2025 DT Cen. Oriente'!G16+'Pla_Auster_2025 DT Noroccidente'!G16+'Pla_Auster_2025 DT Centro'!G16+'Pla_Auster_2025 DT Sur Occiden'!G16+'Pla_Auster_2025 DT Sur Oriente'!G16</f>
        <v>0</v>
      </c>
      <c r="H16" s="49">
        <f>'Pla_Auster_2025 Sede Central'!H16+'Pla_Auster_2025 DT Norte'!H16+'Pla_Auster_2025 DT Cen. Oriente'!H16+'Pla_Auster_2025 DT Noroccidente'!H16+'Pla_Auster_2025 DT Centro'!H16+'Pla_Auster_2025 DT Sur Occiden'!H16+'Pla_Auster_2025 DT Sur Oriente'!H16</f>
        <v>0</v>
      </c>
      <c r="I16" s="51">
        <f>'Pla_Auster_2025 Sede Central'!I16+'Pla_Auster_2025 DT Norte'!I16+'Pla_Auster_2025 DT Cen. Oriente'!I16+'Pla_Auster_2025 DT Noroccidente'!I16+'Pla_Auster_2025 DT Centro'!I16+'Pla_Auster_2025 DT Sur Occiden'!I16+'Pla_Auster_2025 DT Sur Oriente'!I16</f>
        <v>0</v>
      </c>
      <c r="J16" s="49">
        <f>'Pla_Auster_2025 Sede Central'!J16+'Pla_Auster_2025 DT Norte'!J16+'Pla_Auster_2025 DT Cen. Oriente'!J16+'Pla_Auster_2025 DT Noroccidente'!J16+'Pla_Auster_2025 DT Centro'!J16+'Pla_Auster_2025 DT Sur Occiden'!J16+'Pla_Auster_2025 DT Sur Oriente'!J16</f>
        <v>0</v>
      </c>
      <c r="K16" s="23">
        <v>0</v>
      </c>
      <c r="L16" s="13">
        <f t="shared" si="0"/>
        <v>0</v>
      </c>
      <c r="M16" s="40"/>
      <c r="N16" s="14" t="s">
        <v>49</v>
      </c>
      <c r="O16" s="53">
        <f t="shared" si="1"/>
        <v>0</v>
      </c>
    </row>
    <row r="17" spans="1:17" s="17" customFormat="1" ht="97.5" customHeight="1">
      <c r="A17" s="9" t="s">
        <v>70</v>
      </c>
      <c r="B17" s="61" t="s">
        <v>71</v>
      </c>
      <c r="C17" s="10">
        <v>14</v>
      </c>
      <c r="D17" s="27" t="s">
        <v>72</v>
      </c>
      <c r="E17" s="11" t="s">
        <v>73</v>
      </c>
      <c r="F17" s="11" t="s">
        <v>74</v>
      </c>
      <c r="G17" s="51">
        <f>'Pla_Auster_2025 Sede Central'!G17+'Pla_Auster_2025 DT Norte'!G17+'Pla_Auster_2025 DT Cen. Oriente'!G17+'Pla_Auster_2025 DT Noroccidente'!G17+'Pla_Auster_2025 DT Centro'!G17+'Pla_Auster_2025 DT Sur Occiden'!G17+'Pla_Auster_2025 DT Sur Oriente'!G17</f>
        <v>0</v>
      </c>
      <c r="H17" s="49">
        <f>'Pla_Auster_2025 Sede Central'!H17+'Pla_Auster_2025 DT Norte'!H17+'Pla_Auster_2025 DT Cen. Oriente'!H17+'Pla_Auster_2025 DT Noroccidente'!H17+'Pla_Auster_2025 DT Centro'!H17+'Pla_Auster_2025 DT Sur Occiden'!H17+'Pla_Auster_2025 DT Sur Oriente'!H17</f>
        <v>0</v>
      </c>
      <c r="I17" s="51">
        <f>'Pla_Auster_2025 Sede Central'!I17+'Pla_Auster_2025 DT Norte'!I17+'Pla_Auster_2025 DT Cen. Oriente'!I17+'Pla_Auster_2025 DT Noroccidente'!I17+'Pla_Auster_2025 DT Centro'!I17+'Pla_Auster_2025 DT Sur Occiden'!I17+'Pla_Auster_2025 DT Sur Oriente'!I17</f>
        <v>0</v>
      </c>
      <c r="J17" s="49">
        <f>'Pla_Auster_2025 Sede Central'!J17+'Pla_Auster_2025 DT Norte'!J17+'Pla_Auster_2025 DT Cen. Oriente'!J17+'Pla_Auster_2025 DT Noroccidente'!J17+'Pla_Auster_2025 DT Centro'!J17+'Pla_Auster_2025 DT Sur Occiden'!J17+'Pla_Auster_2025 DT Sur Oriente'!J17</f>
        <v>0</v>
      </c>
      <c r="K17" s="23">
        <v>0</v>
      </c>
      <c r="L17" s="13">
        <f t="shared" si="0"/>
        <v>0</v>
      </c>
      <c r="M17" s="40"/>
      <c r="N17" s="14" t="s">
        <v>75</v>
      </c>
      <c r="O17" s="53">
        <f t="shared" si="1"/>
        <v>0</v>
      </c>
      <c r="P17" s="2"/>
      <c r="Q17" s="2"/>
    </row>
    <row r="18" spans="1:17" ht="132" customHeight="1">
      <c r="A18" s="9"/>
      <c r="B18" s="61"/>
      <c r="C18" s="15">
        <v>15</v>
      </c>
      <c r="D18" s="25" t="s">
        <v>76</v>
      </c>
      <c r="E18" s="34" t="s">
        <v>77</v>
      </c>
      <c r="F18" s="11" t="s">
        <v>78</v>
      </c>
      <c r="G18" s="51">
        <f>'Pla_Auster_2025 Sede Central'!G18+'Pla_Auster_2025 DT Norte'!G18+'Pla_Auster_2025 DT Cen. Oriente'!G18+'Pla_Auster_2025 DT Noroccidente'!G18+'Pla_Auster_2025 DT Centro'!G18+'Pla_Auster_2025 DT Sur Occiden'!G18+'Pla_Auster_2025 DT Sur Oriente'!G18</f>
        <v>4662348632.4399996</v>
      </c>
      <c r="H18" s="49">
        <f>'Pla_Auster_2025 Sede Central'!H18+'Pla_Auster_2025 DT Norte'!H18+'Pla_Auster_2025 DT Cen. Oriente'!H18+'Pla_Auster_2025 DT Noroccidente'!H18+'Pla_Auster_2025 DT Centro'!H18+'Pla_Auster_2025 DT Sur Occiden'!H18+'Pla_Auster_2025 DT Sur Oriente'!H18</f>
        <v>0</v>
      </c>
      <c r="I18" s="51">
        <f>'Pla_Auster_2025 Sede Central'!I18+'Pla_Auster_2025 DT Norte'!I18+'Pla_Auster_2025 DT Cen. Oriente'!I18+'Pla_Auster_2025 DT Noroccidente'!I18+'Pla_Auster_2025 DT Centro'!I18+'Pla_Auster_2025 DT Sur Occiden'!I18+'Pla_Auster_2025 DT Sur Oriente'!I18</f>
        <v>5031991844.6000004</v>
      </c>
      <c r="J18" s="49">
        <f>'Pla_Auster_2025 Sede Central'!J18+'Pla_Auster_2025 DT Norte'!J18+'Pla_Auster_2025 DT Cen. Oriente'!J18+'Pla_Auster_2025 DT Noroccidente'!J18+'Pla_Auster_2025 DT Centro'!J18+'Pla_Auster_2025 DT Sur Occiden'!J18+'Pla_Auster_2025 DT Sur Oriente'!J18</f>
        <v>0</v>
      </c>
      <c r="K18" s="23">
        <v>0</v>
      </c>
      <c r="L18" s="13">
        <f t="shared" si="0"/>
        <v>-7.9282619405179749E-2</v>
      </c>
      <c r="M18" s="40"/>
      <c r="N18" s="14" t="s">
        <v>79</v>
      </c>
      <c r="O18" s="53">
        <f t="shared" si="1"/>
        <v>-369643212.1600008</v>
      </c>
    </row>
    <row r="19" spans="1:17" ht="139.5" customHeight="1">
      <c r="A19" s="9"/>
      <c r="B19" s="61"/>
      <c r="C19" s="10">
        <v>16</v>
      </c>
      <c r="D19" s="25" t="s">
        <v>80</v>
      </c>
      <c r="E19" s="26" t="s">
        <v>81</v>
      </c>
      <c r="F19" s="11" t="s">
        <v>82</v>
      </c>
      <c r="G19" s="51">
        <f>'Pla_Auster_2025 Sede Central'!G19+'Pla_Auster_2025 DT Norte'!G19+'Pla_Auster_2025 DT Cen. Oriente'!G19+'Pla_Auster_2025 DT Noroccidente'!G19+'Pla_Auster_2025 DT Centro'!G19+'Pla_Auster_2025 DT Sur Occiden'!G19+'Pla_Auster_2025 DT Sur Oriente'!G19</f>
        <v>0</v>
      </c>
      <c r="H19" s="49">
        <f>'Pla_Auster_2025 Sede Central'!H19+'Pla_Auster_2025 DT Norte'!H19+'Pla_Auster_2025 DT Cen. Oriente'!H19+'Pla_Auster_2025 DT Noroccidente'!H19+'Pla_Auster_2025 DT Centro'!H19+'Pla_Auster_2025 DT Sur Occiden'!H19+'Pla_Auster_2025 DT Sur Oriente'!H19</f>
        <v>115763101</v>
      </c>
      <c r="I19" s="51">
        <f>'Pla_Auster_2025 Sede Central'!I19+'Pla_Auster_2025 DT Norte'!I19+'Pla_Auster_2025 DT Cen. Oriente'!I19+'Pla_Auster_2025 DT Noroccidente'!I19+'Pla_Auster_2025 DT Centro'!I19+'Pla_Auster_2025 DT Sur Occiden'!I19+'Pla_Auster_2025 DT Sur Oriente'!I19</f>
        <v>0</v>
      </c>
      <c r="J19" s="49">
        <f>'Pla_Auster_2025 Sede Central'!J19+'Pla_Auster_2025 DT Norte'!J19+'Pla_Auster_2025 DT Cen. Oriente'!J19+'Pla_Auster_2025 DT Noroccidente'!J19+'Pla_Auster_2025 DT Centro'!J19+'Pla_Auster_2025 DT Sur Occiden'!J19+'Pla_Auster_2025 DT Sur Oriente'!J19</f>
        <v>0</v>
      </c>
      <c r="K19" s="23">
        <v>0</v>
      </c>
      <c r="L19" s="13">
        <f t="shared" si="0"/>
        <v>0</v>
      </c>
      <c r="M19" s="40"/>
      <c r="N19" s="14" t="s">
        <v>83</v>
      </c>
      <c r="O19" s="53">
        <f t="shared" si="1"/>
        <v>115763101</v>
      </c>
    </row>
    <row r="20" spans="1:17" s="17" customFormat="1" ht="49.5" customHeight="1">
      <c r="A20" s="2"/>
      <c r="B20" s="62"/>
      <c r="C20" s="10">
        <v>17</v>
      </c>
      <c r="D20" s="28" t="s">
        <v>84</v>
      </c>
      <c r="E20" s="11" t="s">
        <v>85</v>
      </c>
      <c r="F20" s="11" t="s">
        <v>86</v>
      </c>
      <c r="G20" s="51">
        <f>'Pla_Auster_2025 Sede Central'!G20+'Pla_Auster_2025 DT Norte'!G20+'Pla_Auster_2025 DT Cen. Oriente'!G20+'Pla_Auster_2025 DT Noroccidente'!G20+'Pla_Auster_2025 DT Centro'!G20+'Pla_Auster_2025 DT Sur Occiden'!G20+'Pla_Auster_2025 DT Sur Oriente'!G20</f>
        <v>0</v>
      </c>
      <c r="H20" s="49">
        <f>'Pla_Auster_2025 Sede Central'!H20+'Pla_Auster_2025 DT Norte'!H20+'Pla_Auster_2025 DT Cen. Oriente'!H20+'Pla_Auster_2025 DT Noroccidente'!H20+'Pla_Auster_2025 DT Centro'!H20+'Pla_Auster_2025 DT Sur Occiden'!H20+'Pla_Auster_2025 DT Sur Oriente'!H20</f>
        <v>0</v>
      </c>
      <c r="I20" s="51">
        <f>'Pla_Auster_2025 Sede Central'!I20+'Pla_Auster_2025 DT Norte'!I20+'Pla_Auster_2025 DT Cen. Oriente'!I20+'Pla_Auster_2025 DT Noroccidente'!I20+'Pla_Auster_2025 DT Centro'!I20+'Pla_Auster_2025 DT Sur Occiden'!I20+'Pla_Auster_2025 DT Sur Oriente'!I20</f>
        <v>0</v>
      </c>
      <c r="J20" s="49">
        <f>'Pla_Auster_2025 Sede Central'!J20+'Pla_Auster_2025 DT Norte'!J20+'Pla_Auster_2025 DT Cen. Oriente'!J20+'Pla_Auster_2025 DT Noroccidente'!J20+'Pla_Auster_2025 DT Centro'!J20+'Pla_Auster_2025 DT Sur Occiden'!J20+'Pla_Auster_2025 DT Sur Oriente'!J20</f>
        <v>0</v>
      </c>
      <c r="K20" s="24">
        <v>0</v>
      </c>
      <c r="L20" s="13">
        <f t="shared" si="0"/>
        <v>0</v>
      </c>
      <c r="M20" s="40"/>
      <c r="N20" s="46" t="s">
        <v>87</v>
      </c>
      <c r="O20" s="53">
        <f t="shared" si="1"/>
        <v>0</v>
      </c>
    </row>
    <row r="21" spans="1:17" s="17" customFormat="1" ht="160.5" customHeight="1">
      <c r="A21" s="16" t="s">
        <v>88</v>
      </c>
      <c r="B21" s="61" t="s">
        <v>89</v>
      </c>
      <c r="C21" s="15">
        <v>18</v>
      </c>
      <c r="D21" s="33" t="s">
        <v>90</v>
      </c>
      <c r="E21" s="26" t="s">
        <v>91</v>
      </c>
      <c r="F21" s="11" t="s">
        <v>92</v>
      </c>
      <c r="G21" s="51">
        <f>'Pla_Auster_2025 Sede Central'!G21+'Pla_Auster_2025 DT Norte'!G21+'Pla_Auster_2025 DT Cen. Oriente'!G21+'Pla_Auster_2025 DT Noroccidente'!G21+'Pla_Auster_2025 DT Centro'!G21+'Pla_Auster_2025 DT Sur Occiden'!G21+'Pla_Auster_2025 DT Sur Oriente'!G21</f>
        <v>0</v>
      </c>
      <c r="H21" s="49">
        <f>'Pla_Auster_2025 Sede Central'!H21+'Pla_Auster_2025 DT Norte'!H21+'Pla_Auster_2025 DT Cen. Oriente'!H21+'Pla_Auster_2025 DT Noroccidente'!H21+'Pla_Auster_2025 DT Centro'!H21+'Pla_Auster_2025 DT Sur Occiden'!H21+'Pla_Auster_2025 DT Sur Oriente'!H21</f>
        <v>0</v>
      </c>
      <c r="I21" s="51">
        <f>'Pla_Auster_2025 Sede Central'!I21+'Pla_Auster_2025 DT Norte'!I21+'Pla_Auster_2025 DT Cen. Oriente'!I21+'Pla_Auster_2025 DT Noroccidente'!I21+'Pla_Auster_2025 DT Centro'!I21+'Pla_Auster_2025 DT Sur Occiden'!I21+'Pla_Auster_2025 DT Sur Oriente'!I21</f>
        <v>75101306.129999995</v>
      </c>
      <c r="J21" s="49">
        <f>'Pla_Auster_2025 Sede Central'!J21+'Pla_Auster_2025 DT Norte'!J21+'Pla_Auster_2025 DT Cen. Oriente'!J21+'Pla_Auster_2025 DT Noroccidente'!J21+'Pla_Auster_2025 DT Centro'!J21+'Pla_Auster_2025 DT Sur Occiden'!J21+'Pla_Auster_2025 DT Sur Oriente'!J21</f>
        <v>132475663.73</v>
      </c>
      <c r="K21" s="23">
        <v>0</v>
      </c>
      <c r="L21" s="13">
        <f t="shared" si="0"/>
        <v>0</v>
      </c>
      <c r="M21" s="40"/>
      <c r="N21" s="46" t="s">
        <v>126</v>
      </c>
      <c r="O21" s="53">
        <f t="shared" si="1"/>
        <v>-207576969.86000001</v>
      </c>
    </row>
    <row r="22" spans="1:17" ht="24">
      <c r="A22" s="9"/>
      <c r="B22" s="61"/>
      <c r="C22" s="10">
        <v>19</v>
      </c>
      <c r="D22" s="25" t="s">
        <v>93</v>
      </c>
      <c r="E22" s="11" t="s">
        <v>73</v>
      </c>
      <c r="F22" s="11" t="s">
        <v>73</v>
      </c>
      <c r="G22" s="51">
        <f>'Pla_Auster_2025 Sede Central'!G22+'Pla_Auster_2025 DT Norte'!G22+'Pla_Auster_2025 DT Cen. Oriente'!G22+'Pla_Auster_2025 DT Noroccidente'!G22+'Pla_Auster_2025 DT Centro'!G22+'Pla_Auster_2025 DT Sur Occiden'!G22+'Pla_Auster_2025 DT Sur Oriente'!G22</f>
        <v>0</v>
      </c>
      <c r="H22" s="49">
        <f>'Pla_Auster_2025 Sede Central'!H22+'Pla_Auster_2025 DT Norte'!H22+'Pla_Auster_2025 DT Cen. Oriente'!H22+'Pla_Auster_2025 DT Noroccidente'!H22+'Pla_Auster_2025 DT Centro'!H22+'Pla_Auster_2025 DT Sur Occiden'!H22+'Pla_Auster_2025 DT Sur Oriente'!H22</f>
        <v>0</v>
      </c>
      <c r="I22" s="51">
        <f>'Pla_Auster_2025 Sede Central'!I22+'Pla_Auster_2025 DT Norte'!I22+'Pla_Auster_2025 DT Cen. Oriente'!I22+'Pla_Auster_2025 DT Noroccidente'!I22+'Pla_Auster_2025 DT Centro'!I22+'Pla_Auster_2025 DT Sur Occiden'!I22+'Pla_Auster_2025 DT Sur Oriente'!I22</f>
        <v>0</v>
      </c>
      <c r="J22" s="49">
        <f>'Pla_Auster_2025 Sede Central'!J22+'Pla_Auster_2025 DT Norte'!J22+'Pla_Auster_2025 DT Cen. Oriente'!J22+'Pla_Auster_2025 DT Noroccidente'!J22+'Pla_Auster_2025 DT Centro'!J22+'Pla_Auster_2025 DT Sur Occiden'!J22+'Pla_Auster_2025 DT Sur Oriente'!J22</f>
        <v>0</v>
      </c>
      <c r="K22" s="23">
        <v>0</v>
      </c>
      <c r="L22" s="13">
        <f t="shared" si="0"/>
        <v>0</v>
      </c>
      <c r="M22" s="40"/>
      <c r="N22" s="14" t="s">
        <v>45</v>
      </c>
      <c r="O22" s="53">
        <f t="shared" si="1"/>
        <v>0</v>
      </c>
    </row>
    <row r="23" spans="1:17" ht="24">
      <c r="A23" s="9"/>
      <c r="B23" s="61"/>
      <c r="C23" s="10">
        <v>20</v>
      </c>
      <c r="D23" s="25" t="s">
        <v>94</v>
      </c>
      <c r="E23" s="11" t="s">
        <v>73</v>
      </c>
      <c r="F23" s="11" t="s">
        <v>73</v>
      </c>
      <c r="G23" s="51">
        <f>'Pla_Auster_2025 Sede Central'!G23+'Pla_Auster_2025 DT Norte'!G23+'Pla_Auster_2025 DT Cen. Oriente'!G23+'Pla_Auster_2025 DT Noroccidente'!G23+'Pla_Auster_2025 DT Centro'!G23+'Pla_Auster_2025 DT Sur Occiden'!G23+'Pla_Auster_2025 DT Sur Oriente'!G23</f>
        <v>0</v>
      </c>
      <c r="H23" s="49">
        <f>'Pla_Auster_2025 Sede Central'!H23+'Pla_Auster_2025 DT Norte'!H23+'Pla_Auster_2025 DT Cen. Oriente'!H23+'Pla_Auster_2025 DT Noroccidente'!H23+'Pla_Auster_2025 DT Centro'!H23+'Pla_Auster_2025 DT Sur Occiden'!H23+'Pla_Auster_2025 DT Sur Oriente'!H23</f>
        <v>0</v>
      </c>
      <c r="I23" s="51">
        <f>'Pla_Auster_2025 Sede Central'!I23+'Pla_Auster_2025 DT Norte'!I23+'Pla_Auster_2025 DT Cen. Oriente'!I23+'Pla_Auster_2025 DT Noroccidente'!I23+'Pla_Auster_2025 DT Centro'!I23+'Pla_Auster_2025 DT Sur Occiden'!I23+'Pla_Auster_2025 DT Sur Oriente'!I23</f>
        <v>0</v>
      </c>
      <c r="J23" s="49">
        <f>'Pla_Auster_2025 Sede Central'!J23+'Pla_Auster_2025 DT Norte'!J23+'Pla_Auster_2025 DT Cen. Oriente'!J23+'Pla_Auster_2025 DT Noroccidente'!J23+'Pla_Auster_2025 DT Centro'!J23+'Pla_Auster_2025 DT Sur Occiden'!J23+'Pla_Auster_2025 DT Sur Oriente'!J23</f>
        <v>0</v>
      </c>
      <c r="K23" s="23">
        <v>0</v>
      </c>
      <c r="L23" s="13">
        <f t="shared" si="0"/>
        <v>0</v>
      </c>
      <c r="M23" s="40"/>
      <c r="N23" s="14" t="s">
        <v>45</v>
      </c>
      <c r="O23" s="53">
        <f t="shared" si="1"/>
        <v>0</v>
      </c>
    </row>
    <row r="24" spans="1:17" ht="24">
      <c r="A24" s="9"/>
      <c r="B24" s="61"/>
      <c r="C24" s="15">
        <v>21</v>
      </c>
      <c r="D24" s="25" t="s">
        <v>95</v>
      </c>
      <c r="E24" s="11" t="s">
        <v>73</v>
      </c>
      <c r="F24" s="11" t="s">
        <v>73</v>
      </c>
      <c r="G24" s="51">
        <f>'Pla_Auster_2025 Sede Central'!G24+'Pla_Auster_2025 DT Norte'!G24+'Pla_Auster_2025 DT Cen. Oriente'!G24+'Pla_Auster_2025 DT Noroccidente'!G24+'Pla_Auster_2025 DT Centro'!G24+'Pla_Auster_2025 DT Sur Occiden'!G24+'Pla_Auster_2025 DT Sur Oriente'!G24</f>
        <v>0</v>
      </c>
      <c r="H24" s="49">
        <f>'Pla_Auster_2025 Sede Central'!H24+'Pla_Auster_2025 DT Norte'!H24+'Pla_Auster_2025 DT Cen. Oriente'!H24+'Pla_Auster_2025 DT Noroccidente'!H24+'Pla_Auster_2025 DT Centro'!H24+'Pla_Auster_2025 DT Sur Occiden'!H24+'Pla_Auster_2025 DT Sur Oriente'!H24</f>
        <v>0</v>
      </c>
      <c r="I24" s="51">
        <f>'Pla_Auster_2025 Sede Central'!I24+'Pla_Auster_2025 DT Norte'!I24+'Pla_Auster_2025 DT Cen. Oriente'!I24+'Pla_Auster_2025 DT Noroccidente'!I24+'Pla_Auster_2025 DT Centro'!I24+'Pla_Auster_2025 DT Sur Occiden'!I24+'Pla_Auster_2025 DT Sur Oriente'!I24</f>
        <v>0</v>
      </c>
      <c r="J24" s="49">
        <f>'Pla_Auster_2025 Sede Central'!J24+'Pla_Auster_2025 DT Norte'!J24+'Pla_Auster_2025 DT Cen. Oriente'!J24+'Pla_Auster_2025 DT Noroccidente'!J24+'Pla_Auster_2025 DT Centro'!J24+'Pla_Auster_2025 DT Sur Occiden'!J24+'Pla_Auster_2025 DT Sur Oriente'!J24</f>
        <v>0</v>
      </c>
      <c r="K24" s="23">
        <v>0</v>
      </c>
      <c r="L24" s="13">
        <f t="shared" si="0"/>
        <v>0</v>
      </c>
      <c r="M24" s="40"/>
      <c r="N24" s="14" t="s">
        <v>45</v>
      </c>
      <c r="O24" s="53">
        <f t="shared" si="1"/>
        <v>0</v>
      </c>
    </row>
    <row r="25" spans="1:17" ht="24">
      <c r="A25" s="9"/>
      <c r="B25" s="61"/>
      <c r="C25" s="10">
        <v>22</v>
      </c>
      <c r="D25" s="25" t="s">
        <v>96</v>
      </c>
      <c r="E25" s="11" t="s">
        <v>73</v>
      </c>
      <c r="F25" s="11" t="s">
        <v>73</v>
      </c>
      <c r="G25" s="51">
        <f>'Pla_Auster_2025 Sede Central'!G25+'Pla_Auster_2025 DT Norte'!G25+'Pla_Auster_2025 DT Cen. Oriente'!G25+'Pla_Auster_2025 DT Noroccidente'!G25+'Pla_Auster_2025 DT Centro'!G25+'Pla_Auster_2025 DT Sur Occiden'!G25+'Pla_Auster_2025 DT Sur Oriente'!G25</f>
        <v>0</v>
      </c>
      <c r="H25" s="49">
        <f>'Pla_Auster_2025 Sede Central'!H25+'Pla_Auster_2025 DT Norte'!H25+'Pla_Auster_2025 DT Cen. Oriente'!H25+'Pla_Auster_2025 DT Noroccidente'!H25+'Pla_Auster_2025 DT Centro'!H25+'Pla_Auster_2025 DT Sur Occiden'!H25+'Pla_Auster_2025 DT Sur Oriente'!H25</f>
        <v>0</v>
      </c>
      <c r="I25" s="51">
        <f>'Pla_Auster_2025 Sede Central'!I25+'Pla_Auster_2025 DT Norte'!I25+'Pla_Auster_2025 DT Cen. Oriente'!I25+'Pla_Auster_2025 DT Noroccidente'!I25+'Pla_Auster_2025 DT Centro'!I25+'Pla_Auster_2025 DT Sur Occiden'!I25+'Pla_Auster_2025 DT Sur Oriente'!I25</f>
        <v>0</v>
      </c>
      <c r="J25" s="49">
        <f>'Pla_Auster_2025 Sede Central'!J25+'Pla_Auster_2025 DT Norte'!J25+'Pla_Auster_2025 DT Cen. Oriente'!J25+'Pla_Auster_2025 DT Noroccidente'!J25+'Pla_Auster_2025 DT Centro'!J25+'Pla_Auster_2025 DT Sur Occiden'!J25+'Pla_Auster_2025 DT Sur Oriente'!J25</f>
        <v>0</v>
      </c>
      <c r="K25" s="23">
        <v>0</v>
      </c>
      <c r="L25" s="13">
        <f t="shared" si="0"/>
        <v>0</v>
      </c>
      <c r="M25" s="40"/>
      <c r="N25" s="14" t="s">
        <v>45</v>
      </c>
      <c r="O25" s="53">
        <f t="shared" si="1"/>
        <v>0</v>
      </c>
    </row>
    <row r="26" spans="1:17" ht="182.25" customHeight="1">
      <c r="A26" s="9"/>
      <c r="B26" s="61"/>
      <c r="C26" s="10">
        <v>23</v>
      </c>
      <c r="D26" s="25" t="s">
        <v>97</v>
      </c>
      <c r="E26" s="26" t="s">
        <v>98</v>
      </c>
      <c r="F26" s="11" t="s">
        <v>99</v>
      </c>
      <c r="G26" s="51">
        <f>'Pla_Auster_2025 Sede Central'!G26+'Pla_Auster_2025 DT Norte'!G26+'Pla_Auster_2025 DT Cen. Oriente'!G26+'Pla_Auster_2025 DT Noroccidente'!G26+'Pla_Auster_2025 DT Centro'!G26+'Pla_Auster_2025 DT Sur Occiden'!G26+'Pla_Auster_2025 DT Sur Oriente'!G26</f>
        <v>541365485.60000002</v>
      </c>
      <c r="H26" s="49">
        <f>'Pla_Auster_2025 Sede Central'!H26+'Pla_Auster_2025 DT Norte'!H26+'Pla_Auster_2025 DT Cen. Oriente'!H26+'Pla_Auster_2025 DT Noroccidente'!H26+'Pla_Auster_2025 DT Centro'!H26+'Pla_Auster_2025 DT Sur Occiden'!H26+'Pla_Auster_2025 DT Sur Oriente'!H26</f>
        <v>171828670</v>
      </c>
      <c r="I26" s="51">
        <f>'Pla_Auster_2025 Sede Central'!I26+'Pla_Auster_2025 DT Norte'!I26+'Pla_Auster_2025 DT Cen. Oriente'!I26+'Pla_Auster_2025 DT Noroccidente'!I26+'Pla_Auster_2025 DT Centro'!I26+'Pla_Auster_2025 DT Sur Occiden'!I26+'Pla_Auster_2025 DT Sur Oriente'!I26</f>
        <v>971539976.6400001</v>
      </c>
      <c r="J26" s="49">
        <f>'Pla_Auster_2025 Sede Central'!J26+'Pla_Auster_2025 DT Norte'!J26+'Pla_Auster_2025 DT Cen. Oriente'!J26+'Pla_Auster_2025 DT Noroccidente'!J26+'Pla_Auster_2025 DT Centro'!J26+'Pla_Auster_2025 DT Sur Occiden'!J26+'Pla_Auster_2025 DT Sur Oriente'!J26</f>
        <v>854727951.23000002</v>
      </c>
      <c r="K26" s="23">
        <v>0</v>
      </c>
      <c r="L26" s="13">
        <f t="shared" si="0"/>
        <v>-1.560688297191088</v>
      </c>
      <c r="M26" s="40"/>
      <c r="N26" s="14" t="s">
        <v>127</v>
      </c>
      <c r="O26" s="53">
        <f t="shared" si="1"/>
        <v>-1113073772.27</v>
      </c>
    </row>
    <row r="27" spans="1:17" ht="20.100000000000001" customHeight="1">
      <c r="C27" s="69" t="s">
        <v>100</v>
      </c>
      <c r="D27" s="69"/>
      <c r="E27" s="69"/>
      <c r="F27" s="69"/>
      <c r="G27" s="52">
        <f>SUM(G4:G26)</f>
        <v>7785481144.9700003</v>
      </c>
      <c r="H27" s="52">
        <f>SUM(H4:H26)</f>
        <v>2017328906.54</v>
      </c>
      <c r="I27" s="52">
        <f>SUM(I4:I26)</f>
        <v>9779568782.2599983</v>
      </c>
      <c r="J27" s="52">
        <f>SUM(J4:J26)</f>
        <v>4514672925.3900013</v>
      </c>
      <c r="K27" s="70"/>
      <c r="L27" s="71"/>
      <c r="M27" s="71"/>
      <c r="N27" s="72"/>
      <c r="O27" s="52">
        <f>SUM(O4:O26)</f>
        <v>-4491431656.1400013</v>
      </c>
    </row>
    <row r="28" spans="1:17">
      <c r="H28" s="48"/>
    </row>
    <row r="29" spans="1:17">
      <c r="I29" s="48"/>
    </row>
    <row r="30" spans="1:17">
      <c r="H30" s="48"/>
      <c r="I30" s="48"/>
    </row>
    <row r="31" spans="1:17">
      <c r="I31" s="48"/>
    </row>
    <row r="32" spans="1:17">
      <c r="I32" s="48"/>
    </row>
  </sheetData>
  <mergeCells count="14">
    <mergeCell ref="A3:B3"/>
    <mergeCell ref="C27:F27"/>
    <mergeCell ref="K27:N27"/>
    <mergeCell ref="C1:O1"/>
    <mergeCell ref="C2:C3"/>
    <mergeCell ref="D2:D3"/>
    <mergeCell ref="E2:E3"/>
    <mergeCell ref="F2:F3"/>
    <mergeCell ref="G2:H2"/>
    <mergeCell ref="I2:J2"/>
    <mergeCell ref="K2:K3"/>
    <mergeCell ref="L2:L3"/>
    <mergeCell ref="M2:N2"/>
    <mergeCell ref="O2:O3"/>
  </mergeCells>
  <dataValidations count="4">
    <dataValidation allowBlank="1" showInputMessage="1" showErrorMessage="1" promptTitle="Meta %" prompt="Porcentaje de ahorro esperado " sqref="K2:K26" xr:uid="{D24C2486-44B4-407C-998B-FC2DE47EFD4B}"/>
    <dataValidation allowBlank="1" showInputMessage="1" showErrorMessage="1" promptTitle="Meta" prompt="La meta debe permitir racionalizar y priorizar el gasto atendiendo las medidas sobre austeridad, estableciendo mecanismos y estrategias de ahorro para asegurar su cumplimiento. " sqref="F18:F19 F14 E2:E17 E19:E26 F22:F25" xr:uid="{6F5B4BBD-FDF9-418D-A07C-9C14D6B7D8D5}"/>
    <dataValidation allowBlank="1" showInputMessage="1" showErrorMessage="1" prompt="Fuente SIIF obligaciones de gasto" sqref="G2:I2" xr:uid="{D167C082-F4D2-4543-8645-04FF69602B47}"/>
    <dataValidation allowBlank="1" showInputMessage="1" showErrorMessage="1" promptTitle="Nota" prompt="El objetivo es proporcionar información acerca de los resultados del ejercicio, con el propósito de facilitar una mejor comprensión de la información." sqref="M2:N2" xr:uid="{30F930F5-1D14-46B0-BACB-09B0FA7E69DD}"/>
  </dataValidations>
  <pageMargins left="0.7" right="0.7" top="0.75" bottom="0.75" header="0.3" footer="0.3"/>
  <pageSetup scale="16" fitToWidth="0" orientation="landscape" r:id="rId1"/>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E2A1-6883-4C27-ADDB-DB3BBBFEA8DF}">
  <sheetPr>
    <tabColor theme="7" tint="-0.249977111117893"/>
    <pageSetUpPr fitToPage="1"/>
  </sheetPr>
  <dimension ref="A1:T32"/>
  <sheetViews>
    <sheetView showGridLines="0" topLeftCell="C1" zoomScaleNormal="100" zoomScaleSheetLayoutView="100" workbookViewId="0">
      <pane xSplit="1" ySplit="3" topLeftCell="D19" activePane="bottomRight" state="frozen"/>
      <selection pane="topRight" activeCell="D1" sqref="D1"/>
      <selection pane="bottomLeft" activeCell="C4" sqref="C4"/>
      <selection pane="bottomRight" activeCell="G9" sqref="G9"/>
    </sheetView>
  </sheetViews>
  <sheetFormatPr baseColWidth="10" defaultColWidth="10.875" defaultRowHeight="12"/>
  <cols>
    <col min="1" max="1" width="23.625" style="2" hidden="1" customWidth="1"/>
    <col min="2" max="2" width="19.625" style="2" hidden="1" customWidth="1"/>
    <col min="3" max="3" width="5.875" style="2" customWidth="1"/>
    <col min="4" max="4" width="34.125" style="18" customWidth="1"/>
    <col min="5" max="5" width="32.125" style="19" customWidth="1"/>
    <col min="6" max="6" width="50.875" style="19" customWidth="1"/>
    <col min="7" max="9" width="22.875" style="3" customWidth="1"/>
    <col min="10" max="10" width="22.875" style="47" customWidth="1"/>
    <col min="11" max="11" width="20.25" style="3" customWidth="1"/>
    <col min="12" max="13" width="23.125" style="3" customWidth="1"/>
    <col min="14" max="14" width="16.875" style="3" customWidth="1"/>
    <col min="15" max="15" width="52.125" style="20" customWidth="1"/>
    <col min="16" max="16" width="79.375" style="3" customWidth="1"/>
    <col min="17" max="17" width="25.75" style="3" customWidth="1"/>
    <col min="18" max="18" width="18" style="2" customWidth="1"/>
    <col min="19" max="19" width="16.375" style="2" bestFit="1" customWidth="1"/>
    <col min="20" max="20" width="42.125" style="2" customWidth="1"/>
    <col min="21" max="16384" width="10.875" style="2"/>
  </cols>
  <sheetData>
    <row r="1" spans="1:20" ht="63.75" customHeight="1">
      <c r="A1" s="1"/>
      <c r="B1" s="1"/>
      <c r="C1" s="73" t="s">
        <v>0</v>
      </c>
      <c r="D1" s="74"/>
      <c r="E1" s="74"/>
      <c r="F1" s="74"/>
      <c r="G1" s="74"/>
      <c r="H1" s="74"/>
      <c r="I1" s="74"/>
      <c r="J1" s="74"/>
      <c r="K1" s="74"/>
      <c r="L1" s="74"/>
      <c r="M1" s="74"/>
      <c r="N1" s="74"/>
      <c r="O1" s="74"/>
      <c r="P1" s="74"/>
      <c r="Q1" s="74"/>
    </row>
    <row r="2" spans="1:20" ht="20.100000000000001" customHeight="1">
      <c r="C2" s="75" t="s">
        <v>1</v>
      </c>
      <c r="D2" s="75" t="s">
        <v>2</v>
      </c>
      <c r="E2" s="75" t="s">
        <v>3</v>
      </c>
      <c r="F2" s="75" t="s">
        <v>4</v>
      </c>
      <c r="G2" s="75" t="s">
        <v>5</v>
      </c>
      <c r="H2" s="75"/>
      <c r="I2" s="76" t="s">
        <v>6</v>
      </c>
      <c r="J2" s="77"/>
      <c r="K2" s="78" t="s">
        <v>7</v>
      </c>
      <c r="L2" s="84" t="s">
        <v>8</v>
      </c>
      <c r="M2" s="85"/>
      <c r="N2" s="80" t="s">
        <v>9</v>
      </c>
      <c r="O2" s="81" t="s">
        <v>10</v>
      </c>
      <c r="P2" s="82"/>
      <c r="Q2" s="83" t="s">
        <v>11</v>
      </c>
    </row>
    <row r="3" spans="1:20" s="8" customFormat="1" ht="20.100000000000001" customHeight="1">
      <c r="A3" s="67" t="s">
        <v>12</v>
      </c>
      <c r="B3" s="68"/>
      <c r="C3" s="75"/>
      <c r="D3" s="75"/>
      <c r="E3" s="75"/>
      <c r="F3" s="75"/>
      <c r="G3" s="4" t="s">
        <v>13</v>
      </c>
      <c r="H3" s="4" t="s">
        <v>14</v>
      </c>
      <c r="I3" s="5" t="s">
        <v>13</v>
      </c>
      <c r="J3" s="5" t="s">
        <v>14</v>
      </c>
      <c r="K3" s="79"/>
      <c r="L3" s="5" t="s">
        <v>13</v>
      </c>
      <c r="M3" s="5" t="s">
        <v>14</v>
      </c>
      <c r="N3" s="80"/>
      <c r="O3" s="6" t="s">
        <v>13</v>
      </c>
      <c r="P3" s="7" t="s">
        <v>14</v>
      </c>
      <c r="Q3" s="84"/>
    </row>
    <row r="4" spans="1:20" ht="98.25" customHeight="1">
      <c r="A4" s="9"/>
      <c r="B4" s="9"/>
      <c r="C4" s="10">
        <v>1</v>
      </c>
      <c r="D4" s="25" t="s">
        <v>15</v>
      </c>
      <c r="E4" s="11" t="s">
        <v>16</v>
      </c>
      <c r="F4" s="11" t="s">
        <v>17</v>
      </c>
      <c r="G4" s="51">
        <v>0</v>
      </c>
      <c r="H4" s="49">
        <v>0</v>
      </c>
      <c r="I4" s="51">
        <v>0</v>
      </c>
      <c r="J4" s="49">
        <v>0</v>
      </c>
      <c r="K4" s="23">
        <v>0</v>
      </c>
      <c r="L4" s="12">
        <f t="shared" ref="L4" si="0">IF(OR(G4=0, I4=0), 0, (G4-I4)/G4)</f>
        <v>0</v>
      </c>
      <c r="M4" s="12">
        <f t="shared" ref="M4" si="1">IF(OR(H4=0, J4=0), 0, (H4-J4)/H4)</f>
        <v>0</v>
      </c>
      <c r="N4" s="13">
        <f>IF(OR(G4=0,I4=0),0,((G4+H4)-(I4+J4))/(G4+H4))</f>
        <v>0</v>
      </c>
      <c r="O4" s="40"/>
      <c r="P4" s="14" t="s">
        <v>18</v>
      </c>
      <c r="Q4" s="53">
        <f>+G4+H4-I4-J4</f>
        <v>0</v>
      </c>
    </row>
    <row r="5" spans="1:20" s="17" customFormat="1" ht="157.5">
      <c r="A5" s="2"/>
      <c r="B5" s="2"/>
      <c r="C5" s="10">
        <v>2</v>
      </c>
      <c r="D5" s="27" t="s">
        <v>19</v>
      </c>
      <c r="E5" s="32" t="s">
        <v>20</v>
      </c>
      <c r="F5" s="34" t="s">
        <v>20</v>
      </c>
      <c r="G5" s="49">
        <v>665206666</v>
      </c>
      <c r="H5" s="49">
        <v>42660000</v>
      </c>
      <c r="I5" s="49">
        <v>506492701.32999998</v>
      </c>
      <c r="J5" s="49">
        <v>954221475.68000007</v>
      </c>
      <c r="K5" s="23">
        <v>0</v>
      </c>
      <c r="L5" s="12">
        <f t="shared" ref="L5" si="2">IF(OR(G5=0, I5=0), 0, (G5-I5)/G5)</f>
        <v>0.23859346693618375</v>
      </c>
      <c r="M5" s="12">
        <f t="shared" ref="M5" si="3">IF(OR(H5=0, J5=0), 0, (H5-J5)/H5)</f>
        <v>-21.368060845757149</v>
      </c>
      <c r="N5" s="13">
        <f>IF(OR(G5=0,I5=0),0,((G5+H5)-(I5+J5))/(G5+H5))</f>
        <v>-1.063544233922155</v>
      </c>
      <c r="O5" s="40"/>
      <c r="P5" s="14" t="s">
        <v>123</v>
      </c>
      <c r="Q5" s="53">
        <f>+G5+H5-I5-J5</f>
        <v>-752847511.00999999</v>
      </c>
      <c r="R5" s="38"/>
      <c r="S5" s="38"/>
      <c r="T5" s="39"/>
    </row>
    <row r="6" spans="1:20" ht="141" customHeight="1">
      <c r="A6" s="9" t="s">
        <v>21</v>
      </c>
      <c r="B6" s="9" t="s">
        <v>22</v>
      </c>
      <c r="C6" s="15">
        <v>3</v>
      </c>
      <c r="D6" s="30" t="s">
        <v>23</v>
      </c>
      <c r="E6" s="31" t="s">
        <v>24</v>
      </c>
      <c r="F6" s="11" t="s">
        <v>25</v>
      </c>
      <c r="G6" s="49">
        <v>71907511</v>
      </c>
      <c r="H6" s="49">
        <v>94903459</v>
      </c>
      <c r="I6" s="49">
        <v>66600564</v>
      </c>
      <c r="J6" s="49">
        <v>82965996</v>
      </c>
      <c r="K6" s="23">
        <v>0.01</v>
      </c>
      <c r="L6" s="12">
        <f t="shared" ref="L6:L26" si="4">IF(OR(G6=0, I6=0), 0, (G6-I6)/G6)</f>
        <v>7.3802401532157044E-2</v>
      </c>
      <c r="M6" s="12">
        <f t="shared" ref="M6:M26" si="5">IF(OR(H6=0, J6=0), 0, (H6-J6)/H6)</f>
        <v>0.12578533096459635</v>
      </c>
      <c r="N6" s="13">
        <f t="shared" ref="N6:N26" si="6">IF(OR(G6=0,I6=0),0,((G6+H6)-(I6+J6))/(G6+H6))</f>
        <v>0.10337695416554439</v>
      </c>
      <c r="O6" s="37"/>
      <c r="P6" s="35" t="s">
        <v>26</v>
      </c>
      <c r="Q6" s="53">
        <f>+G6+H6-I6-J6</f>
        <v>17244410</v>
      </c>
      <c r="R6" s="3"/>
    </row>
    <row r="7" spans="1:20" ht="143.25" customHeight="1">
      <c r="A7" s="9" t="s">
        <v>27</v>
      </c>
      <c r="B7" s="9" t="s">
        <v>28</v>
      </c>
      <c r="C7" s="10">
        <v>4</v>
      </c>
      <c r="D7" s="25" t="s">
        <v>29</v>
      </c>
      <c r="E7" s="32" t="s">
        <v>30</v>
      </c>
      <c r="F7" s="11" t="s">
        <v>31</v>
      </c>
      <c r="G7" s="49">
        <v>208613444</v>
      </c>
      <c r="H7" s="49">
        <v>1022695191</v>
      </c>
      <c r="I7" s="63">
        <v>217728556</v>
      </c>
      <c r="J7" s="64">
        <v>487847082</v>
      </c>
      <c r="K7" s="23">
        <v>0.01</v>
      </c>
      <c r="L7" s="12">
        <f t="shared" si="4"/>
        <v>-4.3693789936184557E-2</v>
      </c>
      <c r="M7" s="12">
        <f t="shared" si="5"/>
        <v>0.52297900069034353</v>
      </c>
      <c r="N7" s="13">
        <f t="shared" si="6"/>
        <v>0.42697093324615565</v>
      </c>
      <c r="O7" s="37"/>
      <c r="P7" s="36" t="s">
        <v>32</v>
      </c>
      <c r="Q7" s="53">
        <f t="shared" ref="Q7:Q26" si="7">+G7+H7-I7-J7</f>
        <v>525732997</v>
      </c>
      <c r="T7" s="3"/>
    </row>
    <row r="8" spans="1:20" ht="83.25" customHeight="1">
      <c r="A8" s="9" t="s">
        <v>33</v>
      </c>
      <c r="B8" s="9" t="s">
        <v>34</v>
      </c>
      <c r="C8" s="10">
        <v>5</v>
      </c>
      <c r="D8" s="33" t="s">
        <v>35</v>
      </c>
      <c r="E8" s="26" t="s">
        <v>36</v>
      </c>
      <c r="F8" s="34" t="s">
        <v>37</v>
      </c>
      <c r="G8" s="49">
        <v>285371500</v>
      </c>
      <c r="H8" s="49">
        <v>50996260</v>
      </c>
      <c r="I8" s="49">
        <v>288252000</v>
      </c>
      <c r="J8" s="49">
        <v>27625520</v>
      </c>
      <c r="K8" s="23">
        <v>0.01</v>
      </c>
      <c r="L8" s="12">
        <f t="shared" si="4"/>
        <v>-1.0093860108665371E-2</v>
      </c>
      <c r="M8" s="12">
        <f t="shared" si="5"/>
        <v>0.45828341137173589</v>
      </c>
      <c r="N8" s="13">
        <f t="shared" si="6"/>
        <v>6.0916182930254671E-2</v>
      </c>
      <c r="O8" s="40"/>
      <c r="P8" s="36" t="s">
        <v>38</v>
      </c>
      <c r="Q8" s="53">
        <f t="shared" si="7"/>
        <v>20490240</v>
      </c>
    </row>
    <row r="9" spans="1:20" ht="114.75" customHeight="1">
      <c r="A9" s="9"/>
      <c r="B9" s="9"/>
      <c r="C9" s="15">
        <v>6</v>
      </c>
      <c r="D9" s="25" t="s">
        <v>39</v>
      </c>
      <c r="E9" s="26" t="s">
        <v>40</v>
      </c>
      <c r="F9" s="11" t="s">
        <v>41</v>
      </c>
      <c r="G9" s="49">
        <v>0</v>
      </c>
      <c r="H9" s="49">
        <v>350612428.79000002</v>
      </c>
      <c r="I9" s="49">
        <v>54530438</v>
      </c>
      <c r="J9" s="49">
        <v>0</v>
      </c>
      <c r="K9" s="23">
        <v>0.01</v>
      </c>
      <c r="L9" s="12">
        <f t="shared" si="4"/>
        <v>0</v>
      </c>
      <c r="M9" s="12">
        <f t="shared" si="5"/>
        <v>0</v>
      </c>
      <c r="N9" s="13">
        <f t="shared" si="6"/>
        <v>0</v>
      </c>
      <c r="O9" s="40"/>
      <c r="P9" s="36" t="s">
        <v>42</v>
      </c>
      <c r="Q9" s="53">
        <f t="shared" si="7"/>
        <v>296081990.79000002</v>
      </c>
    </row>
    <row r="10" spans="1:20" ht="39.75" customHeight="1">
      <c r="A10" s="9"/>
      <c r="B10" s="9"/>
      <c r="C10" s="10">
        <v>7</v>
      </c>
      <c r="D10" s="25" t="s">
        <v>43</v>
      </c>
      <c r="E10" s="34" t="s">
        <v>20</v>
      </c>
      <c r="F10" s="34" t="s">
        <v>44</v>
      </c>
      <c r="G10" s="49">
        <v>0</v>
      </c>
      <c r="H10" s="49">
        <v>0</v>
      </c>
      <c r="I10" s="49">
        <v>0</v>
      </c>
      <c r="J10" s="49">
        <v>0</v>
      </c>
      <c r="K10" s="23">
        <v>0</v>
      </c>
      <c r="L10" s="12">
        <f t="shared" si="4"/>
        <v>0</v>
      </c>
      <c r="M10" s="12">
        <f t="shared" si="5"/>
        <v>0</v>
      </c>
      <c r="N10" s="13">
        <f t="shared" si="6"/>
        <v>0</v>
      </c>
      <c r="O10" s="40"/>
      <c r="P10" s="14" t="s">
        <v>45</v>
      </c>
      <c r="Q10" s="53">
        <f t="shared" si="7"/>
        <v>0</v>
      </c>
    </row>
    <row r="11" spans="1:20" ht="87.75" customHeight="1">
      <c r="A11" s="9"/>
      <c r="B11" s="9"/>
      <c r="C11" s="10">
        <v>8</v>
      </c>
      <c r="D11" s="25" t="s">
        <v>46</v>
      </c>
      <c r="E11" s="26" t="s">
        <v>47</v>
      </c>
      <c r="F11" s="11" t="s">
        <v>48</v>
      </c>
      <c r="G11" s="49">
        <v>0</v>
      </c>
      <c r="H11" s="49">
        <v>0</v>
      </c>
      <c r="I11" s="49">
        <v>0</v>
      </c>
      <c r="J11" s="49">
        <v>0</v>
      </c>
      <c r="K11" s="23">
        <v>0</v>
      </c>
      <c r="L11" s="12">
        <f t="shared" si="4"/>
        <v>0</v>
      </c>
      <c r="M11" s="12">
        <f t="shared" si="5"/>
        <v>0</v>
      </c>
      <c r="N11" s="13">
        <f t="shared" si="6"/>
        <v>0</v>
      </c>
      <c r="O11" s="41"/>
      <c r="P11" s="36" t="s">
        <v>49</v>
      </c>
      <c r="Q11" s="53">
        <f t="shared" si="7"/>
        <v>0</v>
      </c>
    </row>
    <row r="12" spans="1:20" ht="168">
      <c r="A12" s="9" t="s">
        <v>50</v>
      </c>
      <c r="B12" s="9" t="s">
        <v>51</v>
      </c>
      <c r="C12" s="15">
        <v>9</v>
      </c>
      <c r="D12" s="25" t="s">
        <v>52</v>
      </c>
      <c r="E12" s="34" t="s">
        <v>53</v>
      </c>
      <c r="F12" s="11" t="s">
        <v>54</v>
      </c>
      <c r="G12" s="49">
        <v>109362318</v>
      </c>
      <c r="H12" s="49">
        <v>0</v>
      </c>
      <c r="I12" s="49">
        <v>160000000</v>
      </c>
      <c r="J12" s="49">
        <v>0</v>
      </c>
      <c r="K12" s="23">
        <v>0.01</v>
      </c>
      <c r="L12" s="12">
        <f t="shared" si="4"/>
        <v>-0.46302678039432194</v>
      </c>
      <c r="M12" s="12">
        <f t="shared" si="5"/>
        <v>0</v>
      </c>
      <c r="N12" s="13">
        <f t="shared" si="6"/>
        <v>-0.46302678039432194</v>
      </c>
      <c r="O12" s="42"/>
      <c r="P12" s="36" t="s">
        <v>124</v>
      </c>
      <c r="Q12" s="53">
        <f t="shared" si="7"/>
        <v>-50637682</v>
      </c>
    </row>
    <row r="13" spans="1:20" ht="150" customHeight="1">
      <c r="A13" s="9" t="s">
        <v>55</v>
      </c>
      <c r="B13" s="9" t="s">
        <v>56</v>
      </c>
      <c r="C13" s="10">
        <v>10</v>
      </c>
      <c r="D13" s="25" t="s">
        <v>57</v>
      </c>
      <c r="E13" s="11" t="s">
        <v>58</v>
      </c>
      <c r="F13" s="11" t="s">
        <v>59</v>
      </c>
      <c r="G13" s="51">
        <v>33588294</v>
      </c>
      <c r="H13" s="49">
        <v>36983863.75</v>
      </c>
      <c r="I13" s="65">
        <v>31932030</v>
      </c>
      <c r="J13" s="66">
        <v>41332359</v>
      </c>
      <c r="K13" s="23">
        <v>0.01</v>
      </c>
      <c r="L13" s="12">
        <f t="shared" si="4"/>
        <v>4.9310750941979967E-2</v>
      </c>
      <c r="M13" s="12">
        <f t="shared" si="5"/>
        <v>-0.11757817623909021</v>
      </c>
      <c r="N13" s="13">
        <f t="shared" si="6"/>
        <v>-3.8148631639366305E-2</v>
      </c>
      <c r="O13" s="43"/>
      <c r="P13" s="36" t="s">
        <v>60</v>
      </c>
      <c r="Q13" s="53">
        <f t="shared" si="7"/>
        <v>-2692231.25</v>
      </c>
    </row>
    <row r="14" spans="1:20" ht="65.25" customHeight="1">
      <c r="A14" s="9"/>
      <c r="B14" s="9"/>
      <c r="C14" s="10">
        <v>11</v>
      </c>
      <c r="D14" s="25" t="s">
        <v>61</v>
      </c>
      <c r="E14" s="11" t="s">
        <v>62</v>
      </c>
      <c r="F14" s="11" t="s">
        <v>63</v>
      </c>
      <c r="G14" s="51">
        <v>0</v>
      </c>
      <c r="H14" s="49">
        <v>0</v>
      </c>
      <c r="I14" s="51">
        <v>0</v>
      </c>
      <c r="J14" s="49">
        <v>0</v>
      </c>
      <c r="K14" s="23">
        <v>0</v>
      </c>
      <c r="L14" s="12">
        <f t="shared" si="4"/>
        <v>0</v>
      </c>
      <c r="M14" s="12">
        <f t="shared" si="5"/>
        <v>0</v>
      </c>
      <c r="N14" s="13">
        <f t="shared" si="6"/>
        <v>0</v>
      </c>
      <c r="O14" s="44"/>
      <c r="P14" s="14" t="s">
        <v>45</v>
      </c>
      <c r="Q14" s="53">
        <f t="shared" si="7"/>
        <v>0</v>
      </c>
    </row>
    <row r="15" spans="1:20" ht="222.6" customHeight="1">
      <c r="A15" s="9"/>
      <c r="B15" s="9"/>
      <c r="C15" s="15">
        <v>12</v>
      </c>
      <c r="D15" s="25" t="s">
        <v>64</v>
      </c>
      <c r="E15" s="34" t="s">
        <v>65</v>
      </c>
      <c r="F15" s="11" t="s">
        <v>66</v>
      </c>
      <c r="G15" s="51">
        <v>0</v>
      </c>
      <c r="H15" s="49">
        <v>0</v>
      </c>
      <c r="I15" s="51">
        <v>64111288</v>
      </c>
      <c r="J15" s="49">
        <v>12768507</v>
      </c>
      <c r="K15" s="23">
        <v>0</v>
      </c>
      <c r="L15" s="12">
        <f t="shared" si="4"/>
        <v>0</v>
      </c>
      <c r="M15" s="12">
        <f t="shared" si="5"/>
        <v>0</v>
      </c>
      <c r="N15" s="13">
        <f t="shared" si="6"/>
        <v>0</v>
      </c>
      <c r="O15" s="40"/>
      <c r="P15" s="14" t="s">
        <v>67</v>
      </c>
      <c r="Q15" s="53">
        <f t="shared" si="7"/>
        <v>-76879795</v>
      </c>
    </row>
    <row r="16" spans="1:20" ht="82.5" customHeight="1">
      <c r="A16" s="9"/>
      <c r="B16" s="9"/>
      <c r="C16" s="10">
        <v>13</v>
      </c>
      <c r="D16" s="25" t="s">
        <v>68</v>
      </c>
      <c r="E16" s="26" t="s">
        <v>47</v>
      </c>
      <c r="F16" s="11" t="s">
        <v>69</v>
      </c>
      <c r="G16" s="49">
        <v>0</v>
      </c>
      <c r="H16" s="49">
        <v>0</v>
      </c>
      <c r="I16" s="51">
        <v>0</v>
      </c>
      <c r="J16" s="49">
        <v>0</v>
      </c>
      <c r="K16" s="23">
        <v>0</v>
      </c>
      <c r="L16" s="12">
        <f t="shared" si="4"/>
        <v>0</v>
      </c>
      <c r="M16" s="12">
        <f t="shared" si="5"/>
        <v>0</v>
      </c>
      <c r="N16" s="13">
        <f t="shared" si="6"/>
        <v>0</v>
      </c>
      <c r="O16" s="40"/>
      <c r="P16" s="14" t="s">
        <v>49</v>
      </c>
      <c r="Q16" s="53">
        <f t="shared" si="7"/>
        <v>0</v>
      </c>
    </row>
    <row r="17" spans="1:19" s="17" customFormat="1" ht="97.5" customHeight="1">
      <c r="A17" s="9" t="s">
        <v>70</v>
      </c>
      <c r="B17" s="9" t="s">
        <v>71</v>
      </c>
      <c r="C17" s="10">
        <v>14</v>
      </c>
      <c r="D17" s="27" t="s">
        <v>72</v>
      </c>
      <c r="E17" s="11" t="s">
        <v>73</v>
      </c>
      <c r="F17" s="11" t="s">
        <v>74</v>
      </c>
      <c r="G17" s="49">
        <v>0</v>
      </c>
      <c r="H17" s="49">
        <v>0</v>
      </c>
      <c r="I17" s="49">
        <v>0</v>
      </c>
      <c r="J17" s="49">
        <v>0</v>
      </c>
      <c r="K17" s="23">
        <v>0</v>
      </c>
      <c r="L17" s="12">
        <f t="shared" si="4"/>
        <v>0</v>
      </c>
      <c r="M17" s="12">
        <f t="shared" si="5"/>
        <v>0</v>
      </c>
      <c r="N17" s="13">
        <f t="shared" si="6"/>
        <v>0</v>
      </c>
      <c r="O17" s="40"/>
      <c r="P17" s="14" t="s">
        <v>75</v>
      </c>
      <c r="Q17" s="53">
        <f t="shared" si="7"/>
        <v>0</v>
      </c>
      <c r="R17" s="2"/>
      <c r="S17" s="2"/>
    </row>
    <row r="18" spans="1:19" ht="132" customHeight="1">
      <c r="A18" s="9"/>
      <c r="B18" s="9"/>
      <c r="C18" s="15">
        <v>15</v>
      </c>
      <c r="D18" s="25" t="s">
        <v>76</v>
      </c>
      <c r="E18" s="34" t="s">
        <v>77</v>
      </c>
      <c r="F18" s="11" t="s">
        <v>78</v>
      </c>
      <c r="G18" s="49">
        <v>4662348632.4399996</v>
      </c>
      <c r="H18" s="49">
        <v>0</v>
      </c>
      <c r="I18" s="49">
        <f>+'[1]RP DANE DIC 31'!AD532</f>
        <v>5031991844.6000004</v>
      </c>
      <c r="J18" s="49">
        <v>0</v>
      </c>
      <c r="K18" s="23">
        <v>0</v>
      </c>
      <c r="L18" s="12">
        <f t="shared" si="4"/>
        <v>-7.9282619405179749E-2</v>
      </c>
      <c r="M18" s="12">
        <f t="shared" si="5"/>
        <v>0</v>
      </c>
      <c r="N18" s="13">
        <f t="shared" si="6"/>
        <v>-7.9282619405179749E-2</v>
      </c>
      <c r="O18" s="40"/>
      <c r="P18" s="14" t="s">
        <v>79</v>
      </c>
      <c r="Q18" s="53">
        <f t="shared" si="7"/>
        <v>-369643212.1600008</v>
      </c>
    </row>
    <row r="19" spans="1:19" ht="139.5" customHeight="1">
      <c r="A19" s="9"/>
      <c r="B19" s="9"/>
      <c r="C19" s="10">
        <v>16</v>
      </c>
      <c r="D19" s="25" t="s">
        <v>80</v>
      </c>
      <c r="E19" s="26" t="s">
        <v>81</v>
      </c>
      <c r="F19" s="11" t="s">
        <v>82</v>
      </c>
      <c r="G19" s="49">
        <v>0</v>
      </c>
      <c r="H19" s="49">
        <v>115763101</v>
      </c>
      <c r="I19" s="49">
        <v>0</v>
      </c>
      <c r="J19" s="49">
        <v>0</v>
      </c>
      <c r="K19" s="23">
        <v>0</v>
      </c>
      <c r="L19" s="12">
        <f t="shared" si="4"/>
        <v>0</v>
      </c>
      <c r="M19" s="12">
        <f t="shared" si="5"/>
        <v>0</v>
      </c>
      <c r="N19" s="13">
        <f t="shared" si="6"/>
        <v>0</v>
      </c>
      <c r="O19" s="40"/>
      <c r="P19" s="14" t="s">
        <v>83</v>
      </c>
      <c r="Q19" s="53">
        <f t="shared" si="7"/>
        <v>115763101</v>
      </c>
    </row>
    <row r="20" spans="1:19" s="17" customFormat="1" ht="49.5" customHeight="1">
      <c r="A20" s="2"/>
      <c r="B20" s="2"/>
      <c r="C20" s="10">
        <v>17</v>
      </c>
      <c r="D20" s="28" t="s">
        <v>84</v>
      </c>
      <c r="E20" s="11" t="s">
        <v>85</v>
      </c>
      <c r="F20" s="11" t="s">
        <v>86</v>
      </c>
      <c r="G20" s="49">
        <v>0</v>
      </c>
      <c r="H20" s="49">
        <v>0</v>
      </c>
      <c r="I20" s="49">
        <v>0</v>
      </c>
      <c r="J20" s="49">
        <v>0</v>
      </c>
      <c r="K20" s="24">
        <v>0</v>
      </c>
      <c r="L20" s="12">
        <f t="shared" si="4"/>
        <v>0</v>
      </c>
      <c r="M20" s="12">
        <f t="shared" si="5"/>
        <v>0</v>
      </c>
      <c r="N20" s="13">
        <f t="shared" si="6"/>
        <v>0</v>
      </c>
      <c r="O20" s="40"/>
      <c r="P20" s="46" t="s">
        <v>87</v>
      </c>
      <c r="Q20" s="53">
        <f t="shared" si="7"/>
        <v>0</v>
      </c>
    </row>
    <row r="21" spans="1:19" s="17" customFormat="1" ht="160.5" customHeight="1">
      <c r="A21" s="16" t="s">
        <v>88</v>
      </c>
      <c r="B21" s="16" t="s">
        <v>89</v>
      </c>
      <c r="C21" s="15">
        <v>18</v>
      </c>
      <c r="D21" s="33" t="s">
        <v>90</v>
      </c>
      <c r="E21" s="26" t="s">
        <v>91</v>
      </c>
      <c r="F21" s="11" t="s">
        <v>92</v>
      </c>
      <c r="G21" s="49">
        <v>0</v>
      </c>
      <c r="H21" s="49">
        <v>0</v>
      </c>
      <c r="I21" s="49">
        <v>42709827.700000003</v>
      </c>
      <c r="J21" s="49">
        <v>102710345.73</v>
      </c>
      <c r="K21" s="23">
        <v>0</v>
      </c>
      <c r="L21" s="12">
        <f t="shared" si="4"/>
        <v>0</v>
      </c>
      <c r="M21" s="12">
        <f t="shared" si="5"/>
        <v>0</v>
      </c>
      <c r="N21" s="13">
        <f t="shared" si="6"/>
        <v>0</v>
      </c>
      <c r="O21" s="40"/>
      <c r="P21" s="46" t="s">
        <v>126</v>
      </c>
      <c r="Q21" s="53">
        <f t="shared" si="7"/>
        <v>-145420173.43000001</v>
      </c>
    </row>
    <row r="22" spans="1:19" ht="24">
      <c r="A22" s="9"/>
      <c r="B22" s="9"/>
      <c r="C22" s="10">
        <v>19</v>
      </c>
      <c r="D22" s="25" t="s">
        <v>93</v>
      </c>
      <c r="E22" s="11" t="s">
        <v>73</v>
      </c>
      <c r="F22" s="11" t="s">
        <v>73</v>
      </c>
      <c r="G22" s="49">
        <v>0</v>
      </c>
      <c r="H22" s="49">
        <v>0</v>
      </c>
      <c r="I22" s="49">
        <v>0</v>
      </c>
      <c r="J22" s="49">
        <v>0</v>
      </c>
      <c r="K22" s="23">
        <v>0</v>
      </c>
      <c r="L22" s="12">
        <f t="shared" si="4"/>
        <v>0</v>
      </c>
      <c r="M22" s="12">
        <f t="shared" si="5"/>
        <v>0</v>
      </c>
      <c r="N22" s="13">
        <f t="shared" si="6"/>
        <v>0</v>
      </c>
      <c r="O22" s="40"/>
      <c r="P22" s="14" t="s">
        <v>45</v>
      </c>
      <c r="Q22" s="53">
        <f t="shared" si="7"/>
        <v>0</v>
      </c>
    </row>
    <row r="23" spans="1:19" ht="24">
      <c r="A23" s="9"/>
      <c r="B23" s="9"/>
      <c r="C23" s="10">
        <v>20</v>
      </c>
      <c r="D23" s="25" t="s">
        <v>94</v>
      </c>
      <c r="E23" s="11" t="s">
        <v>73</v>
      </c>
      <c r="F23" s="11" t="s">
        <v>73</v>
      </c>
      <c r="G23" s="49">
        <v>0</v>
      </c>
      <c r="H23" s="49">
        <v>0</v>
      </c>
      <c r="I23" s="49">
        <v>0</v>
      </c>
      <c r="J23" s="49">
        <v>0</v>
      </c>
      <c r="K23" s="23">
        <v>0</v>
      </c>
      <c r="L23" s="12">
        <f t="shared" si="4"/>
        <v>0</v>
      </c>
      <c r="M23" s="12">
        <f t="shared" si="5"/>
        <v>0</v>
      </c>
      <c r="N23" s="13">
        <f t="shared" si="6"/>
        <v>0</v>
      </c>
      <c r="O23" s="40"/>
      <c r="P23" s="14" t="s">
        <v>45</v>
      </c>
      <c r="Q23" s="53">
        <f t="shared" si="7"/>
        <v>0</v>
      </c>
    </row>
    <row r="24" spans="1:19" ht="24">
      <c r="A24" s="9"/>
      <c r="B24" s="9"/>
      <c r="C24" s="15">
        <v>21</v>
      </c>
      <c r="D24" s="25" t="s">
        <v>95</v>
      </c>
      <c r="E24" s="11" t="s">
        <v>73</v>
      </c>
      <c r="F24" s="11" t="s">
        <v>73</v>
      </c>
      <c r="G24" s="49">
        <v>0</v>
      </c>
      <c r="H24" s="49">
        <v>0</v>
      </c>
      <c r="I24" s="49">
        <v>0</v>
      </c>
      <c r="J24" s="49">
        <v>0</v>
      </c>
      <c r="K24" s="23">
        <v>0</v>
      </c>
      <c r="L24" s="12">
        <f t="shared" si="4"/>
        <v>0</v>
      </c>
      <c r="M24" s="12">
        <f t="shared" si="5"/>
        <v>0</v>
      </c>
      <c r="N24" s="13">
        <f t="shared" si="6"/>
        <v>0</v>
      </c>
      <c r="O24" s="40"/>
      <c r="P24" s="14" t="s">
        <v>45</v>
      </c>
      <c r="Q24" s="53">
        <f t="shared" si="7"/>
        <v>0</v>
      </c>
    </row>
    <row r="25" spans="1:19" ht="24">
      <c r="A25" s="9"/>
      <c r="B25" s="9"/>
      <c r="C25" s="10">
        <v>22</v>
      </c>
      <c r="D25" s="25" t="s">
        <v>96</v>
      </c>
      <c r="E25" s="11" t="s">
        <v>73</v>
      </c>
      <c r="F25" s="11" t="s">
        <v>73</v>
      </c>
      <c r="G25" s="49">
        <v>0</v>
      </c>
      <c r="H25" s="49">
        <v>0</v>
      </c>
      <c r="I25" s="49">
        <v>0</v>
      </c>
      <c r="J25" s="49">
        <v>0</v>
      </c>
      <c r="K25" s="23">
        <v>0</v>
      </c>
      <c r="L25" s="12">
        <f t="shared" si="4"/>
        <v>0</v>
      </c>
      <c r="M25" s="12">
        <f t="shared" si="5"/>
        <v>0</v>
      </c>
      <c r="N25" s="13">
        <f t="shared" si="6"/>
        <v>0</v>
      </c>
      <c r="O25" s="40"/>
      <c r="P25" s="14" t="s">
        <v>45</v>
      </c>
      <c r="Q25" s="53">
        <f t="shared" si="7"/>
        <v>0</v>
      </c>
    </row>
    <row r="26" spans="1:19" ht="182.25" customHeight="1">
      <c r="A26" s="9"/>
      <c r="B26" s="9"/>
      <c r="C26" s="10">
        <v>23</v>
      </c>
      <c r="D26" s="25" t="s">
        <v>97</v>
      </c>
      <c r="E26" s="26" t="s">
        <v>98</v>
      </c>
      <c r="F26" s="11" t="s">
        <v>99</v>
      </c>
      <c r="G26" s="49">
        <v>235226640.36000001</v>
      </c>
      <c r="H26" s="49">
        <v>132729820</v>
      </c>
      <c r="I26" s="49">
        <v>387546220</v>
      </c>
      <c r="J26" s="49">
        <v>227467170</v>
      </c>
      <c r="K26" s="23">
        <v>0</v>
      </c>
      <c r="L26" s="12">
        <f t="shared" si="4"/>
        <v>-0.64754391512323672</v>
      </c>
      <c r="M26" s="12">
        <f t="shared" si="5"/>
        <v>-0.71376085645260423</v>
      </c>
      <c r="N26" s="13">
        <f t="shared" si="6"/>
        <v>-0.67142979198757713</v>
      </c>
      <c r="O26" s="45"/>
      <c r="P26" s="14" t="s">
        <v>127</v>
      </c>
      <c r="Q26" s="53">
        <f t="shared" si="7"/>
        <v>-247056929.63999999</v>
      </c>
    </row>
    <row r="27" spans="1:19" ht="20.100000000000001" customHeight="1">
      <c r="C27" s="69" t="s">
        <v>100</v>
      </c>
      <c r="D27" s="69"/>
      <c r="E27" s="69"/>
      <c r="F27" s="69"/>
      <c r="G27" s="52">
        <f>SUM(G4:G26)</f>
        <v>6271625005.7999992</v>
      </c>
      <c r="H27" s="52">
        <f>SUM(H4:H26)</f>
        <v>1847344123.54</v>
      </c>
      <c r="I27" s="52">
        <f>SUM(I4:I26)</f>
        <v>6851895469.6300001</v>
      </c>
      <c r="J27" s="52">
        <f>SUM(J4:J26)</f>
        <v>1936938455.4100001</v>
      </c>
      <c r="K27" s="70"/>
      <c r="L27" s="71"/>
      <c r="M27" s="71"/>
      <c r="N27" s="71"/>
      <c r="O27" s="71"/>
      <c r="P27" s="72"/>
      <c r="Q27" s="52">
        <f>SUM(Q4:Q26)</f>
        <v>-669864795.70000076</v>
      </c>
    </row>
    <row r="28" spans="1:19">
      <c r="H28" s="48"/>
    </row>
    <row r="29" spans="1:19">
      <c r="I29" s="48"/>
    </row>
    <row r="30" spans="1:19">
      <c r="H30" s="48"/>
      <c r="I30" s="48"/>
    </row>
    <row r="31" spans="1:19">
      <c r="I31" s="48"/>
    </row>
    <row r="32" spans="1:19">
      <c r="I32" s="48"/>
    </row>
  </sheetData>
  <mergeCells count="15">
    <mergeCell ref="L2:M2"/>
    <mergeCell ref="A3:B3"/>
    <mergeCell ref="C27:F27"/>
    <mergeCell ref="K27:P27"/>
    <mergeCell ref="C1:Q1"/>
    <mergeCell ref="C2:C3"/>
    <mergeCell ref="D2:D3"/>
    <mergeCell ref="E2:E3"/>
    <mergeCell ref="F2:F3"/>
    <mergeCell ref="G2:H2"/>
    <mergeCell ref="K2:K3"/>
    <mergeCell ref="N2:N3"/>
    <mergeCell ref="O2:P2"/>
    <mergeCell ref="Q2:Q3"/>
    <mergeCell ref="I2:J2"/>
  </mergeCells>
  <dataValidations count="4">
    <dataValidation allowBlank="1" showInputMessage="1" showErrorMessage="1" promptTitle="Nota" prompt="El objetivo es proporcionar información acerca de los resultados del ejercicio, con el propósito de facilitar una mejor comprensión de la información." sqref="O2:P2" xr:uid="{A326AA2D-E78E-4755-8B51-3240D464CD7A}"/>
    <dataValidation allowBlank="1" showInputMessage="1" showErrorMessage="1" prompt="Fuente SIIF obligaciones de gasto" sqref="G2:I2" xr:uid="{12EDCB70-410E-4A18-AC32-5AE1B55409D7}"/>
    <dataValidation allowBlank="1" showInputMessage="1" showErrorMessage="1" promptTitle="Meta" prompt="La meta debe permitir racionalizar y priorizar el gasto atendiendo las medidas sobre austeridad, estableciendo mecanismos y estrategias de ahorro para asegurar su cumplimiento. " sqref="F18:F19 F14 E2:E17 E19:E26 F22:F25" xr:uid="{1931160B-4B40-4E63-9558-925316DA553B}"/>
    <dataValidation allowBlank="1" showInputMessage="1" showErrorMessage="1" promptTitle="Meta %" prompt="Porcentaje de ahorro esperado " sqref="K2:K26" xr:uid="{57783FA2-014E-4B55-A4E4-3648646C0691}"/>
  </dataValidations>
  <pageMargins left="0.7" right="0.7" top="0.75" bottom="0.75" header="0.3" footer="0.3"/>
  <pageSetup scale="16" fitToWidth="0" orientation="landscape" r:id="rId1"/>
  <colBreaks count="1" manualBreakCount="1">
    <brk id="9"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36367-12C0-4B53-B43D-B2F933DEDBF0}">
  <sheetPr>
    <tabColor theme="7" tint="-0.249977111117893"/>
  </sheetPr>
  <dimension ref="A1:T27"/>
  <sheetViews>
    <sheetView showGridLines="0" topLeftCell="C1" zoomScale="70" zoomScaleNormal="70" workbookViewId="0">
      <selection activeCell="H21" sqref="H21"/>
    </sheetView>
  </sheetViews>
  <sheetFormatPr baseColWidth="10" defaultColWidth="10.875" defaultRowHeight="12"/>
  <cols>
    <col min="1" max="1" width="23.625" style="2" hidden="1" customWidth="1"/>
    <col min="2" max="2" width="19.625" style="2" hidden="1" customWidth="1"/>
    <col min="3" max="3" width="5.875" style="2" customWidth="1"/>
    <col min="4" max="4" width="24.625" style="18" customWidth="1"/>
    <col min="5" max="5" width="27.875" style="19" customWidth="1"/>
    <col min="6" max="6" width="39.125" style="19" customWidth="1"/>
    <col min="7" max="7" width="24.25" style="3" customWidth="1"/>
    <col min="8" max="8" width="22.625" style="3" customWidth="1"/>
    <col min="9" max="9" width="20" style="3" customWidth="1"/>
    <col min="10" max="10" width="25.25" style="47" customWidth="1"/>
    <col min="11" max="11" width="16.875" style="3" customWidth="1"/>
    <col min="12" max="12" width="15.625" style="3" customWidth="1"/>
    <col min="13" max="13" width="16.875" style="3" customWidth="1"/>
    <col min="14" max="14" width="22.25" style="3" customWidth="1"/>
    <col min="15" max="15" width="27" style="20" customWidth="1"/>
    <col min="16" max="16" width="63.125" style="3" customWidth="1"/>
    <col min="17" max="17" width="25.75" style="3" customWidth="1"/>
    <col min="18" max="18" width="46.625" style="2" customWidth="1"/>
    <col min="19" max="19" width="10.875" style="2"/>
    <col min="20" max="20" width="42.125" style="2" customWidth="1"/>
    <col min="21" max="16384" width="10.875" style="2"/>
  </cols>
  <sheetData>
    <row r="1" spans="1:20" ht="63.75" customHeight="1">
      <c r="A1" s="1"/>
      <c r="B1" s="1"/>
      <c r="C1" s="73" t="s">
        <v>101</v>
      </c>
      <c r="D1" s="74"/>
      <c r="E1" s="74"/>
      <c r="F1" s="74"/>
      <c r="G1" s="74"/>
      <c r="H1" s="74"/>
      <c r="I1" s="74"/>
      <c r="J1" s="74"/>
      <c r="K1" s="74"/>
      <c r="L1" s="74"/>
      <c r="M1" s="74"/>
      <c r="N1" s="74"/>
      <c r="O1" s="74"/>
      <c r="P1" s="74"/>
      <c r="Q1" s="74"/>
    </row>
    <row r="2" spans="1:20" ht="20.100000000000001" customHeight="1">
      <c r="C2" s="75" t="s">
        <v>1</v>
      </c>
      <c r="D2" s="75" t="s">
        <v>2</v>
      </c>
      <c r="E2" s="75" t="s">
        <v>3</v>
      </c>
      <c r="F2" s="75" t="s">
        <v>4</v>
      </c>
      <c r="G2" s="75" t="s">
        <v>5</v>
      </c>
      <c r="H2" s="75"/>
      <c r="I2" s="84" t="s">
        <v>6</v>
      </c>
      <c r="J2" s="85"/>
      <c r="K2" s="78" t="s">
        <v>7</v>
      </c>
      <c r="L2" s="84" t="s">
        <v>8</v>
      </c>
      <c r="M2" s="87"/>
      <c r="N2" s="80" t="s">
        <v>9</v>
      </c>
      <c r="O2" s="81" t="s">
        <v>10</v>
      </c>
      <c r="P2" s="82"/>
      <c r="Q2" s="83" t="s">
        <v>11</v>
      </c>
    </row>
    <row r="3" spans="1:20" s="8" customFormat="1" ht="20.100000000000001" customHeight="1">
      <c r="A3" s="67" t="s">
        <v>12</v>
      </c>
      <c r="B3" s="68"/>
      <c r="C3" s="75"/>
      <c r="D3" s="75"/>
      <c r="E3" s="75"/>
      <c r="F3" s="75"/>
      <c r="G3" s="4" t="s">
        <v>13</v>
      </c>
      <c r="H3" s="4" t="s">
        <v>14</v>
      </c>
      <c r="I3" s="5" t="s">
        <v>13</v>
      </c>
      <c r="J3" s="5" t="s">
        <v>14</v>
      </c>
      <c r="K3" s="79"/>
      <c r="L3" s="5" t="s">
        <v>13</v>
      </c>
      <c r="M3" s="5" t="s">
        <v>14</v>
      </c>
      <c r="N3" s="80"/>
      <c r="O3" s="6" t="s">
        <v>13</v>
      </c>
      <c r="P3" s="7" t="s">
        <v>14</v>
      </c>
      <c r="Q3" s="84"/>
    </row>
    <row r="4" spans="1:20" ht="36" hidden="1">
      <c r="A4" s="9"/>
      <c r="B4" s="9"/>
      <c r="C4" s="10">
        <v>1</v>
      </c>
      <c r="D4" s="25" t="s">
        <v>15</v>
      </c>
      <c r="E4" s="11" t="s">
        <v>102</v>
      </c>
      <c r="F4" s="11" t="s">
        <v>102</v>
      </c>
      <c r="G4" s="21">
        <v>0</v>
      </c>
      <c r="H4" s="21">
        <v>0</v>
      </c>
      <c r="I4" s="21">
        <v>0</v>
      </c>
      <c r="J4" s="21">
        <v>0</v>
      </c>
      <c r="K4" s="23">
        <v>0</v>
      </c>
      <c r="L4" s="12">
        <f t="shared" ref="L4:M26" si="0">IF(OR(G4=0, I4=0), 0, (G4-I4)/G4)</f>
        <v>0</v>
      </c>
      <c r="M4" s="12">
        <f t="shared" si="0"/>
        <v>0</v>
      </c>
      <c r="N4" s="13">
        <f t="shared" ref="N4:N26" si="1">IF(OR(G4=0,I4=0),0,((G4+H4)-(I4+J4))/(G4+H4))</f>
        <v>0</v>
      </c>
      <c r="O4" s="40"/>
      <c r="P4" s="14"/>
      <c r="Q4" s="53">
        <f t="shared" ref="Q4:Q26" si="2">+G4+H4-I4-J4</f>
        <v>0</v>
      </c>
    </row>
    <row r="5" spans="1:20" s="17" customFormat="1" ht="52.5">
      <c r="A5" s="2"/>
      <c r="B5" s="2"/>
      <c r="C5" s="10">
        <v>2</v>
      </c>
      <c r="D5" s="27" t="s">
        <v>19</v>
      </c>
      <c r="E5" s="11" t="s">
        <v>102</v>
      </c>
      <c r="F5" s="11" t="s">
        <v>102</v>
      </c>
      <c r="G5" s="21">
        <v>0</v>
      </c>
      <c r="H5" s="21">
        <v>0</v>
      </c>
      <c r="I5" s="21">
        <v>0</v>
      </c>
      <c r="J5" s="21">
        <v>147714000</v>
      </c>
      <c r="K5" s="23">
        <v>0</v>
      </c>
      <c r="L5" s="12">
        <f t="shared" si="0"/>
        <v>0</v>
      </c>
      <c r="M5" s="12">
        <f t="shared" si="0"/>
        <v>0</v>
      </c>
      <c r="N5" s="13">
        <f t="shared" si="1"/>
        <v>0</v>
      </c>
      <c r="O5" s="40"/>
      <c r="P5" s="14" t="s">
        <v>128</v>
      </c>
      <c r="Q5" s="53">
        <f t="shared" si="2"/>
        <v>-147714000</v>
      </c>
    </row>
    <row r="6" spans="1:20" ht="30" hidden="1" customHeight="1">
      <c r="A6" s="9" t="s">
        <v>21</v>
      </c>
      <c r="B6" s="9" t="s">
        <v>22</v>
      </c>
      <c r="C6" s="15">
        <v>3</v>
      </c>
      <c r="D6" s="30" t="s">
        <v>23</v>
      </c>
      <c r="E6" s="11" t="s">
        <v>102</v>
      </c>
      <c r="F6" s="11" t="s">
        <v>102</v>
      </c>
      <c r="G6" s="21">
        <v>0</v>
      </c>
      <c r="H6" s="21">
        <v>0</v>
      </c>
      <c r="I6" s="21">
        <v>0</v>
      </c>
      <c r="J6" s="21">
        <v>0</v>
      </c>
      <c r="K6" s="23">
        <v>0</v>
      </c>
      <c r="L6" s="12">
        <f t="shared" si="0"/>
        <v>0</v>
      </c>
      <c r="M6" s="12">
        <f t="shared" si="0"/>
        <v>0</v>
      </c>
      <c r="N6" s="13">
        <f t="shared" si="1"/>
        <v>0</v>
      </c>
      <c r="O6" s="40"/>
      <c r="P6" s="14"/>
      <c r="Q6" s="53">
        <f t="shared" si="2"/>
        <v>0</v>
      </c>
      <c r="R6" s="3"/>
    </row>
    <row r="7" spans="1:20" ht="60" hidden="1">
      <c r="A7" s="9" t="s">
        <v>27</v>
      </c>
      <c r="B7" s="9" t="s">
        <v>28</v>
      </c>
      <c r="C7" s="10">
        <v>4</v>
      </c>
      <c r="D7" s="25" t="s">
        <v>29</v>
      </c>
      <c r="E7" s="32" t="s">
        <v>30</v>
      </c>
      <c r="F7" s="11" t="s">
        <v>103</v>
      </c>
      <c r="G7" s="21">
        <v>0</v>
      </c>
      <c r="H7" s="22">
        <v>0</v>
      </c>
      <c r="I7" s="22">
        <v>0</v>
      </c>
      <c r="J7" s="22">
        <v>0</v>
      </c>
      <c r="K7" s="23">
        <v>0</v>
      </c>
      <c r="L7" s="12">
        <f t="shared" si="0"/>
        <v>0</v>
      </c>
      <c r="M7" s="12">
        <f t="shared" si="0"/>
        <v>0</v>
      </c>
      <c r="N7" s="13">
        <f t="shared" si="1"/>
        <v>0</v>
      </c>
      <c r="O7" s="40"/>
      <c r="P7" s="14"/>
      <c r="Q7" s="53">
        <f t="shared" si="2"/>
        <v>0</v>
      </c>
      <c r="T7" s="3"/>
    </row>
    <row r="8" spans="1:20" ht="210">
      <c r="A8" s="9" t="s">
        <v>33</v>
      </c>
      <c r="B8" s="9" t="s">
        <v>34</v>
      </c>
      <c r="C8" s="10">
        <v>5</v>
      </c>
      <c r="D8" s="33" t="s">
        <v>35</v>
      </c>
      <c r="E8" s="26" t="s">
        <v>36</v>
      </c>
      <c r="F8" s="11" t="s">
        <v>37</v>
      </c>
      <c r="G8" s="51">
        <v>180926981.09</v>
      </c>
      <c r="H8" s="49">
        <v>38367784</v>
      </c>
      <c r="I8" s="49">
        <v>310227998</v>
      </c>
      <c r="J8" s="49">
        <v>26774424</v>
      </c>
      <c r="K8" s="23">
        <v>0.01</v>
      </c>
      <c r="L8" s="12">
        <f t="shared" si="0"/>
        <v>-0.71465856629576285</v>
      </c>
      <c r="M8" s="12">
        <f t="shared" si="0"/>
        <v>0.30216391960505201</v>
      </c>
      <c r="N8" s="13">
        <f t="shared" si="1"/>
        <v>-0.53675543445686902</v>
      </c>
      <c r="O8" s="40"/>
      <c r="P8" s="46" t="s">
        <v>131</v>
      </c>
      <c r="Q8" s="55">
        <f t="shared" si="2"/>
        <v>-117707656.91</v>
      </c>
    </row>
    <row r="9" spans="1:20" ht="48">
      <c r="A9" s="9"/>
      <c r="B9" s="9"/>
      <c r="C9" s="15">
        <v>6</v>
      </c>
      <c r="D9" s="25" t="s">
        <v>39</v>
      </c>
      <c r="E9" s="26" t="s">
        <v>40</v>
      </c>
      <c r="F9" s="11" t="s">
        <v>104</v>
      </c>
      <c r="G9" s="49">
        <v>0</v>
      </c>
      <c r="H9" s="49">
        <v>0</v>
      </c>
      <c r="I9" s="49">
        <v>0</v>
      </c>
      <c r="J9" s="49">
        <v>9913534</v>
      </c>
      <c r="K9" s="23">
        <v>0.01</v>
      </c>
      <c r="L9" s="12">
        <f t="shared" si="0"/>
        <v>0</v>
      </c>
      <c r="M9" s="12">
        <f t="shared" si="0"/>
        <v>0</v>
      </c>
      <c r="N9" s="13">
        <f t="shared" si="1"/>
        <v>0</v>
      </c>
      <c r="O9" s="40"/>
      <c r="P9" s="46" t="s">
        <v>115</v>
      </c>
      <c r="Q9" s="55">
        <f t="shared" si="2"/>
        <v>-9913534</v>
      </c>
    </row>
    <row r="10" spans="1:20" ht="24" hidden="1" customHeight="1">
      <c r="A10" s="9"/>
      <c r="B10" s="9"/>
      <c r="C10" s="10">
        <v>7</v>
      </c>
      <c r="D10" s="25" t="s">
        <v>43</v>
      </c>
      <c r="E10" s="11" t="s">
        <v>102</v>
      </c>
      <c r="F10" s="11" t="s">
        <v>102</v>
      </c>
      <c r="G10" s="49">
        <v>0</v>
      </c>
      <c r="H10" s="49">
        <v>0</v>
      </c>
      <c r="I10" s="49">
        <v>0</v>
      </c>
      <c r="J10" s="49">
        <v>0</v>
      </c>
      <c r="K10" s="23">
        <v>0</v>
      </c>
      <c r="L10" s="12">
        <f t="shared" si="0"/>
        <v>0</v>
      </c>
      <c r="M10" s="12">
        <f t="shared" si="0"/>
        <v>0</v>
      </c>
      <c r="N10" s="13">
        <f t="shared" si="1"/>
        <v>0</v>
      </c>
      <c r="O10" s="40"/>
      <c r="P10" s="54"/>
      <c r="Q10" s="55">
        <f t="shared" si="2"/>
        <v>0</v>
      </c>
    </row>
    <row r="11" spans="1:20" ht="36" hidden="1" customHeight="1">
      <c r="A11" s="9"/>
      <c r="B11" s="9"/>
      <c r="C11" s="10">
        <v>8</v>
      </c>
      <c r="D11" s="25" t="s">
        <v>46</v>
      </c>
      <c r="E11" s="26" t="s">
        <v>47</v>
      </c>
      <c r="F11" s="11" t="s">
        <v>105</v>
      </c>
      <c r="G11" s="49">
        <v>0</v>
      </c>
      <c r="H11" s="49">
        <v>0</v>
      </c>
      <c r="I11" s="49">
        <v>0</v>
      </c>
      <c r="J11" s="49">
        <v>0</v>
      </c>
      <c r="K11" s="23">
        <v>0</v>
      </c>
      <c r="L11" s="12">
        <f t="shared" si="0"/>
        <v>0</v>
      </c>
      <c r="M11" s="12">
        <f t="shared" si="0"/>
        <v>0</v>
      </c>
      <c r="N11" s="13">
        <f t="shared" si="1"/>
        <v>0</v>
      </c>
      <c r="O11" s="40"/>
      <c r="P11" s="14"/>
      <c r="Q11" s="55">
        <f t="shared" si="2"/>
        <v>0</v>
      </c>
    </row>
    <row r="12" spans="1:20" ht="24" hidden="1" customHeight="1">
      <c r="A12" s="9" t="s">
        <v>50</v>
      </c>
      <c r="B12" s="9" t="s">
        <v>51</v>
      </c>
      <c r="C12" s="15">
        <v>9</v>
      </c>
      <c r="D12" s="25" t="s">
        <v>52</v>
      </c>
      <c r="E12" s="11" t="s">
        <v>102</v>
      </c>
      <c r="F12" s="11" t="s">
        <v>102</v>
      </c>
      <c r="G12" s="49">
        <v>0</v>
      </c>
      <c r="H12" s="49">
        <v>0</v>
      </c>
      <c r="I12" s="49">
        <v>0</v>
      </c>
      <c r="J12" s="49">
        <v>0</v>
      </c>
      <c r="K12" s="23">
        <v>0</v>
      </c>
      <c r="L12" s="12">
        <f t="shared" si="0"/>
        <v>0</v>
      </c>
      <c r="M12" s="12">
        <f t="shared" si="0"/>
        <v>0</v>
      </c>
      <c r="N12" s="13">
        <f t="shared" si="1"/>
        <v>0</v>
      </c>
      <c r="O12" s="40"/>
      <c r="P12" s="14"/>
      <c r="Q12" s="55">
        <f t="shared" si="2"/>
        <v>0</v>
      </c>
    </row>
    <row r="13" spans="1:20" ht="24" hidden="1" customHeight="1">
      <c r="A13" s="9" t="s">
        <v>55</v>
      </c>
      <c r="B13" s="9" t="s">
        <v>56</v>
      </c>
      <c r="C13" s="10">
        <v>10</v>
      </c>
      <c r="D13" s="25" t="s">
        <v>57</v>
      </c>
      <c r="E13" s="11" t="s">
        <v>102</v>
      </c>
      <c r="F13" s="11" t="s">
        <v>102</v>
      </c>
      <c r="G13" s="49">
        <v>0</v>
      </c>
      <c r="H13" s="49">
        <v>0</v>
      </c>
      <c r="I13" s="49">
        <v>0</v>
      </c>
      <c r="J13" s="49">
        <v>0</v>
      </c>
      <c r="K13" s="23">
        <v>0</v>
      </c>
      <c r="L13" s="12">
        <f t="shared" si="0"/>
        <v>0</v>
      </c>
      <c r="M13" s="12">
        <f t="shared" si="0"/>
        <v>0</v>
      </c>
      <c r="N13" s="13">
        <f t="shared" si="1"/>
        <v>0</v>
      </c>
      <c r="O13" s="40"/>
      <c r="P13" s="14"/>
      <c r="Q13" s="55">
        <f t="shared" si="2"/>
        <v>0</v>
      </c>
    </row>
    <row r="14" spans="1:20" ht="24" hidden="1" customHeight="1">
      <c r="A14" s="9"/>
      <c r="B14" s="9"/>
      <c r="C14" s="10">
        <v>11</v>
      </c>
      <c r="D14" s="25" t="s">
        <v>61</v>
      </c>
      <c r="E14" s="11" t="s">
        <v>102</v>
      </c>
      <c r="F14" s="11" t="s">
        <v>102</v>
      </c>
      <c r="G14" s="51">
        <v>0</v>
      </c>
      <c r="H14" s="49">
        <v>0</v>
      </c>
      <c r="I14" s="49">
        <v>0</v>
      </c>
      <c r="J14" s="49">
        <v>0</v>
      </c>
      <c r="K14" s="23">
        <v>0</v>
      </c>
      <c r="L14" s="12">
        <f t="shared" si="0"/>
        <v>0</v>
      </c>
      <c r="M14" s="12">
        <f t="shared" si="0"/>
        <v>0</v>
      </c>
      <c r="N14" s="13">
        <f t="shared" si="1"/>
        <v>0</v>
      </c>
      <c r="O14" s="40"/>
      <c r="P14" s="14"/>
      <c r="Q14" s="55">
        <f t="shared" si="2"/>
        <v>0</v>
      </c>
    </row>
    <row r="15" spans="1:20" ht="24" hidden="1" customHeight="1">
      <c r="A15" s="9"/>
      <c r="B15" s="9"/>
      <c r="C15" s="15">
        <v>12</v>
      </c>
      <c r="D15" s="25" t="s">
        <v>64</v>
      </c>
      <c r="E15" s="11" t="s">
        <v>102</v>
      </c>
      <c r="F15" s="11" t="s">
        <v>102</v>
      </c>
      <c r="G15" s="51">
        <v>0</v>
      </c>
      <c r="H15" s="49">
        <v>0</v>
      </c>
      <c r="I15" s="49">
        <v>0</v>
      </c>
      <c r="J15" s="49">
        <v>0</v>
      </c>
      <c r="K15" s="23">
        <v>0</v>
      </c>
      <c r="L15" s="12">
        <f t="shared" si="0"/>
        <v>0</v>
      </c>
      <c r="M15" s="12">
        <f t="shared" si="0"/>
        <v>0</v>
      </c>
      <c r="N15" s="13">
        <f t="shared" si="1"/>
        <v>0</v>
      </c>
      <c r="O15" s="40"/>
      <c r="P15" s="14"/>
      <c r="Q15" s="55">
        <f t="shared" si="2"/>
        <v>0</v>
      </c>
    </row>
    <row r="16" spans="1:20" ht="36" hidden="1" customHeight="1">
      <c r="A16" s="9"/>
      <c r="B16" s="9"/>
      <c r="C16" s="10">
        <v>13</v>
      </c>
      <c r="D16" s="25" t="s">
        <v>68</v>
      </c>
      <c r="E16" s="26" t="s">
        <v>47</v>
      </c>
      <c r="F16" s="11" t="s">
        <v>105</v>
      </c>
      <c r="G16" s="49">
        <v>0</v>
      </c>
      <c r="H16" s="49">
        <v>0</v>
      </c>
      <c r="I16" s="49">
        <v>0</v>
      </c>
      <c r="J16" s="49">
        <v>0</v>
      </c>
      <c r="K16" s="23">
        <v>0</v>
      </c>
      <c r="L16" s="12">
        <f t="shared" si="0"/>
        <v>0</v>
      </c>
      <c r="M16" s="12">
        <f t="shared" si="0"/>
        <v>0</v>
      </c>
      <c r="N16" s="13">
        <f t="shared" si="1"/>
        <v>0</v>
      </c>
      <c r="O16" s="40"/>
      <c r="P16" s="14"/>
      <c r="Q16" s="55">
        <f t="shared" si="2"/>
        <v>0</v>
      </c>
    </row>
    <row r="17" spans="1:19" s="17" customFormat="1" ht="24" hidden="1" customHeight="1">
      <c r="A17" s="9" t="s">
        <v>70</v>
      </c>
      <c r="B17" s="9" t="s">
        <v>71</v>
      </c>
      <c r="C17" s="10">
        <v>14</v>
      </c>
      <c r="D17" s="27" t="s">
        <v>72</v>
      </c>
      <c r="E17" s="11" t="s">
        <v>102</v>
      </c>
      <c r="F17" s="11" t="s">
        <v>102</v>
      </c>
      <c r="G17" s="49">
        <v>0</v>
      </c>
      <c r="H17" s="49">
        <v>0</v>
      </c>
      <c r="I17" s="49">
        <v>0</v>
      </c>
      <c r="J17" s="49">
        <v>0</v>
      </c>
      <c r="K17" s="23">
        <v>0</v>
      </c>
      <c r="L17" s="12">
        <f t="shared" si="0"/>
        <v>0</v>
      </c>
      <c r="M17" s="12">
        <f t="shared" si="0"/>
        <v>0</v>
      </c>
      <c r="N17" s="13">
        <f t="shared" si="1"/>
        <v>0</v>
      </c>
      <c r="O17" s="40"/>
      <c r="P17" s="14"/>
      <c r="Q17" s="55">
        <f t="shared" si="2"/>
        <v>0</v>
      </c>
      <c r="R17" s="2"/>
      <c r="S17" s="2"/>
    </row>
    <row r="18" spans="1:19" ht="24" hidden="1" customHeight="1">
      <c r="A18" s="9"/>
      <c r="B18" s="9"/>
      <c r="C18" s="15">
        <v>15</v>
      </c>
      <c r="D18" s="25" t="s">
        <v>76</v>
      </c>
      <c r="E18" s="11" t="s">
        <v>102</v>
      </c>
      <c r="F18" s="11" t="s">
        <v>102</v>
      </c>
      <c r="G18" s="49">
        <v>0</v>
      </c>
      <c r="H18" s="49">
        <v>0</v>
      </c>
      <c r="I18" s="49">
        <v>0</v>
      </c>
      <c r="J18" s="49">
        <v>0</v>
      </c>
      <c r="K18" s="23">
        <v>0</v>
      </c>
      <c r="L18" s="12">
        <f t="shared" si="0"/>
        <v>0</v>
      </c>
      <c r="M18" s="12">
        <f t="shared" si="0"/>
        <v>0</v>
      </c>
      <c r="N18" s="13">
        <f t="shared" si="1"/>
        <v>0</v>
      </c>
      <c r="O18" s="40"/>
      <c r="P18" s="14"/>
      <c r="Q18" s="55">
        <f t="shared" si="2"/>
        <v>0</v>
      </c>
    </row>
    <row r="19" spans="1:19" ht="60" hidden="1" customHeight="1">
      <c r="A19" s="9"/>
      <c r="B19" s="9"/>
      <c r="C19" s="10">
        <v>16</v>
      </c>
      <c r="D19" s="25" t="s">
        <v>80</v>
      </c>
      <c r="E19" s="26" t="s">
        <v>81</v>
      </c>
      <c r="F19" s="11" t="s">
        <v>106</v>
      </c>
      <c r="G19" s="49">
        <v>0</v>
      </c>
      <c r="H19" s="49">
        <v>0</v>
      </c>
      <c r="I19" s="49">
        <v>0</v>
      </c>
      <c r="J19" s="49">
        <v>0</v>
      </c>
      <c r="K19" s="23">
        <v>0</v>
      </c>
      <c r="L19" s="12">
        <f t="shared" si="0"/>
        <v>0</v>
      </c>
      <c r="M19" s="12">
        <f t="shared" si="0"/>
        <v>0</v>
      </c>
      <c r="N19" s="13">
        <f t="shared" si="1"/>
        <v>0</v>
      </c>
      <c r="O19" s="40"/>
      <c r="P19" s="14"/>
      <c r="Q19" s="55">
        <f t="shared" si="2"/>
        <v>0</v>
      </c>
    </row>
    <row r="20" spans="1:19" s="17" customFormat="1" ht="24" hidden="1" customHeight="1">
      <c r="A20" s="2"/>
      <c r="B20" s="2"/>
      <c r="C20" s="10">
        <v>17</v>
      </c>
      <c r="D20" s="28" t="s">
        <v>84</v>
      </c>
      <c r="E20" s="11" t="s">
        <v>102</v>
      </c>
      <c r="F20" s="11" t="s">
        <v>102</v>
      </c>
      <c r="G20" s="49">
        <v>0</v>
      </c>
      <c r="H20" s="49">
        <v>0</v>
      </c>
      <c r="I20" s="49">
        <v>0</v>
      </c>
      <c r="J20" s="49">
        <v>0</v>
      </c>
      <c r="K20" s="24">
        <v>0</v>
      </c>
      <c r="L20" s="12">
        <f t="shared" si="0"/>
        <v>0</v>
      </c>
      <c r="M20" s="12">
        <f t="shared" si="0"/>
        <v>0</v>
      </c>
      <c r="N20" s="13">
        <f t="shared" si="1"/>
        <v>0</v>
      </c>
      <c r="O20" s="40"/>
      <c r="P20" s="14"/>
      <c r="Q20" s="55">
        <f t="shared" si="2"/>
        <v>0</v>
      </c>
    </row>
    <row r="21" spans="1:19" s="17" customFormat="1" ht="144">
      <c r="A21" s="16" t="s">
        <v>88</v>
      </c>
      <c r="B21" s="16" t="s">
        <v>89</v>
      </c>
      <c r="C21" s="15">
        <v>18</v>
      </c>
      <c r="D21" s="33" t="s">
        <v>90</v>
      </c>
      <c r="E21" s="26" t="s">
        <v>91</v>
      </c>
      <c r="F21" s="11" t="s">
        <v>92</v>
      </c>
      <c r="G21" s="49">
        <v>0</v>
      </c>
      <c r="H21" s="49">
        <v>0</v>
      </c>
      <c r="I21" s="49">
        <v>1667245</v>
      </c>
      <c r="J21" s="49">
        <v>524868</v>
      </c>
      <c r="K21" s="23">
        <v>0</v>
      </c>
      <c r="L21" s="12">
        <f t="shared" si="0"/>
        <v>0</v>
      </c>
      <c r="M21" s="12">
        <f t="shared" si="0"/>
        <v>0</v>
      </c>
      <c r="N21" s="13">
        <f t="shared" si="1"/>
        <v>0</v>
      </c>
      <c r="O21" s="40"/>
      <c r="P21" s="46" t="s">
        <v>130</v>
      </c>
      <c r="Q21" s="55">
        <f t="shared" si="2"/>
        <v>-2192113</v>
      </c>
    </row>
    <row r="22" spans="1:19" ht="24" hidden="1">
      <c r="A22" s="9"/>
      <c r="B22" s="9"/>
      <c r="C22" s="10">
        <v>19</v>
      </c>
      <c r="D22" s="25" t="s">
        <v>93</v>
      </c>
      <c r="E22" s="11" t="s">
        <v>102</v>
      </c>
      <c r="F22" s="11" t="s">
        <v>102</v>
      </c>
      <c r="G22" s="49">
        <v>0</v>
      </c>
      <c r="H22" s="49">
        <v>0</v>
      </c>
      <c r="I22" s="49">
        <v>0</v>
      </c>
      <c r="J22" s="49">
        <v>0</v>
      </c>
      <c r="K22" s="23">
        <v>0</v>
      </c>
      <c r="L22" s="12">
        <f t="shared" si="0"/>
        <v>0</v>
      </c>
      <c r="M22" s="12">
        <f t="shared" si="0"/>
        <v>0</v>
      </c>
      <c r="N22" s="13">
        <f t="shared" si="1"/>
        <v>0</v>
      </c>
      <c r="O22" s="40"/>
      <c r="P22" s="14"/>
      <c r="Q22" s="55">
        <f t="shared" si="2"/>
        <v>0</v>
      </c>
    </row>
    <row r="23" spans="1:19" ht="24" hidden="1">
      <c r="A23" s="9"/>
      <c r="B23" s="9"/>
      <c r="C23" s="10">
        <v>20</v>
      </c>
      <c r="D23" s="25" t="s">
        <v>94</v>
      </c>
      <c r="E23" s="11" t="s">
        <v>102</v>
      </c>
      <c r="F23" s="11" t="s">
        <v>102</v>
      </c>
      <c r="G23" s="49">
        <v>0</v>
      </c>
      <c r="H23" s="49">
        <v>0</v>
      </c>
      <c r="I23" s="49">
        <v>0</v>
      </c>
      <c r="J23" s="49">
        <v>0</v>
      </c>
      <c r="K23" s="23">
        <v>0</v>
      </c>
      <c r="L23" s="12">
        <f t="shared" si="0"/>
        <v>0</v>
      </c>
      <c r="M23" s="12">
        <f t="shared" si="0"/>
        <v>0</v>
      </c>
      <c r="N23" s="13">
        <f t="shared" si="1"/>
        <v>0</v>
      </c>
      <c r="O23" s="40"/>
      <c r="P23" s="14"/>
      <c r="Q23" s="55">
        <f t="shared" si="2"/>
        <v>0</v>
      </c>
    </row>
    <row r="24" spans="1:19" ht="24" hidden="1">
      <c r="A24" s="9"/>
      <c r="B24" s="9"/>
      <c r="C24" s="15">
        <v>21</v>
      </c>
      <c r="D24" s="25" t="s">
        <v>95</v>
      </c>
      <c r="E24" s="11" t="s">
        <v>102</v>
      </c>
      <c r="F24" s="11" t="s">
        <v>102</v>
      </c>
      <c r="G24" s="49">
        <v>0</v>
      </c>
      <c r="H24" s="49">
        <v>0</v>
      </c>
      <c r="I24" s="49">
        <v>0</v>
      </c>
      <c r="J24" s="49">
        <v>0</v>
      </c>
      <c r="K24" s="23">
        <v>0</v>
      </c>
      <c r="L24" s="12">
        <f t="shared" si="0"/>
        <v>0</v>
      </c>
      <c r="M24" s="12">
        <f t="shared" si="0"/>
        <v>0</v>
      </c>
      <c r="N24" s="13">
        <f t="shared" si="1"/>
        <v>0</v>
      </c>
      <c r="O24" s="40"/>
      <c r="P24" s="14"/>
      <c r="Q24" s="55">
        <f t="shared" si="2"/>
        <v>0</v>
      </c>
    </row>
    <row r="25" spans="1:19" ht="24" hidden="1" customHeight="1">
      <c r="A25" s="9"/>
      <c r="B25" s="9"/>
      <c r="C25" s="10">
        <v>22</v>
      </c>
      <c r="D25" s="25" t="s">
        <v>96</v>
      </c>
      <c r="E25" s="11" t="s">
        <v>102</v>
      </c>
      <c r="F25" s="11" t="s">
        <v>102</v>
      </c>
      <c r="G25" s="49">
        <v>0</v>
      </c>
      <c r="H25" s="49">
        <v>0</v>
      </c>
      <c r="I25" s="49">
        <v>0</v>
      </c>
      <c r="J25" s="49">
        <v>0</v>
      </c>
      <c r="K25" s="23">
        <v>0</v>
      </c>
      <c r="L25" s="12">
        <f t="shared" si="0"/>
        <v>0</v>
      </c>
      <c r="M25" s="12">
        <f t="shared" si="0"/>
        <v>0</v>
      </c>
      <c r="N25" s="13">
        <f t="shared" si="1"/>
        <v>0</v>
      </c>
      <c r="O25" s="40"/>
      <c r="P25" s="14"/>
      <c r="Q25" s="55">
        <f t="shared" si="2"/>
        <v>0</v>
      </c>
    </row>
    <row r="26" spans="1:19" ht="157.5">
      <c r="A26" s="9"/>
      <c r="B26" s="9"/>
      <c r="C26" s="10">
        <v>23</v>
      </c>
      <c r="D26" s="25" t="s">
        <v>97</v>
      </c>
      <c r="E26" s="26" t="s">
        <v>98</v>
      </c>
      <c r="F26" s="11" t="s">
        <v>107</v>
      </c>
      <c r="G26" s="49">
        <v>121292621.12</v>
      </c>
      <c r="H26" s="49">
        <v>32314250</v>
      </c>
      <c r="I26" s="49">
        <v>178240032</v>
      </c>
      <c r="J26" s="49">
        <v>188029010.34999999</v>
      </c>
      <c r="K26" s="23">
        <v>0.01</v>
      </c>
      <c r="L26" s="12">
        <f t="shared" si="0"/>
        <v>-0.46950433055329455</v>
      </c>
      <c r="M26" s="12">
        <f t="shared" si="0"/>
        <v>-4.8187644878033682</v>
      </c>
      <c r="N26" s="13">
        <f t="shared" si="1"/>
        <v>-1.3844574118293518</v>
      </c>
      <c r="O26" s="40"/>
      <c r="P26" s="14" t="s">
        <v>132</v>
      </c>
      <c r="Q26" s="55">
        <f t="shared" si="2"/>
        <v>-212662171.22999999</v>
      </c>
    </row>
    <row r="27" spans="1:19" ht="20.100000000000001" customHeight="1">
      <c r="C27" s="86" t="s">
        <v>100</v>
      </c>
      <c r="D27" s="86"/>
      <c r="E27" s="86"/>
      <c r="F27" s="86"/>
      <c r="G27" s="52">
        <f>SUM(G4:G26)</f>
        <v>302219602.21000004</v>
      </c>
      <c r="H27" s="52">
        <f>SUM(H4:H26)</f>
        <v>70682034</v>
      </c>
      <c r="I27" s="52">
        <f>SUM(I4:I26)</f>
        <v>490135275</v>
      </c>
      <c r="J27" s="52">
        <f>SUM(J4:J26)</f>
        <v>372955836.35000002</v>
      </c>
      <c r="K27" s="70"/>
      <c r="L27" s="71"/>
      <c r="M27" s="71"/>
      <c r="N27" s="71"/>
      <c r="O27" s="71"/>
      <c r="P27" s="72"/>
      <c r="Q27" s="52">
        <f>SUM(Q4:Q26)</f>
        <v>-490189475.13999999</v>
      </c>
    </row>
  </sheetData>
  <mergeCells count="15">
    <mergeCell ref="A3:B3"/>
    <mergeCell ref="C27:F27"/>
    <mergeCell ref="K27:P27"/>
    <mergeCell ref="C1:Q1"/>
    <mergeCell ref="C2:C3"/>
    <mergeCell ref="D2:D3"/>
    <mergeCell ref="E2:E3"/>
    <mergeCell ref="F2:F3"/>
    <mergeCell ref="G2:H2"/>
    <mergeCell ref="K2:K3"/>
    <mergeCell ref="L2:M2"/>
    <mergeCell ref="N2:N3"/>
    <mergeCell ref="O2:P2"/>
    <mergeCell ref="Q2:Q3"/>
    <mergeCell ref="I2:J2"/>
  </mergeCells>
  <dataValidations count="4">
    <dataValidation allowBlank="1" showInputMessage="1" showErrorMessage="1" promptTitle="Meta %" prompt="Porcentaje de ahorro esperado " sqref="K2:K26" xr:uid="{EA6319B5-41C7-48A1-9CD9-CF72870DE003}"/>
    <dataValidation allowBlank="1" showInputMessage="1" showErrorMessage="1" promptTitle="Meta" prompt="La meta debe permitir racionalizar y priorizar el gasto atendiendo las medidas sobre austeridad, estableciendo mecanismos y estrategias de ahorro para asegurar su cumplimiento. " sqref="F10 F4:F6 F12:F15 F17:F20 F22:F25 E2:E26" xr:uid="{06326A25-8D37-4751-BC1D-0A47FEE3DF63}"/>
    <dataValidation allowBlank="1" showInputMessage="1" showErrorMessage="1" prompt="Fuente SIIF obligaciones de gasto" sqref="G2:I2" xr:uid="{8369C431-2FA9-455B-ADB4-60032C845D50}"/>
    <dataValidation allowBlank="1" showInputMessage="1" showErrorMessage="1" promptTitle="Nota" prompt="El objetivo es proporcionar información acerca de los resultados del ejercicio, con el propósito de facilitar una mejor comprensión de la información." sqref="O2:P2" xr:uid="{8724A0C1-F7BA-4A68-8094-02FD9198E032}"/>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CBF3-353C-4B4E-B55D-51D671537D74}">
  <sheetPr>
    <tabColor theme="7" tint="-0.249977111117893"/>
  </sheetPr>
  <dimension ref="A1:T27"/>
  <sheetViews>
    <sheetView showGridLines="0" topLeftCell="C1" zoomScale="70" zoomScaleNormal="70" workbookViewId="0">
      <selection activeCell="G8" sqref="G8:H8"/>
    </sheetView>
  </sheetViews>
  <sheetFormatPr baseColWidth="10" defaultColWidth="10.875" defaultRowHeight="12"/>
  <cols>
    <col min="1" max="1" width="23.625" style="2" hidden="1" customWidth="1"/>
    <col min="2" max="2" width="19.625" style="2" hidden="1" customWidth="1"/>
    <col min="3" max="3" width="5.875" style="2" customWidth="1"/>
    <col min="4" max="4" width="24.625" style="18" customWidth="1"/>
    <col min="5" max="5" width="27.875" style="19" customWidth="1"/>
    <col min="6" max="6" width="39.125" style="19" customWidth="1"/>
    <col min="7" max="7" width="24.25" style="3" customWidth="1"/>
    <col min="8" max="8" width="22.625" style="3" customWidth="1"/>
    <col min="9" max="9" width="20" style="3" customWidth="1"/>
    <col min="10" max="10" width="25.25" style="3" customWidth="1"/>
    <col min="11" max="11" width="16.875" style="3" customWidth="1"/>
    <col min="12" max="12" width="15.625" style="3" customWidth="1"/>
    <col min="13" max="14" width="16.875" style="3" customWidth="1"/>
    <col min="15" max="15" width="23.875" style="20" customWidth="1"/>
    <col min="16" max="16" width="51.875" style="3" customWidth="1"/>
    <col min="17" max="17" width="25.75" style="3" customWidth="1"/>
    <col min="18" max="18" width="46.625" style="2" customWidth="1"/>
    <col min="19" max="19" width="10.875" style="2"/>
    <col min="20" max="20" width="42.125" style="2" customWidth="1"/>
    <col min="21" max="16384" width="10.875" style="2"/>
  </cols>
  <sheetData>
    <row r="1" spans="1:20" ht="63.75" customHeight="1">
      <c r="A1" s="1"/>
      <c r="B1" s="1"/>
      <c r="C1" s="73" t="s">
        <v>113</v>
      </c>
      <c r="D1" s="74"/>
      <c r="E1" s="74"/>
      <c r="F1" s="74"/>
      <c r="G1" s="74"/>
      <c r="H1" s="74"/>
      <c r="I1" s="74"/>
      <c r="J1" s="74"/>
      <c r="K1" s="74"/>
      <c r="L1" s="74"/>
      <c r="M1" s="74"/>
      <c r="N1" s="74"/>
      <c r="O1" s="74"/>
      <c r="P1" s="74"/>
      <c r="Q1" s="74"/>
    </row>
    <row r="2" spans="1:20" ht="20.100000000000001" customHeight="1">
      <c r="C2" s="75" t="s">
        <v>1</v>
      </c>
      <c r="D2" s="75" t="s">
        <v>2</v>
      </c>
      <c r="E2" s="75" t="s">
        <v>3</v>
      </c>
      <c r="F2" s="75" t="s">
        <v>4</v>
      </c>
      <c r="G2" s="75" t="s">
        <v>5</v>
      </c>
      <c r="H2" s="75"/>
      <c r="I2" s="76" t="s">
        <v>6</v>
      </c>
      <c r="J2" s="77"/>
      <c r="K2" s="78" t="s">
        <v>7</v>
      </c>
      <c r="L2" s="84" t="s">
        <v>8</v>
      </c>
      <c r="M2" s="87"/>
      <c r="N2" s="80" t="s">
        <v>9</v>
      </c>
      <c r="O2" s="81" t="s">
        <v>10</v>
      </c>
      <c r="P2" s="82"/>
      <c r="Q2" s="83" t="s">
        <v>11</v>
      </c>
    </row>
    <row r="3" spans="1:20" s="8" customFormat="1" ht="20.100000000000001" customHeight="1">
      <c r="A3" s="67" t="s">
        <v>12</v>
      </c>
      <c r="B3" s="68"/>
      <c r="C3" s="75"/>
      <c r="D3" s="75"/>
      <c r="E3" s="75"/>
      <c r="F3" s="75"/>
      <c r="G3" s="4" t="s">
        <v>13</v>
      </c>
      <c r="H3" s="4" t="s">
        <v>14</v>
      </c>
      <c r="I3" s="5" t="s">
        <v>13</v>
      </c>
      <c r="J3" s="5" t="s">
        <v>14</v>
      </c>
      <c r="K3" s="79"/>
      <c r="L3" s="5" t="s">
        <v>13</v>
      </c>
      <c r="M3" s="5" t="s">
        <v>14</v>
      </c>
      <c r="N3" s="80"/>
      <c r="O3" s="6" t="s">
        <v>13</v>
      </c>
      <c r="P3" s="7" t="s">
        <v>14</v>
      </c>
      <c r="Q3" s="84"/>
    </row>
    <row r="4" spans="1:20" ht="36" hidden="1">
      <c r="A4" s="9"/>
      <c r="B4" s="9"/>
      <c r="C4" s="10">
        <v>1</v>
      </c>
      <c r="D4" s="25" t="s">
        <v>15</v>
      </c>
      <c r="E4" s="11" t="s">
        <v>102</v>
      </c>
      <c r="F4" s="11" t="s">
        <v>102</v>
      </c>
      <c r="G4" s="21">
        <v>0</v>
      </c>
      <c r="H4" s="22">
        <v>0</v>
      </c>
      <c r="I4" s="22">
        <v>0</v>
      </c>
      <c r="J4" s="22">
        <v>0</v>
      </c>
      <c r="K4" s="23">
        <v>0</v>
      </c>
      <c r="L4" s="12">
        <f t="shared" ref="L4:M4" si="0">IF(OR(G4=0, I4=0), 0, (G4-I4)/G4)</f>
        <v>0</v>
      </c>
      <c r="M4" s="12">
        <f t="shared" si="0"/>
        <v>0</v>
      </c>
      <c r="N4" s="13">
        <f t="shared" ref="N4" si="1">IF(OR(G4=0,I4=0),0,((G4+H4)-(I4+J4))/(G4+H4))</f>
        <v>0</v>
      </c>
      <c r="O4" s="40"/>
      <c r="P4" s="14"/>
      <c r="Q4" s="55">
        <f t="shared" ref="Q4:Q26" si="2">+G4+H4-I4-J4</f>
        <v>0</v>
      </c>
    </row>
    <row r="5" spans="1:20" s="17" customFormat="1" ht="63">
      <c r="A5" s="2"/>
      <c r="B5" s="2"/>
      <c r="C5" s="10">
        <v>2</v>
      </c>
      <c r="D5" s="27" t="s">
        <v>19</v>
      </c>
      <c r="E5" s="29" t="s">
        <v>102</v>
      </c>
      <c r="F5" s="11" t="s">
        <v>102</v>
      </c>
      <c r="G5" s="21">
        <v>0</v>
      </c>
      <c r="H5" s="22">
        <v>0</v>
      </c>
      <c r="I5" s="22">
        <v>0</v>
      </c>
      <c r="J5" s="49">
        <v>47229000</v>
      </c>
      <c r="K5" s="23">
        <v>0</v>
      </c>
      <c r="L5" s="12">
        <f t="shared" ref="L5:L26" si="3">IF(OR(G5=0, I5=0), 0, (G5-I5)/G5)</f>
        <v>0</v>
      </c>
      <c r="M5" s="12">
        <f t="shared" ref="M5:M26" si="4">IF(OR(H5=0, J5=0), 0, (H5-J5)/H5)</f>
        <v>0</v>
      </c>
      <c r="N5" s="13">
        <f t="shared" ref="N5:N26" si="5">IF(OR(G5=0,I5=0),0,((G5+H5)-(I5+J5))/(G5+H5))</f>
        <v>0</v>
      </c>
      <c r="O5" s="40"/>
      <c r="P5" s="14" t="s">
        <v>128</v>
      </c>
      <c r="Q5" s="55">
        <f>+G5+H5-I5-J5</f>
        <v>-47229000</v>
      </c>
    </row>
    <row r="6" spans="1:20" ht="24" hidden="1">
      <c r="A6" s="9" t="s">
        <v>21</v>
      </c>
      <c r="B6" s="9" t="s">
        <v>22</v>
      </c>
      <c r="C6" s="15">
        <v>3</v>
      </c>
      <c r="D6" s="30" t="s">
        <v>23</v>
      </c>
      <c r="E6" s="31" t="s">
        <v>102</v>
      </c>
      <c r="F6" s="11" t="s">
        <v>102</v>
      </c>
      <c r="G6" s="21">
        <v>0</v>
      </c>
      <c r="H6" s="22">
        <v>0</v>
      </c>
      <c r="I6" s="22">
        <v>0</v>
      </c>
      <c r="J6" s="22">
        <v>0</v>
      </c>
      <c r="K6" s="23">
        <v>0</v>
      </c>
      <c r="L6" s="12">
        <f t="shared" si="3"/>
        <v>0</v>
      </c>
      <c r="M6" s="12">
        <f t="shared" si="4"/>
        <v>0</v>
      </c>
      <c r="N6" s="13">
        <f t="shared" si="5"/>
        <v>0</v>
      </c>
      <c r="O6" s="40"/>
      <c r="P6" s="14"/>
      <c r="Q6" s="55">
        <f t="shared" si="2"/>
        <v>0</v>
      </c>
      <c r="R6" s="3"/>
    </row>
    <row r="7" spans="1:20" ht="77.25" hidden="1" customHeight="1">
      <c r="A7" s="9" t="s">
        <v>27</v>
      </c>
      <c r="B7" s="9" t="s">
        <v>28</v>
      </c>
      <c r="C7" s="10">
        <v>4</v>
      </c>
      <c r="D7" s="25" t="s">
        <v>29</v>
      </c>
      <c r="E7" s="32" t="s">
        <v>30</v>
      </c>
      <c r="F7" s="11" t="s">
        <v>103</v>
      </c>
      <c r="G7" s="21">
        <v>0</v>
      </c>
      <c r="H7" s="22">
        <v>0</v>
      </c>
      <c r="I7" s="22">
        <v>0</v>
      </c>
      <c r="J7" s="22">
        <v>0</v>
      </c>
      <c r="K7" s="23">
        <v>0</v>
      </c>
      <c r="L7" s="12">
        <f t="shared" si="3"/>
        <v>0</v>
      </c>
      <c r="M7" s="12">
        <f t="shared" si="4"/>
        <v>0</v>
      </c>
      <c r="N7" s="13">
        <f t="shared" si="5"/>
        <v>0</v>
      </c>
      <c r="O7" s="40"/>
      <c r="P7" s="14"/>
      <c r="Q7" s="55">
        <f t="shared" si="2"/>
        <v>0</v>
      </c>
      <c r="T7" s="3"/>
    </row>
    <row r="8" spans="1:20" ht="231">
      <c r="A8" s="9" t="s">
        <v>33</v>
      </c>
      <c r="B8" s="9" t="s">
        <v>34</v>
      </c>
      <c r="C8" s="10">
        <v>5</v>
      </c>
      <c r="D8" s="33" t="s">
        <v>35</v>
      </c>
      <c r="E8" s="26" t="s">
        <v>36</v>
      </c>
      <c r="F8" s="11" t="s">
        <v>37</v>
      </c>
      <c r="G8" s="21">
        <v>95004748.480000004</v>
      </c>
      <c r="H8" s="22">
        <v>45956753</v>
      </c>
      <c r="I8" s="49">
        <v>351782554.98000002</v>
      </c>
      <c r="J8" s="49">
        <v>35120671</v>
      </c>
      <c r="K8" s="23">
        <v>0.01</v>
      </c>
      <c r="L8" s="12">
        <f t="shared" si="3"/>
        <v>-2.7027891827328587</v>
      </c>
      <c r="M8" s="12">
        <f t="shared" si="4"/>
        <v>0.23578867723748892</v>
      </c>
      <c r="N8" s="13">
        <f t="shared" si="5"/>
        <v>-1.7447439330439798</v>
      </c>
      <c r="O8" s="40"/>
      <c r="P8" s="14" t="s">
        <v>133</v>
      </c>
      <c r="Q8" s="55">
        <f t="shared" si="2"/>
        <v>-245941724.5</v>
      </c>
    </row>
    <row r="9" spans="1:20" ht="105">
      <c r="A9" s="9"/>
      <c r="B9" s="9"/>
      <c r="C9" s="15">
        <v>6</v>
      </c>
      <c r="D9" s="25" t="s">
        <v>39</v>
      </c>
      <c r="E9" s="26" t="s">
        <v>40</v>
      </c>
      <c r="F9" s="11" t="s">
        <v>104</v>
      </c>
      <c r="G9" s="22">
        <v>0</v>
      </c>
      <c r="H9" s="22">
        <v>0</v>
      </c>
      <c r="I9" s="22">
        <v>0</v>
      </c>
      <c r="J9" s="49">
        <v>1997000</v>
      </c>
      <c r="K9" s="23">
        <v>0</v>
      </c>
      <c r="L9" s="12">
        <f t="shared" si="3"/>
        <v>0</v>
      </c>
      <c r="M9" s="12">
        <f t="shared" si="4"/>
        <v>0</v>
      </c>
      <c r="N9" s="13">
        <f t="shared" si="5"/>
        <v>0</v>
      </c>
      <c r="O9" s="40"/>
      <c r="P9" s="14" t="s">
        <v>116</v>
      </c>
      <c r="Q9" s="55">
        <f t="shared" si="2"/>
        <v>-1997000</v>
      </c>
    </row>
    <row r="10" spans="1:20" ht="24" hidden="1">
      <c r="A10" s="9"/>
      <c r="B10" s="9"/>
      <c r="C10" s="10">
        <v>7</v>
      </c>
      <c r="D10" s="25" t="s">
        <v>43</v>
      </c>
      <c r="E10" s="26" t="s">
        <v>102</v>
      </c>
      <c r="F10" s="11" t="s">
        <v>102</v>
      </c>
      <c r="G10" s="22">
        <v>0</v>
      </c>
      <c r="H10" s="22">
        <v>0</v>
      </c>
      <c r="I10" s="22">
        <v>0</v>
      </c>
      <c r="J10" s="22">
        <v>0</v>
      </c>
      <c r="K10" s="23">
        <v>0</v>
      </c>
      <c r="L10" s="12">
        <f t="shared" si="3"/>
        <v>0</v>
      </c>
      <c r="M10" s="12">
        <f t="shared" si="4"/>
        <v>0</v>
      </c>
      <c r="N10" s="13">
        <f t="shared" si="5"/>
        <v>0</v>
      </c>
      <c r="O10" s="40"/>
      <c r="P10" s="14"/>
      <c r="Q10" s="55">
        <f t="shared" si="2"/>
        <v>0</v>
      </c>
    </row>
    <row r="11" spans="1:20" ht="36" hidden="1">
      <c r="A11" s="9"/>
      <c r="B11" s="9"/>
      <c r="C11" s="10">
        <v>8</v>
      </c>
      <c r="D11" s="25" t="s">
        <v>46</v>
      </c>
      <c r="E11" s="26" t="s">
        <v>47</v>
      </c>
      <c r="F11" s="11" t="s">
        <v>105</v>
      </c>
      <c r="G11" s="22">
        <v>0</v>
      </c>
      <c r="H11" s="22">
        <v>0</v>
      </c>
      <c r="I11" s="22">
        <v>0</v>
      </c>
      <c r="J11" s="22">
        <v>0</v>
      </c>
      <c r="K11" s="23">
        <v>0</v>
      </c>
      <c r="L11" s="12">
        <f t="shared" si="3"/>
        <v>0</v>
      </c>
      <c r="M11" s="12">
        <f t="shared" si="4"/>
        <v>0</v>
      </c>
      <c r="N11" s="13">
        <f t="shared" si="5"/>
        <v>0</v>
      </c>
      <c r="O11" s="40"/>
      <c r="P11" s="14"/>
      <c r="Q11" s="55">
        <f t="shared" si="2"/>
        <v>0</v>
      </c>
    </row>
    <row r="12" spans="1:20" ht="24" hidden="1">
      <c r="A12" s="9" t="s">
        <v>50</v>
      </c>
      <c r="B12" s="9" t="s">
        <v>51</v>
      </c>
      <c r="C12" s="15">
        <v>9</v>
      </c>
      <c r="D12" s="25" t="s">
        <v>52</v>
      </c>
      <c r="E12" s="11" t="s">
        <v>102</v>
      </c>
      <c r="F12" s="11" t="s">
        <v>102</v>
      </c>
      <c r="G12" s="22">
        <v>0</v>
      </c>
      <c r="H12" s="22">
        <v>0</v>
      </c>
      <c r="I12" s="22">
        <v>0</v>
      </c>
      <c r="J12" s="22">
        <v>0</v>
      </c>
      <c r="K12" s="23">
        <v>0</v>
      </c>
      <c r="L12" s="12">
        <f t="shared" si="3"/>
        <v>0</v>
      </c>
      <c r="M12" s="12">
        <f t="shared" si="4"/>
        <v>0</v>
      </c>
      <c r="N12" s="13">
        <f t="shared" si="5"/>
        <v>0</v>
      </c>
      <c r="O12" s="40"/>
      <c r="P12" s="14"/>
      <c r="Q12" s="55">
        <f t="shared" si="2"/>
        <v>0</v>
      </c>
    </row>
    <row r="13" spans="1:20" ht="24" hidden="1">
      <c r="A13" s="9" t="s">
        <v>55</v>
      </c>
      <c r="B13" s="9" t="s">
        <v>56</v>
      </c>
      <c r="C13" s="10">
        <v>10</v>
      </c>
      <c r="D13" s="25" t="s">
        <v>57</v>
      </c>
      <c r="E13" s="11" t="s">
        <v>102</v>
      </c>
      <c r="F13" s="11" t="s">
        <v>102</v>
      </c>
      <c r="G13" s="22">
        <v>0</v>
      </c>
      <c r="H13" s="22">
        <v>0</v>
      </c>
      <c r="I13" s="22">
        <v>0</v>
      </c>
      <c r="J13" s="22">
        <v>0</v>
      </c>
      <c r="K13" s="23">
        <v>0</v>
      </c>
      <c r="L13" s="12">
        <f t="shared" si="3"/>
        <v>0</v>
      </c>
      <c r="M13" s="12">
        <f t="shared" si="4"/>
        <v>0</v>
      </c>
      <c r="N13" s="13">
        <f t="shared" si="5"/>
        <v>0</v>
      </c>
      <c r="O13" s="40"/>
      <c r="P13" s="14"/>
      <c r="Q13" s="55">
        <f t="shared" si="2"/>
        <v>0</v>
      </c>
    </row>
    <row r="14" spans="1:20" ht="24" hidden="1">
      <c r="A14" s="9"/>
      <c r="B14" s="9"/>
      <c r="C14" s="10">
        <v>11</v>
      </c>
      <c r="D14" s="25" t="s">
        <v>61</v>
      </c>
      <c r="E14" s="11" t="s">
        <v>102</v>
      </c>
      <c r="F14" s="11" t="s">
        <v>102</v>
      </c>
      <c r="G14" s="21">
        <v>0</v>
      </c>
      <c r="H14" s="22">
        <v>0</v>
      </c>
      <c r="I14" s="22">
        <v>0</v>
      </c>
      <c r="J14" s="22">
        <v>0</v>
      </c>
      <c r="K14" s="23">
        <v>0</v>
      </c>
      <c r="L14" s="12">
        <f t="shared" si="3"/>
        <v>0</v>
      </c>
      <c r="M14" s="12">
        <f t="shared" si="4"/>
        <v>0</v>
      </c>
      <c r="N14" s="13">
        <f t="shared" si="5"/>
        <v>0</v>
      </c>
      <c r="O14" s="40"/>
      <c r="P14" s="14"/>
      <c r="Q14" s="55">
        <f t="shared" si="2"/>
        <v>0</v>
      </c>
    </row>
    <row r="15" spans="1:20" ht="24" hidden="1">
      <c r="A15" s="9"/>
      <c r="B15" s="9"/>
      <c r="C15" s="15">
        <v>12</v>
      </c>
      <c r="D15" s="25" t="s">
        <v>64</v>
      </c>
      <c r="E15" s="11" t="s">
        <v>102</v>
      </c>
      <c r="F15" s="11" t="s">
        <v>102</v>
      </c>
      <c r="G15" s="21">
        <v>0</v>
      </c>
      <c r="H15" s="22">
        <v>0</v>
      </c>
      <c r="I15" s="22">
        <v>0</v>
      </c>
      <c r="J15" s="22">
        <v>0</v>
      </c>
      <c r="K15" s="23">
        <v>0</v>
      </c>
      <c r="L15" s="12">
        <f t="shared" si="3"/>
        <v>0</v>
      </c>
      <c r="M15" s="12">
        <f t="shared" si="4"/>
        <v>0</v>
      </c>
      <c r="N15" s="13">
        <f t="shared" si="5"/>
        <v>0</v>
      </c>
      <c r="O15" s="40"/>
      <c r="P15" s="14"/>
      <c r="Q15" s="55">
        <f t="shared" si="2"/>
        <v>0</v>
      </c>
    </row>
    <row r="16" spans="1:20" ht="36" hidden="1">
      <c r="A16" s="9"/>
      <c r="B16" s="9"/>
      <c r="C16" s="10">
        <v>13</v>
      </c>
      <c r="D16" s="25" t="s">
        <v>68</v>
      </c>
      <c r="E16" s="26" t="s">
        <v>47</v>
      </c>
      <c r="F16" s="11" t="s">
        <v>105</v>
      </c>
      <c r="G16" s="22">
        <v>0</v>
      </c>
      <c r="H16" s="22">
        <v>0</v>
      </c>
      <c r="I16" s="22">
        <v>0</v>
      </c>
      <c r="J16" s="22">
        <v>0</v>
      </c>
      <c r="K16" s="23">
        <v>0</v>
      </c>
      <c r="L16" s="12">
        <f t="shared" si="3"/>
        <v>0</v>
      </c>
      <c r="M16" s="12">
        <f t="shared" si="4"/>
        <v>0</v>
      </c>
      <c r="N16" s="13">
        <f t="shared" si="5"/>
        <v>0</v>
      </c>
      <c r="O16" s="40"/>
      <c r="P16" s="14"/>
      <c r="Q16" s="55">
        <f t="shared" si="2"/>
        <v>0</v>
      </c>
    </row>
    <row r="17" spans="1:19" s="17" customFormat="1" ht="24" hidden="1">
      <c r="A17" s="9" t="s">
        <v>70</v>
      </c>
      <c r="B17" s="9" t="s">
        <v>71</v>
      </c>
      <c r="C17" s="10">
        <v>14</v>
      </c>
      <c r="D17" s="27" t="s">
        <v>72</v>
      </c>
      <c r="E17" s="11" t="s">
        <v>102</v>
      </c>
      <c r="F17" s="11" t="s">
        <v>102</v>
      </c>
      <c r="G17" s="22">
        <v>0</v>
      </c>
      <c r="H17" s="22">
        <v>0</v>
      </c>
      <c r="I17" s="22">
        <v>0</v>
      </c>
      <c r="J17" s="22">
        <v>0</v>
      </c>
      <c r="K17" s="23">
        <v>0</v>
      </c>
      <c r="L17" s="12">
        <f t="shared" si="3"/>
        <v>0</v>
      </c>
      <c r="M17" s="12">
        <f t="shared" si="4"/>
        <v>0</v>
      </c>
      <c r="N17" s="13">
        <f t="shared" si="5"/>
        <v>0</v>
      </c>
      <c r="O17" s="40"/>
      <c r="P17" s="14"/>
      <c r="Q17" s="55">
        <f t="shared" si="2"/>
        <v>0</v>
      </c>
      <c r="R17" s="2"/>
      <c r="S17" s="2"/>
    </row>
    <row r="18" spans="1:19" ht="24" hidden="1">
      <c r="A18" s="9"/>
      <c r="B18" s="9"/>
      <c r="C18" s="15">
        <v>15</v>
      </c>
      <c r="D18" s="25" t="s">
        <v>76</v>
      </c>
      <c r="E18" s="11" t="s">
        <v>102</v>
      </c>
      <c r="F18" s="11" t="s">
        <v>102</v>
      </c>
      <c r="G18" s="22">
        <v>0</v>
      </c>
      <c r="H18" s="22">
        <v>0</v>
      </c>
      <c r="I18" s="22">
        <v>0</v>
      </c>
      <c r="J18" s="22">
        <v>0</v>
      </c>
      <c r="K18" s="23">
        <v>0</v>
      </c>
      <c r="L18" s="12">
        <f t="shared" si="3"/>
        <v>0</v>
      </c>
      <c r="M18" s="12">
        <f t="shared" si="4"/>
        <v>0</v>
      </c>
      <c r="N18" s="13">
        <f t="shared" si="5"/>
        <v>0</v>
      </c>
      <c r="O18" s="40"/>
      <c r="P18" s="14"/>
      <c r="Q18" s="55">
        <f t="shared" si="2"/>
        <v>0</v>
      </c>
    </row>
    <row r="19" spans="1:19" ht="152.25" hidden="1" customHeight="1">
      <c r="A19" s="9"/>
      <c r="B19" s="9"/>
      <c r="C19" s="10">
        <v>16</v>
      </c>
      <c r="D19" s="25" t="s">
        <v>80</v>
      </c>
      <c r="E19" s="26" t="s">
        <v>81</v>
      </c>
      <c r="F19" s="11" t="s">
        <v>106</v>
      </c>
      <c r="G19" s="22">
        <v>0</v>
      </c>
      <c r="H19" s="22">
        <v>0</v>
      </c>
      <c r="I19" s="22">
        <v>0</v>
      </c>
      <c r="J19" s="22">
        <v>0</v>
      </c>
      <c r="K19" s="23">
        <v>0</v>
      </c>
      <c r="L19" s="12">
        <f t="shared" si="3"/>
        <v>0</v>
      </c>
      <c r="M19" s="12">
        <f t="shared" si="4"/>
        <v>0</v>
      </c>
      <c r="N19" s="13">
        <f t="shared" si="5"/>
        <v>0</v>
      </c>
      <c r="O19" s="40"/>
      <c r="P19" s="14"/>
      <c r="Q19" s="55">
        <f t="shared" si="2"/>
        <v>0</v>
      </c>
    </row>
    <row r="20" spans="1:19" s="17" customFormat="1" ht="24" hidden="1">
      <c r="A20" s="2"/>
      <c r="B20" s="2"/>
      <c r="C20" s="10">
        <v>17</v>
      </c>
      <c r="D20" s="28" t="s">
        <v>84</v>
      </c>
      <c r="E20" s="11" t="s">
        <v>102</v>
      </c>
      <c r="F20" s="11" t="s">
        <v>102</v>
      </c>
      <c r="G20" s="22">
        <v>0</v>
      </c>
      <c r="H20" s="22">
        <v>0</v>
      </c>
      <c r="I20" s="22">
        <v>0</v>
      </c>
      <c r="J20" s="22">
        <v>0</v>
      </c>
      <c r="K20" s="24">
        <v>0</v>
      </c>
      <c r="L20" s="12">
        <f t="shared" si="3"/>
        <v>0</v>
      </c>
      <c r="M20" s="12">
        <f t="shared" si="4"/>
        <v>0</v>
      </c>
      <c r="N20" s="13">
        <f t="shared" si="5"/>
        <v>0</v>
      </c>
      <c r="O20" s="40"/>
      <c r="P20" s="14"/>
      <c r="Q20" s="55">
        <f t="shared" si="2"/>
        <v>0</v>
      </c>
    </row>
    <row r="21" spans="1:19" s="17" customFormat="1" ht="231">
      <c r="A21" s="16" t="s">
        <v>88</v>
      </c>
      <c r="B21" s="16" t="s">
        <v>89</v>
      </c>
      <c r="C21" s="15">
        <v>18</v>
      </c>
      <c r="D21" s="33" t="s">
        <v>90</v>
      </c>
      <c r="E21" s="26" t="s">
        <v>91</v>
      </c>
      <c r="F21" s="11" t="s">
        <v>114</v>
      </c>
      <c r="G21" s="22">
        <v>0</v>
      </c>
      <c r="H21" s="22">
        <v>0</v>
      </c>
      <c r="I21" s="49">
        <v>6397399.4299999997</v>
      </c>
      <c r="J21" s="49">
        <v>1274180</v>
      </c>
      <c r="K21" s="23">
        <v>0</v>
      </c>
      <c r="L21" s="12">
        <f t="shared" si="3"/>
        <v>0</v>
      </c>
      <c r="M21" s="12">
        <f t="shared" si="4"/>
        <v>0</v>
      </c>
      <c r="N21" s="13">
        <f t="shared" si="5"/>
        <v>0</v>
      </c>
      <c r="O21" s="40"/>
      <c r="P21" s="14" t="s">
        <v>134</v>
      </c>
      <c r="Q21" s="55">
        <f t="shared" si="2"/>
        <v>-7671579.4299999997</v>
      </c>
    </row>
    <row r="22" spans="1:19" ht="24" hidden="1">
      <c r="A22" s="9"/>
      <c r="B22" s="9"/>
      <c r="C22" s="10">
        <v>19</v>
      </c>
      <c r="D22" s="25" t="s">
        <v>93</v>
      </c>
      <c r="E22" s="11" t="s">
        <v>102</v>
      </c>
      <c r="F22" s="11" t="s">
        <v>102</v>
      </c>
      <c r="G22" s="22">
        <v>0</v>
      </c>
      <c r="H22" s="22">
        <v>0</v>
      </c>
      <c r="I22" s="22">
        <v>0</v>
      </c>
      <c r="J22" s="22">
        <v>0</v>
      </c>
      <c r="K22" s="23">
        <v>0</v>
      </c>
      <c r="L22" s="12">
        <f t="shared" si="3"/>
        <v>0</v>
      </c>
      <c r="M22" s="12">
        <f t="shared" si="4"/>
        <v>0</v>
      </c>
      <c r="N22" s="13">
        <f t="shared" si="5"/>
        <v>0</v>
      </c>
      <c r="O22" s="40"/>
      <c r="P22" s="14"/>
      <c r="Q22" s="55">
        <f t="shared" si="2"/>
        <v>0</v>
      </c>
    </row>
    <row r="23" spans="1:19" ht="24" hidden="1">
      <c r="A23" s="9"/>
      <c r="B23" s="9"/>
      <c r="C23" s="10">
        <v>20</v>
      </c>
      <c r="D23" s="25" t="s">
        <v>94</v>
      </c>
      <c r="E23" s="11" t="s">
        <v>102</v>
      </c>
      <c r="F23" s="11" t="s">
        <v>102</v>
      </c>
      <c r="G23" s="22">
        <v>0</v>
      </c>
      <c r="H23" s="22">
        <v>0</v>
      </c>
      <c r="I23" s="22">
        <v>0</v>
      </c>
      <c r="J23" s="22">
        <v>0</v>
      </c>
      <c r="K23" s="23">
        <v>0</v>
      </c>
      <c r="L23" s="12">
        <f t="shared" si="3"/>
        <v>0</v>
      </c>
      <c r="M23" s="12">
        <f t="shared" si="4"/>
        <v>0</v>
      </c>
      <c r="N23" s="13">
        <f t="shared" si="5"/>
        <v>0</v>
      </c>
      <c r="O23" s="40"/>
      <c r="P23" s="14"/>
      <c r="Q23" s="55">
        <f t="shared" si="2"/>
        <v>0</v>
      </c>
    </row>
    <row r="24" spans="1:19" ht="24" hidden="1">
      <c r="A24" s="9"/>
      <c r="B24" s="9"/>
      <c r="C24" s="15">
        <v>21</v>
      </c>
      <c r="D24" s="25" t="s">
        <v>95</v>
      </c>
      <c r="E24" s="11" t="s">
        <v>102</v>
      </c>
      <c r="F24" s="11" t="s">
        <v>102</v>
      </c>
      <c r="G24" s="22">
        <v>0</v>
      </c>
      <c r="H24" s="22">
        <v>0</v>
      </c>
      <c r="I24" s="22">
        <v>0</v>
      </c>
      <c r="J24" s="22">
        <v>0</v>
      </c>
      <c r="K24" s="23">
        <v>0</v>
      </c>
      <c r="L24" s="12">
        <f t="shared" si="3"/>
        <v>0</v>
      </c>
      <c r="M24" s="12">
        <f t="shared" si="4"/>
        <v>0</v>
      </c>
      <c r="N24" s="13">
        <f t="shared" si="5"/>
        <v>0</v>
      </c>
      <c r="O24" s="40"/>
      <c r="P24" s="14"/>
      <c r="Q24" s="55">
        <f t="shared" si="2"/>
        <v>0</v>
      </c>
    </row>
    <row r="25" spans="1:19" ht="29.25" hidden="1" customHeight="1">
      <c r="A25" s="9"/>
      <c r="B25" s="9"/>
      <c r="C25" s="10">
        <v>22</v>
      </c>
      <c r="D25" s="25" t="s">
        <v>96</v>
      </c>
      <c r="E25" s="11" t="s">
        <v>102</v>
      </c>
      <c r="F25" s="11" t="s">
        <v>102</v>
      </c>
      <c r="G25" s="22">
        <v>0</v>
      </c>
      <c r="H25" s="22">
        <v>0</v>
      </c>
      <c r="I25" s="22">
        <v>0</v>
      </c>
      <c r="J25" s="22">
        <v>0</v>
      </c>
      <c r="K25" s="23">
        <v>0</v>
      </c>
      <c r="L25" s="12">
        <f t="shared" si="3"/>
        <v>0</v>
      </c>
      <c r="M25" s="12">
        <f t="shared" si="4"/>
        <v>0</v>
      </c>
      <c r="N25" s="13">
        <f t="shared" si="5"/>
        <v>0</v>
      </c>
      <c r="O25" s="40"/>
      <c r="P25" s="14"/>
      <c r="Q25" s="55">
        <f t="shared" si="2"/>
        <v>0</v>
      </c>
    </row>
    <row r="26" spans="1:19" ht="220.5">
      <c r="A26" s="9"/>
      <c r="B26" s="9"/>
      <c r="C26" s="10">
        <v>23</v>
      </c>
      <c r="D26" s="25" t="s">
        <v>97</v>
      </c>
      <c r="E26" s="26" t="s">
        <v>98</v>
      </c>
      <c r="F26" s="11" t="s">
        <v>107</v>
      </c>
      <c r="G26" s="49">
        <v>52573187</v>
      </c>
      <c r="H26" s="49">
        <v>4619729</v>
      </c>
      <c r="I26" s="49">
        <v>64929838</v>
      </c>
      <c r="J26" s="49">
        <v>83974399.879999995</v>
      </c>
      <c r="K26" s="23">
        <v>0.01</v>
      </c>
      <c r="L26" s="12">
        <f t="shared" si="3"/>
        <v>-0.2350371302390323</v>
      </c>
      <c r="M26" s="12">
        <f t="shared" si="4"/>
        <v>-17.177343277062356</v>
      </c>
      <c r="N26" s="13">
        <f t="shared" si="5"/>
        <v>-1.6035433807921247</v>
      </c>
      <c r="O26" s="40"/>
      <c r="P26" s="14" t="s">
        <v>135</v>
      </c>
      <c r="Q26" s="55">
        <f t="shared" si="2"/>
        <v>-91711321.879999995</v>
      </c>
    </row>
    <row r="27" spans="1:19" ht="20.100000000000001" customHeight="1">
      <c r="C27" s="86" t="s">
        <v>100</v>
      </c>
      <c r="D27" s="86"/>
      <c r="E27" s="86"/>
      <c r="F27" s="86"/>
      <c r="G27" s="59">
        <f>SUM(G4:G26)</f>
        <v>147577935.48000002</v>
      </c>
      <c r="H27" s="59">
        <f t="shared" ref="H27:J27" si="6">SUM(H4:H26)</f>
        <v>50576482</v>
      </c>
      <c r="I27" s="59">
        <f t="shared" si="6"/>
        <v>423109792.41000003</v>
      </c>
      <c r="J27" s="59">
        <f t="shared" si="6"/>
        <v>169595250.88</v>
      </c>
      <c r="K27" s="70"/>
      <c r="L27" s="71"/>
      <c r="M27" s="71"/>
      <c r="N27" s="71"/>
      <c r="O27" s="71"/>
      <c r="P27" s="72"/>
      <c r="Q27" s="59">
        <f t="shared" ref="Q27" si="7">SUM(Q4:Q26)</f>
        <v>-394550625.81</v>
      </c>
    </row>
  </sheetData>
  <mergeCells count="15">
    <mergeCell ref="A3:B3"/>
    <mergeCell ref="C27:F27"/>
    <mergeCell ref="K27:P27"/>
    <mergeCell ref="C1:Q1"/>
    <mergeCell ref="C2:C3"/>
    <mergeCell ref="D2:D3"/>
    <mergeCell ref="E2:E3"/>
    <mergeCell ref="F2:F3"/>
    <mergeCell ref="G2:H2"/>
    <mergeCell ref="K2:K3"/>
    <mergeCell ref="L2:M2"/>
    <mergeCell ref="N2:N3"/>
    <mergeCell ref="O2:P2"/>
    <mergeCell ref="Q2:Q3"/>
    <mergeCell ref="I2:J2"/>
  </mergeCells>
  <conditionalFormatting sqref="O8:O26">
    <cfRule type="expression" dxfId="5" priority="55">
      <formula>$O8&lt;0</formula>
    </cfRule>
  </conditionalFormatting>
  <conditionalFormatting sqref="P8:P9">
    <cfRule type="expression" dxfId="4" priority="57">
      <formula>$P8&lt;0</formula>
    </cfRule>
  </conditionalFormatting>
  <dataValidations count="4">
    <dataValidation allowBlank="1" showInputMessage="1" showErrorMessage="1" promptTitle="Meta %" prompt="Porcentaje de ahorro esperado " sqref="K2:K26" xr:uid="{06B3D50D-39FC-4432-8FC1-7B671A986E54}"/>
    <dataValidation allowBlank="1" showInputMessage="1" showErrorMessage="1" promptTitle="Meta" prompt="La meta debe permitir racionalizar y priorizar el gasto atendiendo las medidas sobre austeridad, estableciendo mecanismos y estrategias de ahorro para asegurar su cumplimiento. " sqref="F4 F12:F15 F22:F25 F17:F20 E2:E26" xr:uid="{A770D711-63FA-4AAA-BC75-35821D829E14}"/>
    <dataValidation allowBlank="1" showInputMessage="1" showErrorMessage="1" prompt="Fuente SIIF obligaciones de gasto" sqref="G2:I2" xr:uid="{7D62CA3E-02C6-47DF-9595-DD3A63653307}"/>
    <dataValidation allowBlank="1" showInputMessage="1" showErrorMessage="1" promptTitle="Nota" prompt="El objetivo es proporcionar información acerca de los resultados del ejercicio, con el propósito de facilitar una mejor comprensión de la información." sqref="O2:P2" xr:uid="{90176781-8173-4D1C-B652-0B633A528DC3}"/>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B55C-5790-47E1-A052-62C0F6B9018D}">
  <sheetPr>
    <tabColor theme="7" tint="-0.249977111117893"/>
  </sheetPr>
  <dimension ref="A1:S27"/>
  <sheetViews>
    <sheetView showGridLines="0" topLeftCell="D1" zoomScaleNormal="100" workbookViewId="0">
      <selection activeCell="G27" sqref="G27"/>
    </sheetView>
  </sheetViews>
  <sheetFormatPr baseColWidth="10" defaultColWidth="10.875" defaultRowHeight="12"/>
  <cols>
    <col min="1" max="1" width="23.625" style="2" hidden="1" customWidth="1"/>
    <col min="2" max="2" width="19.625" style="2" hidden="1" customWidth="1"/>
    <col min="3" max="3" width="5.875" style="2" customWidth="1"/>
    <col min="4" max="4" width="24.625" style="18" customWidth="1"/>
    <col min="5" max="5" width="27.875" style="19" customWidth="1"/>
    <col min="6" max="6" width="39.125" style="19" customWidth="1"/>
    <col min="7" max="7" width="24.25" style="3" customWidth="1"/>
    <col min="8" max="8" width="22.625" style="3" customWidth="1"/>
    <col min="9" max="9" width="20" style="3" customWidth="1"/>
    <col min="10" max="10" width="25.25" style="47" customWidth="1"/>
    <col min="11" max="11" width="16.875" style="3" customWidth="1"/>
    <col min="12" max="12" width="15.625" style="3" customWidth="1"/>
    <col min="13" max="14" width="16.875" style="3" customWidth="1"/>
    <col min="15" max="15" width="29.125" style="20" customWidth="1"/>
    <col min="16" max="16" width="57.125" style="3" customWidth="1"/>
    <col min="17" max="17" width="25.75" style="3" customWidth="1"/>
    <col min="18" max="18" width="10.875" style="2"/>
    <col min="19" max="19" width="42.125" style="2" customWidth="1"/>
    <col min="20" max="16384" width="10.875" style="2"/>
  </cols>
  <sheetData>
    <row r="1" spans="1:19" ht="63.75" customHeight="1">
      <c r="A1" s="1"/>
      <c r="B1" s="1"/>
      <c r="C1" s="73" t="s">
        <v>108</v>
      </c>
      <c r="D1" s="74"/>
      <c r="E1" s="74"/>
      <c r="F1" s="74"/>
      <c r="G1" s="74"/>
      <c r="H1" s="74"/>
      <c r="I1" s="74"/>
      <c r="J1" s="74"/>
      <c r="K1" s="74"/>
      <c r="L1" s="74"/>
      <c r="M1" s="74"/>
      <c r="N1" s="74"/>
      <c r="O1" s="74"/>
      <c r="P1" s="74"/>
      <c r="Q1" s="74"/>
    </row>
    <row r="2" spans="1:19" ht="20.100000000000001" customHeight="1">
      <c r="C2" s="75" t="s">
        <v>1</v>
      </c>
      <c r="D2" s="75" t="s">
        <v>2</v>
      </c>
      <c r="E2" s="75" t="s">
        <v>3</v>
      </c>
      <c r="F2" s="75" t="s">
        <v>4</v>
      </c>
      <c r="G2" s="75" t="s">
        <v>5</v>
      </c>
      <c r="H2" s="75"/>
      <c r="I2" s="76" t="s">
        <v>6</v>
      </c>
      <c r="J2" s="77"/>
      <c r="K2" s="78" t="s">
        <v>7</v>
      </c>
      <c r="L2" s="84" t="s">
        <v>8</v>
      </c>
      <c r="M2" s="87"/>
      <c r="N2" s="80" t="s">
        <v>9</v>
      </c>
      <c r="O2" s="81" t="s">
        <v>10</v>
      </c>
      <c r="P2" s="82"/>
      <c r="Q2" s="83" t="s">
        <v>11</v>
      </c>
    </row>
    <row r="3" spans="1:19" s="8" customFormat="1" ht="20.100000000000001" customHeight="1">
      <c r="A3" s="67" t="s">
        <v>12</v>
      </c>
      <c r="B3" s="68"/>
      <c r="C3" s="75"/>
      <c r="D3" s="75"/>
      <c r="E3" s="75"/>
      <c r="F3" s="75"/>
      <c r="G3" s="4" t="s">
        <v>13</v>
      </c>
      <c r="H3" s="4" t="s">
        <v>14</v>
      </c>
      <c r="I3" s="5" t="s">
        <v>13</v>
      </c>
      <c r="J3" s="5" t="s">
        <v>14</v>
      </c>
      <c r="K3" s="79"/>
      <c r="L3" s="5" t="s">
        <v>13</v>
      </c>
      <c r="M3" s="5" t="s">
        <v>14</v>
      </c>
      <c r="N3" s="80"/>
      <c r="O3" s="6" t="s">
        <v>13</v>
      </c>
      <c r="P3" s="7" t="s">
        <v>14</v>
      </c>
      <c r="Q3" s="84"/>
    </row>
    <row r="4" spans="1:19" ht="36" hidden="1">
      <c r="A4" s="9"/>
      <c r="B4" s="9"/>
      <c r="C4" s="10">
        <v>1</v>
      </c>
      <c r="D4" s="25" t="s">
        <v>15</v>
      </c>
      <c r="E4" s="11" t="s">
        <v>102</v>
      </c>
      <c r="F4" s="11" t="s">
        <v>102</v>
      </c>
      <c r="G4" s="21">
        <v>0</v>
      </c>
      <c r="H4" s="56">
        <v>0</v>
      </c>
      <c r="I4" s="21">
        <v>0</v>
      </c>
      <c r="J4" s="56">
        <v>0</v>
      </c>
      <c r="K4" s="23">
        <v>0</v>
      </c>
      <c r="L4" s="12">
        <f t="shared" ref="L4:M4" si="0">IF(OR(G4=0, I4=0), 0, (G4-I4)/G4)</f>
        <v>0</v>
      </c>
      <c r="M4" s="12">
        <f t="shared" si="0"/>
        <v>0</v>
      </c>
      <c r="N4" s="13">
        <f>IF(OR(G4=0,I4=0),0,((G4+H4)-(I4+J4))/(G4+H4))</f>
        <v>0</v>
      </c>
      <c r="O4" s="40"/>
      <c r="P4" s="14"/>
      <c r="Q4" s="55">
        <f>+G4+H4-I4-J4</f>
        <v>0</v>
      </c>
    </row>
    <row r="5" spans="1:19" s="17" customFormat="1" ht="52.5">
      <c r="A5" s="2"/>
      <c r="B5" s="2"/>
      <c r="C5" s="10">
        <v>2</v>
      </c>
      <c r="D5" s="27" t="s">
        <v>19</v>
      </c>
      <c r="E5" s="29" t="s">
        <v>102</v>
      </c>
      <c r="F5" s="11" t="s">
        <v>102</v>
      </c>
      <c r="G5" s="21">
        <v>0</v>
      </c>
      <c r="H5" s="56">
        <v>0</v>
      </c>
      <c r="I5" s="56">
        <v>0</v>
      </c>
      <c r="J5" s="56">
        <v>310331000</v>
      </c>
      <c r="K5" s="23">
        <v>0</v>
      </c>
      <c r="L5" s="12">
        <f t="shared" ref="L5:L26" si="1">IF(OR(G5=0, I5=0), 0, (G5-I5)/G5)</f>
        <v>0</v>
      </c>
      <c r="M5" s="12">
        <f t="shared" ref="M5:M26" si="2">IF(OR(H5=0, J5=0), 0, (H5-J5)/H5)</f>
        <v>0</v>
      </c>
      <c r="N5" s="13">
        <f t="shared" ref="N5:N26" si="3">IF(OR(G5=0,I5=0),0,((G5+H5)-(I5+J5))/(G5+H5))</f>
        <v>0</v>
      </c>
      <c r="O5" s="40"/>
      <c r="P5" s="14" t="s">
        <v>128</v>
      </c>
      <c r="Q5" s="55">
        <f t="shared" ref="Q5:Q26" si="4">+G5+H5-I5-J5</f>
        <v>-310331000</v>
      </c>
    </row>
    <row r="6" spans="1:19" ht="24" hidden="1">
      <c r="A6" s="9" t="s">
        <v>21</v>
      </c>
      <c r="B6" s="9" t="s">
        <v>22</v>
      </c>
      <c r="C6" s="15">
        <v>3</v>
      </c>
      <c r="D6" s="30" t="s">
        <v>23</v>
      </c>
      <c r="E6" s="31" t="s">
        <v>102</v>
      </c>
      <c r="F6" s="11" t="s">
        <v>102</v>
      </c>
      <c r="G6" s="21">
        <v>0</v>
      </c>
      <c r="H6" s="56">
        <v>0</v>
      </c>
      <c r="I6" s="56">
        <v>0</v>
      </c>
      <c r="J6" s="56">
        <v>0</v>
      </c>
      <c r="K6" s="23">
        <v>0</v>
      </c>
      <c r="L6" s="12">
        <f t="shared" si="1"/>
        <v>0</v>
      </c>
      <c r="M6" s="12">
        <f t="shared" si="2"/>
        <v>0</v>
      </c>
      <c r="N6" s="13">
        <f t="shared" si="3"/>
        <v>0</v>
      </c>
      <c r="O6" s="40"/>
      <c r="P6" s="14"/>
      <c r="Q6" s="55">
        <f t="shared" si="4"/>
        <v>0</v>
      </c>
    </row>
    <row r="7" spans="1:19" ht="60" hidden="1">
      <c r="A7" s="9" t="s">
        <v>27</v>
      </c>
      <c r="B7" s="9" t="s">
        <v>28</v>
      </c>
      <c r="C7" s="10">
        <v>4</v>
      </c>
      <c r="D7" s="25" t="s">
        <v>29</v>
      </c>
      <c r="E7" s="32" t="s">
        <v>30</v>
      </c>
      <c r="F7" s="11" t="s">
        <v>103</v>
      </c>
      <c r="G7" s="21">
        <v>0</v>
      </c>
      <c r="H7" s="56">
        <v>0</v>
      </c>
      <c r="I7" s="56">
        <v>0</v>
      </c>
      <c r="J7" s="56">
        <v>0</v>
      </c>
      <c r="K7" s="23">
        <v>0</v>
      </c>
      <c r="L7" s="12">
        <f t="shared" si="1"/>
        <v>0</v>
      </c>
      <c r="M7" s="12">
        <f t="shared" si="2"/>
        <v>0</v>
      </c>
      <c r="N7" s="13">
        <f t="shared" si="3"/>
        <v>0</v>
      </c>
      <c r="O7" s="40"/>
      <c r="P7" s="14"/>
      <c r="Q7" s="55">
        <f t="shared" si="4"/>
        <v>0</v>
      </c>
      <c r="S7" s="3"/>
    </row>
    <row r="8" spans="1:19" ht="105">
      <c r="A8" s="9" t="s">
        <v>33</v>
      </c>
      <c r="B8" s="9" t="s">
        <v>34</v>
      </c>
      <c r="C8" s="10">
        <v>5</v>
      </c>
      <c r="D8" s="33" t="s">
        <v>35</v>
      </c>
      <c r="E8" s="26" t="s">
        <v>36</v>
      </c>
      <c r="F8" s="11" t="s">
        <v>37</v>
      </c>
      <c r="G8" s="21">
        <v>237974832</v>
      </c>
      <c r="H8" s="56">
        <v>0</v>
      </c>
      <c r="I8" s="56">
        <v>509507399.30000001</v>
      </c>
      <c r="J8" s="56">
        <v>118165295.22</v>
      </c>
      <c r="K8" s="23">
        <v>0.01</v>
      </c>
      <c r="L8" s="12">
        <f t="shared" si="1"/>
        <v>-1.1410137997281999</v>
      </c>
      <c r="M8" s="12">
        <f t="shared" si="2"/>
        <v>0</v>
      </c>
      <c r="N8" s="13">
        <f t="shared" si="3"/>
        <v>-1.6375591454141671</v>
      </c>
      <c r="O8" s="40"/>
      <c r="P8" s="14" t="s">
        <v>136</v>
      </c>
      <c r="Q8" s="55">
        <f t="shared" si="4"/>
        <v>-389697862.51999998</v>
      </c>
    </row>
    <row r="9" spans="1:19" ht="63">
      <c r="A9" s="9"/>
      <c r="B9" s="9"/>
      <c r="C9" s="15">
        <v>6</v>
      </c>
      <c r="D9" s="25" t="s">
        <v>39</v>
      </c>
      <c r="E9" s="26" t="s">
        <v>40</v>
      </c>
      <c r="F9" s="11" t="s">
        <v>104</v>
      </c>
      <c r="G9" s="56">
        <v>0</v>
      </c>
      <c r="H9" s="56">
        <v>0</v>
      </c>
      <c r="I9" s="56">
        <v>3745326</v>
      </c>
      <c r="J9" s="56">
        <v>1852098</v>
      </c>
      <c r="K9" s="23">
        <v>0.01</v>
      </c>
      <c r="L9" s="12">
        <f t="shared" si="1"/>
        <v>0</v>
      </c>
      <c r="M9" s="12">
        <f t="shared" si="2"/>
        <v>0</v>
      </c>
      <c r="N9" s="13">
        <f t="shared" si="3"/>
        <v>0</v>
      </c>
      <c r="O9" s="40"/>
      <c r="P9" s="14" t="s">
        <v>122</v>
      </c>
      <c r="Q9" s="55">
        <f t="shared" si="4"/>
        <v>-5597424</v>
      </c>
    </row>
    <row r="10" spans="1:19" ht="24" hidden="1">
      <c r="A10" s="9"/>
      <c r="B10" s="9"/>
      <c r="C10" s="10">
        <v>7</v>
      </c>
      <c r="D10" s="25" t="s">
        <v>43</v>
      </c>
      <c r="E10" s="26" t="s">
        <v>102</v>
      </c>
      <c r="F10" s="11" t="s">
        <v>102</v>
      </c>
      <c r="G10" s="56">
        <v>0</v>
      </c>
      <c r="H10" s="56">
        <v>0</v>
      </c>
      <c r="I10" s="56">
        <v>0</v>
      </c>
      <c r="J10" s="56">
        <v>0</v>
      </c>
      <c r="K10" s="23">
        <v>0</v>
      </c>
      <c r="L10" s="12">
        <f t="shared" si="1"/>
        <v>0</v>
      </c>
      <c r="M10" s="12">
        <f t="shared" si="2"/>
        <v>0</v>
      </c>
      <c r="N10" s="13">
        <f t="shared" si="3"/>
        <v>0</v>
      </c>
      <c r="O10" s="40"/>
      <c r="P10" s="14"/>
      <c r="Q10" s="55">
        <f t="shared" si="4"/>
        <v>0</v>
      </c>
    </row>
    <row r="11" spans="1:19" ht="36" hidden="1">
      <c r="A11" s="9"/>
      <c r="B11" s="9"/>
      <c r="C11" s="10">
        <v>8</v>
      </c>
      <c r="D11" s="25" t="s">
        <v>46</v>
      </c>
      <c r="E11" s="26" t="s">
        <v>47</v>
      </c>
      <c r="F11" s="11" t="s">
        <v>105</v>
      </c>
      <c r="G11" s="56">
        <v>0</v>
      </c>
      <c r="H11" s="56">
        <v>0</v>
      </c>
      <c r="I11" s="56">
        <v>0</v>
      </c>
      <c r="J11" s="56">
        <v>0</v>
      </c>
      <c r="K11" s="23">
        <v>0</v>
      </c>
      <c r="L11" s="12">
        <f t="shared" si="1"/>
        <v>0</v>
      </c>
      <c r="M11" s="12">
        <f t="shared" si="2"/>
        <v>0</v>
      </c>
      <c r="N11" s="13">
        <f t="shared" si="3"/>
        <v>0</v>
      </c>
      <c r="O11" s="40"/>
      <c r="P11" s="14"/>
      <c r="Q11" s="55">
        <f t="shared" si="4"/>
        <v>0</v>
      </c>
    </row>
    <row r="12" spans="1:19" ht="24" hidden="1">
      <c r="A12" s="9" t="s">
        <v>50</v>
      </c>
      <c r="B12" s="9" t="s">
        <v>51</v>
      </c>
      <c r="C12" s="15">
        <v>9</v>
      </c>
      <c r="D12" s="25" t="s">
        <v>52</v>
      </c>
      <c r="E12" s="11" t="s">
        <v>102</v>
      </c>
      <c r="F12" s="11" t="s">
        <v>102</v>
      </c>
      <c r="G12" s="56">
        <v>0</v>
      </c>
      <c r="H12" s="56">
        <v>0</v>
      </c>
      <c r="I12" s="56">
        <v>0</v>
      </c>
      <c r="J12" s="56">
        <v>0</v>
      </c>
      <c r="K12" s="23">
        <v>0</v>
      </c>
      <c r="L12" s="12">
        <f t="shared" si="1"/>
        <v>0</v>
      </c>
      <c r="M12" s="12">
        <f t="shared" si="2"/>
        <v>0</v>
      </c>
      <c r="N12" s="13">
        <f t="shared" si="3"/>
        <v>0</v>
      </c>
      <c r="O12" s="40"/>
      <c r="P12" s="14"/>
      <c r="Q12" s="55">
        <f t="shared" si="4"/>
        <v>0</v>
      </c>
    </row>
    <row r="13" spans="1:19" ht="24" hidden="1">
      <c r="A13" s="9" t="s">
        <v>55</v>
      </c>
      <c r="B13" s="9" t="s">
        <v>56</v>
      </c>
      <c r="C13" s="10">
        <v>10</v>
      </c>
      <c r="D13" s="25" t="s">
        <v>57</v>
      </c>
      <c r="E13" s="11" t="s">
        <v>102</v>
      </c>
      <c r="F13" s="11" t="s">
        <v>102</v>
      </c>
      <c r="G13" s="56">
        <v>0</v>
      </c>
      <c r="H13" s="56">
        <v>0</v>
      </c>
      <c r="I13" s="56">
        <v>0</v>
      </c>
      <c r="J13" s="56">
        <v>0</v>
      </c>
      <c r="K13" s="23">
        <v>0</v>
      </c>
      <c r="L13" s="12">
        <f t="shared" si="1"/>
        <v>0</v>
      </c>
      <c r="M13" s="12">
        <f t="shared" si="2"/>
        <v>0</v>
      </c>
      <c r="N13" s="13">
        <f t="shared" si="3"/>
        <v>0</v>
      </c>
      <c r="O13" s="40"/>
      <c r="P13" s="14"/>
      <c r="Q13" s="55">
        <f t="shared" si="4"/>
        <v>0</v>
      </c>
    </row>
    <row r="14" spans="1:19" ht="24" hidden="1">
      <c r="A14" s="9"/>
      <c r="B14" s="9"/>
      <c r="C14" s="10">
        <v>11</v>
      </c>
      <c r="D14" s="25" t="s">
        <v>61</v>
      </c>
      <c r="E14" s="11" t="s">
        <v>102</v>
      </c>
      <c r="F14" s="11" t="s">
        <v>102</v>
      </c>
      <c r="G14" s="21">
        <v>0</v>
      </c>
      <c r="H14" s="56">
        <v>0</v>
      </c>
      <c r="I14" s="56">
        <v>0</v>
      </c>
      <c r="J14" s="56">
        <v>0</v>
      </c>
      <c r="K14" s="23">
        <v>0</v>
      </c>
      <c r="L14" s="12">
        <f t="shared" si="1"/>
        <v>0</v>
      </c>
      <c r="M14" s="12">
        <f t="shared" si="2"/>
        <v>0</v>
      </c>
      <c r="N14" s="13">
        <f t="shared" si="3"/>
        <v>0</v>
      </c>
      <c r="O14" s="40"/>
      <c r="P14" s="14"/>
      <c r="Q14" s="55">
        <f t="shared" si="4"/>
        <v>0</v>
      </c>
    </row>
    <row r="15" spans="1:19" ht="24" hidden="1">
      <c r="A15" s="9"/>
      <c r="B15" s="9"/>
      <c r="C15" s="15">
        <v>12</v>
      </c>
      <c r="D15" s="25" t="s">
        <v>64</v>
      </c>
      <c r="E15" s="11" t="s">
        <v>102</v>
      </c>
      <c r="F15" s="11" t="s">
        <v>102</v>
      </c>
      <c r="G15" s="21">
        <v>0</v>
      </c>
      <c r="H15" s="56">
        <v>0</v>
      </c>
      <c r="I15" s="56">
        <v>0</v>
      </c>
      <c r="J15" s="56">
        <v>0</v>
      </c>
      <c r="K15" s="23">
        <v>0</v>
      </c>
      <c r="L15" s="12">
        <f t="shared" si="1"/>
        <v>0</v>
      </c>
      <c r="M15" s="12">
        <f t="shared" si="2"/>
        <v>0</v>
      </c>
      <c r="N15" s="13">
        <f t="shared" si="3"/>
        <v>0</v>
      </c>
      <c r="O15" s="40"/>
      <c r="P15" s="14"/>
      <c r="Q15" s="55">
        <f t="shared" si="4"/>
        <v>0</v>
      </c>
    </row>
    <row r="16" spans="1:19" ht="36" hidden="1">
      <c r="A16" s="9"/>
      <c r="B16" s="9"/>
      <c r="C16" s="10">
        <v>13</v>
      </c>
      <c r="D16" s="25" t="s">
        <v>68</v>
      </c>
      <c r="E16" s="26" t="s">
        <v>47</v>
      </c>
      <c r="F16" s="11" t="s">
        <v>105</v>
      </c>
      <c r="G16" s="56">
        <v>0</v>
      </c>
      <c r="H16" s="56">
        <v>0</v>
      </c>
      <c r="I16" s="56">
        <v>0</v>
      </c>
      <c r="J16" s="56">
        <v>0</v>
      </c>
      <c r="K16" s="23">
        <v>0</v>
      </c>
      <c r="L16" s="12">
        <f t="shared" si="1"/>
        <v>0</v>
      </c>
      <c r="M16" s="12">
        <f t="shared" si="2"/>
        <v>0</v>
      </c>
      <c r="N16" s="13">
        <f t="shared" si="3"/>
        <v>0</v>
      </c>
      <c r="O16" s="40"/>
      <c r="P16" s="14"/>
      <c r="Q16" s="55">
        <f t="shared" si="4"/>
        <v>0</v>
      </c>
    </row>
    <row r="17" spans="1:18" s="17" customFormat="1" ht="24" hidden="1">
      <c r="A17" s="9" t="s">
        <v>70</v>
      </c>
      <c r="B17" s="9" t="s">
        <v>71</v>
      </c>
      <c r="C17" s="10">
        <v>14</v>
      </c>
      <c r="D17" s="27" t="s">
        <v>72</v>
      </c>
      <c r="E17" s="11" t="s">
        <v>102</v>
      </c>
      <c r="F17" s="11" t="s">
        <v>102</v>
      </c>
      <c r="G17" s="56">
        <v>0</v>
      </c>
      <c r="H17" s="56">
        <v>0</v>
      </c>
      <c r="I17" s="56">
        <v>0</v>
      </c>
      <c r="J17" s="56">
        <v>0</v>
      </c>
      <c r="K17" s="23">
        <v>0</v>
      </c>
      <c r="L17" s="12">
        <f t="shared" si="1"/>
        <v>0</v>
      </c>
      <c r="M17" s="12">
        <f t="shared" si="2"/>
        <v>0</v>
      </c>
      <c r="N17" s="13">
        <f t="shared" si="3"/>
        <v>0</v>
      </c>
      <c r="O17" s="40"/>
      <c r="P17" s="14"/>
      <c r="Q17" s="55">
        <f t="shared" si="4"/>
        <v>0</v>
      </c>
      <c r="R17" s="2"/>
    </row>
    <row r="18" spans="1:18" ht="24" hidden="1">
      <c r="A18" s="9"/>
      <c r="B18" s="9"/>
      <c r="C18" s="15">
        <v>15</v>
      </c>
      <c r="D18" s="25" t="s">
        <v>76</v>
      </c>
      <c r="E18" s="11" t="s">
        <v>102</v>
      </c>
      <c r="F18" s="11" t="s">
        <v>102</v>
      </c>
      <c r="G18" s="56">
        <v>0</v>
      </c>
      <c r="H18" s="56">
        <v>0</v>
      </c>
      <c r="I18" s="56">
        <v>0</v>
      </c>
      <c r="J18" s="56">
        <v>0</v>
      </c>
      <c r="K18" s="23">
        <v>0</v>
      </c>
      <c r="L18" s="12">
        <f t="shared" si="1"/>
        <v>0</v>
      </c>
      <c r="M18" s="12">
        <f t="shared" si="2"/>
        <v>0</v>
      </c>
      <c r="N18" s="13">
        <f t="shared" si="3"/>
        <v>0</v>
      </c>
      <c r="O18" s="40"/>
      <c r="P18" s="14"/>
      <c r="Q18" s="55">
        <f t="shared" si="4"/>
        <v>0</v>
      </c>
    </row>
    <row r="19" spans="1:18" ht="48" hidden="1">
      <c r="A19" s="9"/>
      <c r="B19" s="9"/>
      <c r="C19" s="10">
        <v>16</v>
      </c>
      <c r="D19" s="25" t="s">
        <v>80</v>
      </c>
      <c r="E19" s="26" t="s">
        <v>81</v>
      </c>
      <c r="F19" s="11" t="s">
        <v>106</v>
      </c>
      <c r="G19" s="56">
        <v>0</v>
      </c>
      <c r="H19" s="56">
        <v>0</v>
      </c>
      <c r="I19" s="56">
        <v>0</v>
      </c>
      <c r="J19" s="56">
        <v>0</v>
      </c>
      <c r="K19" s="23">
        <v>0</v>
      </c>
      <c r="L19" s="12">
        <f t="shared" si="1"/>
        <v>0</v>
      </c>
      <c r="M19" s="12">
        <f t="shared" si="2"/>
        <v>0</v>
      </c>
      <c r="N19" s="13">
        <f t="shared" si="3"/>
        <v>0</v>
      </c>
      <c r="O19" s="40"/>
      <c r="P19" s="14"/>
      <c r="Q19" s="55">
        <f t="shared" si="4"/>
        <v>0</v>
      </c>
    </row>
    <row r="20" spans="1:18" s="17" customFormat="1" ht="24" hidden="1">
      <c r="A20" s="2"/>
      <c r="B20" s="2"/>
      <c r="C20" s="10">
        <v>17</v>
      </c>
      <c r="D20" s="28" t="s">
        <v>84</v>
      </c>
      <c r="E20" s="11" t="s">
        <v>102</v>
      </c>
      <c r="F20" s="11" t="s">
        <v>102</v>
      </c>
      <c r="G20" s="56">
        <v>0</v>
      </c>
      <c r="H20" s="56">
        <v>0</v>
      </c>
      <c r="I20" s="56">
        <v>0</v>
      </c>
      <c r="J20" s="56">
        <v>0</v>
      </c>
      <c r="K20" s="24">
        <v>0</v>
      </c>
      <c r="L20" s="12">
        <f t="shared" si="1"/>
        <v>0</v>
      </c>
      <c r="M20" s="12">
        <f t="shared" si="2"/>
        <v>0</v>
      </c>
      <c r="N20" s="13">
        <f t="shared" si="3"/>
        <v>0</v>
      </c>
      <c r="O20" s="40"/>
      <c r="P20" s="14"/>
      <c r="Q20" s="55">
        <f t="shared" si="4"/>
        <v>0</v>
      </c>
    </row>
    <row r="21" spans="1:18" s="17" customFormat="1" ht="144">
      <c r="A21" s="16" t="s">
        <v>88</v>
      </c>
      <c r="B21" s="16" t="s">
        <v>89</v>
      </c>
      <c r="C21" s="15">
        <v>18</v>
      </c>
      <c r="D21" s="33" t="s">
        <v>90</v>
      </c>
      <c r="E21" s="26" t="s">
        <v>91</v>
      </c>
      <c r="F21" s="11" t="s">
        <v>92</v>
      </c>
      <c r="G21" s="56">
        <v>0</v>
      </c>
      <c r="H21" s="56">
        <v>0</v>
      </c>
      <c r="I21" s="56">
        <v>15998528</v>
      </c>
      <c r="J21" s="56">
        <v>16771444</v>
      </c>
      <c r="K21" s="23">
        <v>0</v>
      </c>
      <c r="L21" s="12">
        <f t="shared" si="1"/>
        <v>0</v>
      </c>
      <c r="M21" s="12">
        <f t="shared" si="2"/>
        <v>0</v>
      </c>
      <c r="N21" s="13">
        <f t="shared" si="3"/>
        <v>0</v>
      </c>
      <c r="O21" s="40"/>
      <c r="P21" s="14" t="s">
        <v>137</v>
      </c>
      <c r="Q21" s="55">
        <f t="shared" si="4"/>
        <v>-32769972</v>
      </c>
    </row>
    <row r="22" spans="1:18" ht="24" hidden="1">
      <c r="A22" s="9"/>
      <c r="B22" s="9"/>
      <c r="C22" s="10">
        <v>19</v>
      </c>
      <c r="D22" s="25" t="s">
        <v>93</v>
      </c>
      <c r="E22" s="11" t="s">
        <v>102</v>
      </c>
      <c r="F22" s="11" t="s">
        <v>102</v>
      </c>
      <c r="G22" s="56">
        <v>0</v>
      </c>
      <c r="H22" s="56">
        <v>0</v>
      </c>
      <c r="I22" s="56">
        <v>0</v>
      </c>
      <c r="J22" s="56">
        <v>0</v>
      </c>
      <c r="K22" s="23">
        <v>0</v>
      </c>
      <c r="L22" s="12">
        <f t="shared" si="1"/>
        <v>0</v>
      </c>
      <c r="M22" s="12">
        <f t="shared" si="2"/>
        <v>0</v>
      </c>
      <c r="N22" s="13">
        <f t="shared" si="3"/>
        <v>0</v>
      </c>
      <c r="O22" s="40"/>
      <c r="P22" s="14"/>
      <c r="Q22" s="55">
        <f t="shared" si="4"/>
        <v>0</v>
      </c>
    </row>
    <row r="23" spans="1:18" ht="24" hidden="1">
      <c r="A23" s="9"/>
      <c r="B23" s="9"/>
      <c r="C23" s="10">
        <v>20</v>
      </c>
      <c r="D23" s="25" t="s">
        <v>94</v>
      </c>
      <c r="E23" s="11" t="s">
        <v>102</v>
      </c>
      <c r="F23" s="11" t="s">
        <v>102</v>
      </c>
      <c r="G23" s="56">
        <v>0</v>
      </c>
      <c r="H23" s="56">
        <v>0</v>
      </c>
      <c r="I23" s="56">
        <v>0</v>
      </c>
      <c r="J23" s="56">
        <v>0</v>
      </c>
      <c r="K23" s="23">
        <v>0</v>
      </c>
      <c r="L23" s="12">
        <f t="shared" si="1"/>
        <v>0</v>
      </c>
      <c r="M23" s="12">
        <f t="shared" si="2"/>
        <v>0</v>
      </c>
      <c r="N23" s="13">
        <f t="shared" si="3"/>
        <v>0</v>
      </c>
      <c r="O23" s="40"/>
      <c r="P23" s="14"/>
      <c r="Q23" s="55">
        <f t="shared" si="4"/>
        <v>0</v>
      </c>
    </row>
    <row r="24" spans="1:18" ht="24" hidden="1">
      <c r="A24" s="9"/>
      <c r="B24" s="9"/>
      <c r="C24" s="15">
        <v>21</v>
      </c>
      <c r="D24" s="25" t="s">
        <v>95</v>
      </c>
      <c r="E24" s="11" t="s">
        <v>102</v>
      </c>
      <c r="F24" s="11" t="s">
        <v>102</v>
      </c>
      <c r="G24" s="56">
        <v>0</v>
      </c>
      <c r="H24" s="56">
        <v>0</v>
      </c>
      <c r="I24" s="56">
        <v>0</v>
      </c>
      <c r="J24" s="56">
        <v>0</v>
      </c>
      <c r="K24" s="23">
        <v>0</v>
      </c>
      <c r="L24" s="12">
        <f t="shared" si="1"/>
        <v>0</v>
      </c>
      <c r="M24" s="12">
        <f t="shared" si="2"/>
        <v>0</v>
      </c>
      <c r="N24" s="13">
        <f t="shared" si="3"/>
        <v>0</v>
      </c>
      <c r="O24" s="40"/>
      <c r="P24" s="14"/>
      <c r="Q24" s="55">
        <f t="shared" si="4"/>
        <v>0</v>
      </c>
    </row>
    <row r="25" spans="1:18" ht="29.25" hidden="1" customHeight="1">
      <c r="A25" s="9"/>
      <c r="B25" s="9"/>
      <c r="C25" s="10">
        <v>22</v>
      </c>
      <c r="D25" s="25" t="s">
        <v>96</v>
      </c>
      <c r="E25" s="11" t="s">
        <v>102</v>
      </c>
      <c r="F25" s="11" t="s">
        <v>102</v>
      </c>
      <c r="G25" s="56">
        <v>0</v>
      </c>
      <c r="H25" s="56">
        <v>0</v>
      </c>
      <c r="I25" s="56">
        <v>0</v>
      </c>
      <c r="J25" s="56">
        <v>0</v>
      </c>
      <c r="K25" s="23">
        <v>0</v>
      </c>
      <c r="L25" s="12">
        <f t="shared" si="1"/>
        <v>0</v>
      </c>
      <c r="M25" s="12">
        <f t="shared" si="2"/>
        <v>0</v>
      </c>
      <c r="N25" s="13">
        <f t="shared" si="3"/>
        <v>0</v>
      </c>
      <c r="O25" s="40"/>
      <c r="P25" s="14"/>
      <c r="Q25" s="55">
        <f t="shared" si="4"/>
        <v>0</v>
      </c>
    </row>
    <row r="26" spans="1:18" ht="273">
      <c r="A26" s="9"/>
      <c r="B26" s="9"/>
      <c r="C26" s="10">
        <v>23</v>
      </c>
      <c r="D26" s="25" t="s">
        <v>97</v>
      </c>
      <c r="E26" s="26" t="s">
        <v>98</v>
      </c>
      <c r="F26" s="11" t="s">
        <v>107</v>
      </c>
      <c r="G26" s="56">
        <v>63018020.119999997</v>
      </c>
      <c r="H26" s="56">
        <v>0</v>
      </c>
      <c r="I26" s="56">
        <v>133858334.33</v>
      </c>
      <c r="J26" s="56">
        <v>107225514</v>
      </c>
      <c r="K26" s="23">
        <v>0.01</v>
      </c>
      <c r="L26" s="12">
        <f t="shared" si="1"/>
        <v>-1.1241278934994254</v>
      </c>
      <c r="M26" s="12">
        <f t="shared" si="2"/>
        <v>0</v>
      </c>
      <c r="N26" s="13">
        <f t="shared" si="3"/>
        <v>-2.8256334913557102</v>
      </c>
      <c r="O26" s="40"/>
      <c r="P26" s="14" t="s">
        <v>138</v>
      </c>
      <c r="Q26" s="55">
        <f t="shared" si="4"/>
        <v>-178065828.21000001</v>
      </c>
    </row>
    <row r="27" spans="1:18" ht="20.100000000000001" customHeight="1">
      <c r="C27" s="86" t="s">
        <v>100</v>
      </c>
      <c r="D27" s="86"/>
      <c r="E27" s="86"/>
      <c r="F27" s="86"/>
      <c r="G27" s="52">
        <f>SUM(G4:G26)</f>
        <v>300992852.12</v>
      </c>
      <c r="H27" s="52">
        <f t="shared" ref="H27:J27" si="5">SUM(H4:H26)</f>
        <v>0</v>
      </c>
      <c r="I27" s="52">
        <f t="shared" si="5"/>
        <v>663109587.63</v>
      </c>
      <c r="J27" s="52">
        <f t="shared" si="5"/>
        <v>554345351.22000003</v>
      </c>
      <c r="K27" s="70"/>
      <c r="L27" s="71"/>
      <c r="M27" s="71"/>
      <c r="N27" s="71"/>
      <c r="O27" s="71"/>
      <c r="P27" s="72"/>
      <c r="Q27" s="52">
        <f t="shared" ref="Q27" si="6">SUM(Q4:Q26)</f>
        <v>-916462086.73000002</v>
      </c>
    </row>
  </sheetData>
  <mergeCells count="15">
    <mergeCell ref="A3:B3"/>
    <mergeCell ref="C27:F27"/>
    <mergeCell ref="K27:P27"/>
    <mergeCell ref="C1:Q1"/>
    <mergeCell ref="C2:C3"/>
    <mergeCell ref="D2:D3"/>
    <mergeCell ref="E2:E3"/>
    <mergeCell ref="F2:F3"/>
    <mergeCell ref="G2:H2"/>
    <mergeCell ref="K2:K3"/>
    <mergeCell ref="L2:M2"/>
    <mergeCell ref="N2:N3"/>
    <mergeCell ref="O2:P2"/>
    <mergeCell ref="Q2:Q3"/>
    <mergeCell ref="I2:J2"/>
  </mergeCells>
  <dataValidations count="4">
    <dataValidation allowBlank="1" showInputMessage="1" showErrorMessage="1" promptTitle="Nota" prompt="El objetivo es proporcionar información acerca de los resultados del ejercicio, con el propósito de facilitar una mejor comprensión de la información." sqref="O2:P2" xr:uid="{DF5B68BE-9EF4-4E09-B878-F29796517341}"/>
    <dataValidation allowBlank="1" showInputMessage="1" showErrorMessage="1" prompt="Fuente SIIF obligaciones de gasto" sqref="G2:I2" xr:uid="{A33EDD6E-338B-4384-BA42-975B1ACE3A0C}"/>
    <dataValidation allowBlank="1" showInputMessage="1" showErrorMessage="1" promptTitle="Meta" prompt="La meta debe permitir racionalizar y priorizar el gasto atendiendo las medidas sobre austeridad, estableciendo mecanismos y estrategias de ahorro para asegurar su cumplimiento. " sqref="E2:E26 F4 F12:F15 F22:F25 F17:F20" xr:uid="{E0CFE41E-57AD-4E27-970B-1040F5A06ED8}"/>
    <dataValidation allowBlank="1" showInputMessage="1" showErrorMessage="1" promptTitle="Meta %" prompt="Porcentaje de ahorro esperado " sqref="K2:K26" xr:uid="{370F7009-5A34-4165-8A98-C391A9054AD6}"/>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04CA-1E05-4756-B7CB-7A7B3AE46F1F}">
  <sheetPr>
    <tabColor theme="7" tint="-0.249977111117893"/>
  </sheetPr>
  <dimension ref="A1:S27"/>
  <sheetViews>
    <sheetView showGridLines="0" topLeftCell="C1" zoomScale="70" zoomScaleNormal="70" workbookViewId="0">
      <selection activeCell="L26" sqref="L26"/>
    </sheetView>
  </sheetViews>
  <sheetFormatPr baseColWidth="10" defaultColWidth="10.875" defaultRowHeight="12"/>
  <cols>
    <col min="1" max="1" width="23.625" style="2" hidden="1" customWidth="1"/>
    <col min="2" max="2" width="19.625" style="2" hidden="1" customWidth="1"/>
    <col min="3" max="3" width="5.875" style="2" customWidth="1"/>
    <col min="4" max="4" width="24.625" style="18" customWidth="1"/>
    <col min="5" max="5" width="27.875" style="19" customWidth="1"/>
    <col min="6" max="6" width="39.125" style="19" customWidth="1"/>
    <col min="7" max="7" width="24.25" style="3" customWidth="1"/>
    <col min="8" max="8" width="22.625" style="3" customWidth="1"/>
    <col min="9" max="9" width="20" style="3" customWidth="1"/>
    <col min="10" max="10" width="25.25" style="47" customWidth="1"/>
    <col min="11" max="11" width="16.875" style="3" customWidth="1"/>
    <col min="12" max="12" width="15.625" style="3" customWidth="1"/>
    <col min="13" max="14" width="16.875" style="3" customWidth="1"/>
    <col min="15" max="15" width="29.375" style="20" customWidth="1"/>
    <col min="16" max="16" width="60.125" style="3" customWidth="1"/>
    <col min="17" max="17" width="25.75" style="3" customWidth="1"/>
    <col min="18" max="18" width="10.875" style="2"/>
    <col min="19" max="19" width="42.125" style="2" customWidth="1"/>
    <col min="20" max="16384" width="10.875" style="2"/>
  </cols>
  <sheetData>
    <row r="1" spans="1:19" ht="63.75" customHeight="1">
      <c r="A1" s="1"/>
      <c r="B1" s="1"/>
      <c r="C1" s="73" t="s">
        <v>109</v>
      </c>
      <c r="D1" s="74"/>
      <c r="E1" s="74"/>
      <c r="F1" s="74"/>
      <c r="G1" s="74"/>
      <c r="H1" s="74"/>
      <c r="I1" s="74"/>
      <c r="J1" s="74"/>
      <c r="K1" s="74"/>
      <c r="L1" s="74"/>
      <c r="M1" s="74"/>
      <c r="N1" s="74"/>
      <c r="O1" s="74"/>
      <c r="P1" s="74"/>
      <c r="Q1" s="74"/>
    </row>
    <row r="2" spans="1:19" ht="20.100000000000001" customHeight="1">
      <c r="C2" s="75" t="s">
        <v>1</v>
      </c>
      <c r="D2" s="75" t="s">
        <v>2</v>
      </c>
      <c r="E2" s="75" t="s">
        <v>3</v>
      </c>
      <c r="F2" s="75" t="s">
        <v>4</v>
      </c>
      <c r="G2" s="75" t="s">
        <v>5</v>
      </c>
      <c r="H2" s="75"/>
      <c r="I2" s="76" t="s">
        <v>6</v>
      </c>
      <c r="J2" s="77"/>
      <c r="K2" s="78" t="s">
        <v>7</v>
      </c>
      <c r="L2" s="84" t="s">
        <v>8</v>
      </c>
      <c r="M2" s="87"/>
      <c r="N2" s="80" t="s">
        <v>9</v>
      </c>
      <c r="O2" s="81" t="s">
        <v>10</v>
      </c>
      <c r="P2" s="82"/>
      <c r="Q2" s="83" t="s">
        <v>11</v>
      </c>
    </row>
    <row r="3" spans="1:19" s="8" customFormat="1" ht="20.100000000000001" customHeight="1">
      <c r="A3" s="67" t="s">
        <v>12</v>
      </c>
      <c r="B3" s="68"/>
      <c r="C3" s="75"/>
      <c r="D3" s="75"/>
      <c r="E3" s="75"/>
      <c r="F3" s="75"/>
      <c r="G3" s="4" t="s">
        <v>13</v>
      </c>
      <c r="H3" s="4" t="s">
        <v>14</v>
      </c>
      <c r="I3" s="5" t="s">
        <v>13</v>
      </c>
      <c r="J3" s="5" t="s">
        <v>14</v>
      </c>
      <c r="K3" s="79"/>
      <c r="L3" s="5" t="s">
        <v>13</v>
      </c>
      <c r="M3" s="5" t="s">
        <v>14</v>
      </c>
      <c r="N3" s="80"/>
      <c r="O3" s="6" t="s">
        <v>13</v>
      </c>
      <c r="P3" s="7" t="s">
        <v>14</v>
      </c>
      <c r="Q3" s="84"/>
    </row>
    <row r="4" spans="1:19" ht="36" hidden="1">
      <c r="A4" s="9"/>
      <c r="B4" s="9"/>
      <c r="C4" s="10">
        <v>1</v>
      </c>
      <c r="D4" s="25" t="s">
        <v>15</v>
      </c>
      <c r="E4" s="11" t="s">
        <v>102</v>
      </c>
      <c r="F4" s="11" t="s">
        <v>102</v>
      </c>
      <c r="G4" s="21">
        <v>0</v>
      </c>
      <c r="H4" s="56">
        <v>0</v>
      </c>
      <c r="I4" s="21">
        <v>0</v>
      </c>
      <c r="J4" s="21">
        <v>0</v>
      </c>
      <c r="K4" s="23">
        <v>0</v>
      </c>
      <c r="L4" s="12">
        <f t="shared" ref="L4:M4" si="0">IF(OR(G4=0, I4=0), 0, (G4-I4)/G4)</f>
        <v>0</v>
      </c>
      <c r="M4" s="12">
        <f t="shared" si="0"/>
        <v>0</v>
      </c>
      <c r="N4" s="13">
        <f t="shared" ref="N4" si="1">IF(OR(G4=0,I4=0),0,((G4+H4)-(I4+J4))/(G4+H4))</f>
        <v>0</v>
      </c>
      <c r="O4" s="50"/>
      <c r="P4" s="14"/>
      <c r="Q4" s="55">
        <f t="shared" ref="Q4:Q26" si="2">+G4+H4-I4-J4</f>
        <v>0</v>
      </c>
    </row>
    <row r="5" spans="1:19" s="17" customFormat="1" ht="52.5">
      <c r="A5" s="2"/>
      <c r="B5" s="2"/>
      <c r="C5" s="10">
        <v>2</v>
      </c>
      <c r="D5" s="27" t="s">
        <v>19</v>
      </c>
      <c r="E5" s="29" t="s">
        <v>102</v>
      </c>
      <c r="F5" s="11" t="s">
        <v>102</v>
      </c>
      <c r="G5" s="21">
        <v>0</v>
      </c>
      <c r="H5" s="56">
        <v>0</v>
      </c>
      <c r="I5" s="21">
        <v>0</v>
      </c>
      <c r="J5" s="21">
        <v>951923000</v>
      </c>
      <c r="K5" s="23">
        <v>0</v>
      </c>
      <c r="L5" s="12">
        <f t="shared" ref="L5:L26" si="3">IF(OR(G5=0, I5=0), 0, (G5-I5)/G5)</f>
        <v>0</v>
      </c>
      <c r="M5" s="12">
        <f t="shared" ref="M5:M26" si="4">IF(OR(H5=0, J5=0), 0, (H5-J5)/H5)</f>
        <v>0</v>
      </c>
      <c r="N5" s="13">
        <f t="shared" ref="N5:N26" si="5">IF(OR(G5=0,I5=0),0,((G5+H5)-(I5+J5))/(G5+H5))</f>
        <v>0</v>
      </c>
      <c r="O5" s="50"/>
      <c r="P5" s="14" t="s">
        <v>128</v>
      </c>
      <c r="Q5" s="55">
        <f t="shared" si="2"/>
        <v>-951923000</v>
      </c>
    </row>
    <row r="6" spans="1:19" ht="80.45" hidden="1" customHeight="1">
      <c r="A6" s="9" t="s">
        <v>21</v>
      </c>
      <c r="B6" s="9" t="s">
        <v>22</v>
      </c>
      <c r="C6" s="15">
        <v>3</v>
      </c>
      <c r="D6" s="30" t="s">
        <v>23</v>
      </c>
      <c r="E6" s="31" t="s">
        <v>102</v>
      </c>
      <c r="F6" s="11" t="s">
        <v>102</v>
      </c>
      <c r="G6" s="21">
        <v>0</v>
      </c>
      <c r="H6" s="56">
        <v>0</v>
      </c>
      <c r="I6" s="21">
        <v>0</v>
      </c>
      <c r="J6" s="21">
        <v>0</v>
      </c>
      <c r="K6" s="23">
        <v>0</v>
      </c>
      <c r="L6" s="12">
        <f t="shared" si="3"/>
        <v>0</v>
      </c>
      <c r="M6" s="12">
        <f t="shared" si="4"/>
        <v>0</v>
      </c>
      <c r="N6" s="13">
        <f t="shared" si="5"/>
        <v>0</v>
      </c>
      <c r="O6" s="50"/>
      <c r="P6" s="14"/>
      <c r="Q6" s="55">
        <f t="shared" si="2"/>
        <v>0</v>
      </c>
    </row>
    <row r="7" spans="1:19" ht="60" hidden="1">
      <c r="A7" s="9" t="s">
        <v>27</v>
      </c>
      <c r="B7" s="9" t="s">
        <v>28</v>
      </c>
      <c r="C7" s="10">
        <v>4</v>
      </c>
      <c r="D7" s="25" t="s">
        <v>29</v>
      </c>
      <c r="E7" s="32" t="s">
        <v>30</v>
      </c>
      <c r="F7" s="11" t="s">
        <v>103</v>
      </c>
      <c r="G7" s="21">
        <v>0</v>
      </c>
      <c r="H7" s="56">
        <v>0</v>
      </c>
      <c r="I7" s="21">
        <v>0</v>
      </c>
      <c r="J7" s="21">
        <v>0</v>
      </c>
      <c r="K7" s="23">
        <v>0</v>
      </c>
      <c r="L7" s="12">
        <f t="shared" si="3"/>
        <v>0</v>
      </c>
      <c r="M7" s="12">
        <f t="shared" si="4"/>
        <v>0</v>
      </c>
      <c r="N7" s="13">
        <f t="shared" si="5"/>
        <v>0</v>
      </c>
      <c r="O7" s="50"/>
      <c r="P7" s="14"/>
      <c r="Q7" s="55">
        <f t="shared" si="2"/>
        <v>0</v>
      </c>
      <c r="S7" s="3"/>
    </row>
    <row r="8" spans="1:19" ht="252">
      <c r="A8" s="9" t="s">
        <v>33</v>
      </c>
      <c r="B8" s="9" t="s">
        <v>34</v>
      </c>
      <c r="C8" s="10">
        <v>5</v>
      </c>
      <c r="D8" s="33" t="s">
        <v>35</v>
      </c>
      <c r="E8" s="26" t="s">
        <v>36</v>
      </c>
      <c r="F8" s="11" t="s">
        <v>37</v>
      </c>
      <c r="G8" s="21">
        <v>216866728.97999999</v>
      </c>
      <c r="H8" s="56">
        <v>46561396</v>
      </c>
      <c r="I8" s="56">
        <v>531202608.18000001</v>
      </c>
      <c r="J8" s="21">
        <v>13265268</v>
      </c>
      <c r="K8" s="23">
        <v>0.01</v>
      </c>
      <c r="L8" s="12">
        <f t="shared" si="3"/>
        <v>-1.4494426170322738</v>
      </c>
      <c r="M8" s="12">
        <f t="shared" si="4"/>
        <v>0.71510158329445273</v>
      </c>
      <c r="N8" s="13">
        <f t="shared" si="5"/>
        <v>-1.0668555273714118</v>
      </c>
      <c r="O8" s="50"/>
      <c r="P8" s="57" t="s">
        <v>139</v>
      </c>
      <c r="Q8" s="55">
        <f t="shared" si="2"/>
        <v>-281039751.20000005</v>
      </c>
    </row>
    <row r="9" spans="1:19" ht="102" customHeight="1">
      <c r="A9" s="9"/>
      <c r="B9" s="9"/>
      <c r="C9" s="15">
        <v>6</v>
      </c>
      <c r="D9" s="25" t="s">
        <v>39</v>
      </c>
      <c r="E9" s="26" t="s">
        <v>40</v>
      </c>
      <c r="F9" s="11" t="s">
        <v>104</v>
      </c>
      <c r="G9" s="56">
        <v>0</v>
      </c>
      <c r="H9" s="56">
        <v>0</v>
      </c>
      <c r="I9" s="56">
        <v>2493800</v>
      </c>
      <c r="J9" s="21">
        <v>9499709.9800000004</v>
      </c>
      <c r="K9" s="23">
        <v>0</v>
      </c>
      <c r="L9" s="12">
        <f t="shared" si="3"/>
        <v>0</v>
      </c>
      <c r="M9" s="12">
        <f t="shared" si="4"/>
        <v>0</v>
      </c>
      <c r="N9" s="13">
        <f t="shared" si="5"/>
        <v>0</v>
      </c>
      <c r="O9" s="50"/>
      <c r="P9" s="57" t="s">
        <v>120</v>
      </c>
      <c r="Q9" s="55">
        <f t="shared" si="2"/>
        <v>-11993509.98</v>
      </c>
    </row>
    <row r="10" spans="1:19" ht="76.5" customHeight="1">
      <c r="A10" s="9"/>
      <c r="B10" s="9"/>
      <c r="C10" s="10">
        <v>7</v>
      </c>
      <c r="D10" s="25" t="s">
        <v>43</v>
      </c>
      <c r="E10" s="34" t="s">
        <v>20</v>
      </c>
      <c r="F10" s="34" t="s">
        <v>44</v>
      </c>
      <c r="G10" s="56">
        <v>0</v>
      </c>
      <c r="H10" s="56">
        <v>0</v>
      </c>
      <c r="I10" s="56">
        <v>0</v>
      </c>
      <c r="J10" s="56">
        <v>14133951.550000001</v>
      </c>
      <c r="K10" s="23">
        <v>0</v>
      </c>
      <c r="L10" s="12">
        <f t="shared" si="3"/>
        <v>0</v>
      </c>
      <c r="M10" s="12">
        <f t="shared" si="4"/>
        <v>0</v>
      </c>
      <c r="N10" s="13">
        <f t="shared" si="5"/>
        <v>0</v>
      </c>
      <c r="O10" s="50"/>
      <c r="P10" s="14" t="s">
        <v>129</v>
      </c>
      <c r="Q10" s="55">
        <f t="shared" si="2"/>
        <v>-14133951.550000001</v>
      </c>
    </row>
    <row r="11" spans="1:19" ht="36" hidden="1">
      <c r="A11" s="9"/>
      <c r="B11" s="9"/>
      <c r="C11" s="10">
        <v>8</v>
      </c>
      <c r="D11" s="25" t="s">
        <v>46</v>
      </c>
      <c r="E11" s="26" t="s">
        <v>47</v>
      </c>
      <c r="F11" s="11" t="s">
        <v>105</v>
      </c>
      <c r="G11" s="56">
        <v>0</v>
      </c>
      <c r="H11" s="56">
        <v>0</v>
      </c>
      <c r="I11" s="56">
        <v>0</v>
      </c>
      <c r="J11" s="56">
        <v>0</v>
      </c>
      <c r="K11" s="23">
        <v>0</v>
      </c>
      <c r="L11" s="12">
        <f t="shared" si="3"/>
        <v>0</v>
      </c>
      <c r="M11" s="12">
        <f t="shared" si="4"/>
        <v>0</v>
      </c>
      <c r="N11" s="13">
        <f t="shared" si="5"/>
        <v>0</v>
      </c>
      <c r="O11" s="50"/>
      <c r="P11" s="14"/>
      <c r="Q11" s="55">
        <f t="shared" si="2"/>
        <v>0</v>
      </c>
    </row>
    <row r="12" spans="1:19" ht="24" hidden="1">
      <c r="A12" s="9" t="s">
        <v>50</v>
      </c>
      <c r="B12" s="9" t="s">
        <v>51</v>
      </c>
      <c r="C12" s="15">
        <v>9</v>
      </c>
      <c r="D12" s="25" t="s">
        <v>52</v>
      </c>
      <c r="E12" s="11" t="s">
        <v>102</v>
      </c>
      <c r="F12" s="11" t="s">
        <v>102</v>
      </c>
      <c r="G12" s="56">
        <v>0</v>
      </c>
      <c r="H12" s="56">
        <v>0</v>
      </c>
      <c r="I12" s="56">
        <v>0</v>
      </c>
      <c r="J12" s="56">
        <v>0</v>
      </c>
      <c r="K12" s="23">
        <v>0</v>
      </c>
      <c r="L12" s="12">
        <f t="shared" si="3"/>
        <v>0</v>
      </c>
      <c r="M12" s="12">
        <f t="shared" si="4"/>
        <v>0</v>
      </c>
      <c r="N12" s="13">
        <f t="shared" si="5"/>
        <v>0</v>
      </c>
      <c r="O12" s="50"/>
      <c r="P12" s="14"/>
      <c r="Q12" s="55">
        <f t="shared" si="2"/>
        <v>0</v>
      </c>
    </row>
    <row r="13" spans="1:19" ht="24" hidden="1">
      <c r="A13" s="9" t="s">
        <v>55</v>
      </c>
      <c r="B13" s="9" t="s">
        <v>56</v>
      </c>
      <c r="C13" s="10">
        <v>10</v>
      </c>
      <c r="D13" s="25" t="s">
        <v>57</v>
      </c>
      <c r="E13" s="11" t="s">
        <v>102</v>
      </c>
      <c r="F13" s="11" t="s">
        <v>102</v>
      </c>
      <c r="G13" s="56">
        <v>0</v>
      </c>
      <c r="H13" s="56">
        <v>0</v>
      </c>
      <c r="I13" s="56">
        <v>0</v>
      </c>
      <c r="J13" s="56">
        <v>0</v>
      </c>
      <c r="K13" s="23">
        <v>0</v>
      </c>
      <c r="L13" s="12">
        <f t="shared" si="3"/>
        <v>0</v>
      </c>
      <c r="M13" s="12">
        <f t="shared" si="4"/>
        <v>0</v>
      </c>
      <c r="N13" s="13">
        <f t="shared" si="5"/>
        <v>0</v>
      </c>
      <c r="O13" s="50"/>
      <c r="P13" s="14"/>
      <c r="Q13" s="55">
        <f t="shared" si="2"/>
        <v>0</v>
      </c>
    </row>
    <row r="14" spans="1:19" ht="24" hidden="1">
      <c r="A14" s="9"/>
      <c r="B14" s="9"/>
      <c r="C14" s="10">
        <v>11</v>
      </c>
      <c r="D14" s="25" t="s">
        <v>61</v>
      </c>
      <c r="E14" s="11" t="s">
        <v>102</v>
      </c>
      <c r="F14" s="11" t="s">
        <v>102</v>
      </c>
      <c r="G14" s="21">
        <v>0</v>
      </c>
      <c r="H14" s="56">
        <v>0</v>
      </c>
      <c r="I14" s="56">
        <v>0</v>
      </c>
      <c r="J14" s="56">
        <v>0</v>
      </c>
      <c r="K14" s="23">
        <v>0</v>
      </c>
      <c r="L14" s="12">
        <f t="shared" si="3"/>
        <v>0</v>
      </c>
      <c r="M14" s="12">
        <f t="shared" si="4"/>
        <v>0</v>
      </c>
      <c r="N14" s="13">
        <f t="shared" si="5"/>
        <v>0</v>
      </c>
      <c r="O14" s="50"/>
      <c r="P14" s="14"/>
      <c r="Q14" s="55">
        <f t="shared" si="2"/>
        <v>0</v>
      </c>
    </row>
    <row r="15" spans="1:19" ht="24" hidden="1">
      <c r="A15" s="9"/>
      <c r="B15" s="9"/>
      <c r="C15" s="15">
        <v>12</v>
      </c>
      <c r="D15" s="25" t="s">
        <v>64</v>
      </c>
      <c r="E15" s="11" t="s">
        <v>102</v>
      </c>
      <c r="F15" s="11" t="s">
        <v>102</v>
      </c>
      <c r="G15" s="21">
        <v>0</v>
      </c>
      <c r="H15" s="56">
        <v>0</v>
      </c>
      <c r="I15" s="56">
        <v>0</v>
      </c>
      <c r="J15" s="56">
        <v>0</v>
      </c>
      <c r="K15" s="23">
        <v>0</v>
      </c>
      <c r="L15" s="12">
        <f t="shared" si="3"/>
        <v>0</v>
      </c>
      <c r="M15" s="12">
        <f t="shared" si="4"/>
        <v>0</v>
      </c>
      <c r="N15" s="13">
        <f t="shared" si="5"/>
        <v>0</v>
      </c>
      <c r="O15" s="50"/>
      <c r="P15" s="14"/>
      <c r="Q15" s="55">
        <f t="shared" si="2"/>
        <v>0</v>
      </c>
    </row>
    <row r="16" spans="1:19" ht="36" hidden="1">
      <c r="A16" s="9"/>
      <c r="B16" s="9"/>
      <c r="C16" s="10">
        <v>13</v>
      </c>
      <c r="D16" s="25" t="s">
        <v>68</v>
      </c>
      <c r="E16" s="26" t="s">
        <v>47</v>
      </c>
      <c r="F16" s="11" t="s">
        <v>105</v>
      </c>
      <c r="G16" s="56">
        <v>0</v>
      </c>
      <c r="H16" s="56">
        <v>0</v>
      </c>
      <c r="I16" s="56">
        <v>0</v>
      </c>
      <c r="J16" s="56">
        <v>0</v>
      </c>
      <c r="K16" s="23">
        <v>0</v>
      </c>
      <c r="L16" s="12">
        <f t="shared" si="3"/>
        <v>0</v>
      </c>
      <c r="M16" s="12">
        <f t="shared" si="4"/>
        <v>0</v>
      </c>
      <c r="N16" s="13">
        <f t="shared" si="5"/>
        <v>0</v>
      </c>
      <c r="O16" s="50"/>
      <c r="P16" s="14"/>
      <c r="Q16" s="55">
        <f t="shared" si="2"/>
        <v>0</v>
      </c>
    </row>
    <row r="17" spans="1:18" s="17" customFormat="1" ht="24" hidden="1">
      <c r="A17" s="9" t="s">
        <v>70</v>
      </c>
      <c r="B17" s="9" t="s">
        <v>71</v>
      </c>
      <c r="C17" s="10">
        <v>14</v>
      </c>
      <c r="D17" s="27" t="s">
        <v>72</v>
      </c>
      <c r="E17" s="11" t="s">
        <v>102</v>
      </c>
      <c r="F17" s="11" t="s">
        <v>102</v>
      </c>
      <c r="G17" s="56">
        <v>0</v>
      </c>
      <c r="H17" s="56">
        <v>0</v>
      </c>
      <c r="I17" s="56">
        <v>0</v>
      </c>
      <c r="J17" s="56">
        <v>0</v>
      </c>
      <c r="K17" s="23">
        <v>0</v>
      </c>
      <c r="L17" s="12">
        <f t="shared" si="3"/>
        <v>0</v>
      </c>
      <c r="M17" s="12">
        <f t="shared" si="4"/>
        <v>0</v>
      </c>
      <c r="N17" s="13">
        <f t="shared" si="5"/>
        <v>0</v>
      </c>
      <c r="O17" s="50"/>
      <c r="P17" s="14"/>
      <c r="Q17" s="55">
        <f t="shared" si="2"/>
        <v>0</v>
      </c>
      <c r="R17" s="2"/>
    </row>
    <row r="18" spans="1:18" ht="24" hidden="1">
      <c r="A18" s="9"/>
      <c r="B18" s="9"/>
      <c r="C18" s="15">
        <v>15</v>
      </c>
      <c r="D18" s="25" t="s">
        <v>76</v>
      </c>
      <c r="E18" s="11" t="s">
        <v>102</v>
      </c>
      <c r="F18" s="11" t="s">
        <v>102</v>
      </c>
      <c r="G18" s="56">
        <v>0</v>
      </c>
      <c r="H18" s="56">
        <v>0</v>
      </c>
      <c r="I18" s="56">
        <v>0</v>
      </c>
      <c r="J18" s="56">
        <v>0</v>
      </c>
      <c r="K18" s="23">
        <v>0</v>
      </c>
      <c r="L18" s="12">
        <f t="shared" si="3"/>
        <v>0</v>
      </c>
      <c r="M18" s="12">
        <f t="shared" si="4"/>
        <v>0</v>
      </c>
      <c r="N18" s="13">
        <f t="shared" si="5"/>
        <v>0</v>
      </c>
      <c r="O18" s="50"/>
      <c r="P18" s="14"/>
      <c r="Q18" s="55">
        <f t="shared" si="2"/>
        <v>0</v>
      </c>
    </row>
    <row r="19" spans="1:18" ht="152.25" hidden="1" customHeight="1">
      <c r="A19" s="9"/>
      <c r="B19" s="9"/>
      <c r="C19" s="10">
        <v>16</v>
      </c>
      <c r="D19" s="25" t="s">
        <v>80</v>
      </c>
      <c r="E19" s="26" t="s">
        <v>81</v>
      </c>
      <c r="F19" s="11" t="s">
        <v>106</v>
      </c>
      <c r="G19" s="56">
        <v>0</v>
      </c>
      <c r="H19" s="56">
        <v>0</v>
      </c>
      <c r="I19" s="56">
        <v>0</v>
      </c>
      <c r="J19" s="56">
        <v>0</v>
      </c>
      <c r="K19" s="23">
        <v>0</v>
      </c>
      <c r="L19" s="12">
        <f t="shared" si="3"/>
        <v>0</v>
      </c>
      <c r="M19" s="12">
        <f t="shared" si="4"/>
        <v>0</v>
      </c>
      <c r="N19" s="13">
        <f t="shared" si="5"/>
        <v>0</v>
      </c>
      <c r="O19" s="50"/>
      <c r="P19" s="14"/>
      <c r="Q19" s="55">
        <f t="shared" si="2"/>
        <v>0</v>
      </c>
    </row>
    <row r="20" spans="1:18" s="17" customFormat="1" ht="24" hidden="1">
      <c r="A20" s="2"/>
      <c r="B20" s="2"/>
      <c r="C20" s="10">
        <v>17</v>
      </c>
      <c r="D20" s="28" t="s">
        <v>84</v>
      </c>
      <c r="E20" s="11" t="s">
        <v>102</v>
      </c>
      <c r="F20" s="11" t="s">
        <v>102</v>
      </c>
      <c r="G20" s="56">
        <v>0</v>
      </c>
      <c r="H20" s="56">
        <v>0</v>
      </c>
      <c r="I20" s="56">
        <v>0</v>
      </c>
      <c r="J20" s="56">
        <v>0</v>
      </c>
      <c r="K20" s="24">
        <v>0</v>
      </c>
      <c r="L20" s="12">
        <f t="shared" si="3"/>
        <v>0</v>
      </c>
      <c r="M20" s="12">
        <f t="shared" si="4"/>
        <v>0</v>
      </c>
      <c r="N20" s="13">
        <f t="shared" si="5"/>
        <v>0</v>
      </c>
      <c r="O20" s="50"/>
      <c r="P20" s="14"/>
      <c r="Q20" s="55">
        <f t="shared" si="2"/>
        <v>0</v>
      </c>
    </row>
    <row r="21" spans="1:18" s="17" customFormat="1" ht="194.25" hidden="1" customHeight="1">
      <c r="A21" s="16" t="s">
        <v>88</v>
      </c>
      <c r="B21" s="16" t="s">
        <v>89</v>
      </c>
      <c r="C21" s="15">
        <v>18</v>
      </c>
      <c r="D21" s="33" t="s">
        <v>90</v>
      </c>
      <c r="E21" s="26" t="s">
        <v>91</v>
      </c>
      <c r="F21" s="11" t="s">
        <v>92</v>
      </c>
      <c r="G21" s="56">
        <v>0</v>
      </c>
      <c r="H21" s="56">
        <v>0</v>
      </c>
      <c r="I21" s="56">
        <v>0</v>
      </c>
      <c r="J21" s="56">
        <v>0</v>
      </c>
      <c r="K21" s="23">
        <v>0</v>
      </c>
      <c r="L21" s="12">
        <f t="shared" si="3"/>
        <v>0</v>
      </c>
      <c r="M21" s="12">
        <f t="shared" si="4"/>
        <v>0</v>
      </c>
      <c r="N21" s="13">
        <f t="shared" si="5"/>
        <v>0</v>
      </c>
      <c r="O21" s="50"/>
      <c r="P21" s="57"/>
      <c r="Q21" s="55">
        <f t="shared" si="2"/>
        <v>0</v>
      </c>
    </row>
    <row r="22" spans="1:18" ht="24" hidden="1">
      <c r="A22" s="9"/>
      <c r="B22" s="9"/>
      <c r="C22" s="10">
        <v>19</v>
      </c>
      <c r="D22" s="25" t="s">
        <v>93</v>
      </c>
      <c r="E22" s="11" t="s">
        <v>102</v>
      </c>
      <c r="F22" s="11" t="s">
        <v>102</v>
      </c>
      <c r="G22" s="56">
        <v>0</v>
      </c>
      <c r="H22" s="56">
        <v>0</v>
      </c>
      <c r="I22" s="56">
        <v>0</v>
      </c>
      <c r="J22" s="56">
        <v>0</v>
      </c>
      <c r="K22" s="23">
        <v>0</v>
      </c>
      <c r="L22" s="12">
        <f t="shared" si="3"/>
        <v>0</v>
      </c>
      <c r="M22" s="12">
        <f t="shared" si="4"/>
        <v>0</v>
      </c>
      <c r="N22" s="13">
        <f t="shared" si="5"/>
        <v>0</v>
      </c>
      <c r="O22" s="50"/>
      <c r="P22" s="14"/>
      <c r="Q22" s="55">
        <f t="shared" si="2"/>
        <v>0</v>
      </c>
    </row>
    <row r="23" spans="1:18" ht="24" hidden="1">
      <c r="A23" s="9"/>
      <c r="B23" s="9"/>
      <c r="C23" s="10">
        <v>20</v>
      </c>
      <c r="D23" s="25" t="s">
        <v>94</v>
      </c>
      <c r="E23" s="11" t="s">
        <v>102</v>
      </c>
      <c r="F23" s="11" t="s">
        <v>102</v>
      </c>
      <c r="G23" s="56">
        <v>0</v>
      </c>
      <c r="H23" s="56">
        <v>0</v>
      </c>
      <c r="I23" s="56">
        <v>0</v>
      </c>
      <c r="J23" s="56">
        <v>0</v>
      </c>
      <c r="K23" s="23">
        <v>0</v>
      </c>
      <c r="L23" s="12">
        <f t="shared" si="3"/>
        <v>0</v>
      </c>
      <c r="M23" s="12">
        <f t="shared" si="4"/>
        <v>0</v>
      </c>
      <c r="N23" s="13">
        <f t="shared" si="5"/>
        <v>0</v>
      </c>
      <c r="O23" s="50"/>
      <c r="P23" s="14"/>
      <c r="Q23" s="55">
        <f t="shared" si="2"/>
        <v>0</v>
      </c>
    </row>
    <row r="24" spans="1:18" ht="24" hidden="1">
      <c r="A24" s="9"/>
      <c r="B24" s="9"/>
      <c r="C24" s="15">
        <v>21</v>
      </c>
      <c r="D24" s="25" t="s">
        <v>95</v>
      </c>
      <c r="E24" s="11" t="s">
        <v>102</v>
      </c>
      <c r="F24" s="11" t="s">
        <v>102</v>
      </c>
      <c r="G24" s="56">
        <v>0</v>
      </c>
      <c r="H24" s="56">
        <v>0</v>
      </c>
      <c r="I24" s="56">
        <v>0</v>
      </c>
      <c r="J24" s="56">
        <v>0</v>
      </c>
      <c r="K24" s="23">
        <v>0</v>
      </c>
      <c r="L24" s="12">
        <f t="shared" si="3"/>
        <v>0</v>
      </c>
      <c r="M24" s="12">
        <f t="shared" si="4"/>
        <v>0</v>
      </c>
      <c r="N24" s="13">
        <f t="shared" si="5"/>
        <v>0</v>
      </c>
      <c r="O24" s="50"/>
      <c r="P24" s="14"/>
      <c r="Q24" s="55">
        <f t="shared" si="2"/>
        <v>0</v>
      </c>
    </row>
    <row r="25" spans="1:18" ht="29.25" hidden="1" customHeight="1">
      <c r="A25" s="9"/>
      <c r="B25" s="9"/>
      <c r="C25" s="10">
        <v>22</v>
      </c>
      <c r="D25" s="25" t="s">
        <v>96</v>
      </c>
      <c r="E25" s="11" t="s">
        <v>102</v>
      </c>
      <c r="F25" s="11" t="s">
        <v>102</v>
      </c>
      <c r="G25" s="56">
        <v>0</v>
      </c>
      <c r="H25" s="56">
        <v>0</v>
      </c>
      <c r="I25" s="56">
        <v>0</v>
      </c>
      <c r="J25" s="56">
        <v>0</v>
      </c>
      <c r="K25" s="23">
        <v>0</v>
      </c>
      <c r="L25" s="12">
        <f t="shared" si="3"/>
        <v>0</v>
      </c>
      <c r="M25" s="12">
        <f t="shared" si="4"/>
        <v>0</v>
      </c>
      <c r="N25" s="13">
        <f t="shared" si="5"/>
        <v>0</v>
      </c>
      <c r="O25" s="50"/>
      <c r="P25" s="14"/>
      <c r="Q25" s="55">
        <f t="shared" si="2"/>
        <v>0</v>
      </c>
    </row>
    <row r="26" spans="1:18" ht="168">
      <c r="A26" s="9"/>
      <c r="B26" s="9"/>
      <c r="C26" s="10">
        <v>23</v>
      </c>
      <c r="D26" s="25" t="s">
        <v>97</v>
      </c>
      <c r="E26" s="26" t="s">
        <v>98</v>
      </c>
      <c r="F26" s="11" t="s">
        <v>107</v>
      </c>
      <c r="G26" s="56">
        <v>69255017</v>
      </c>
      <c r="H26" s="56">
        <v>2164871</v>
      </c>
      <c r="I26" s="56">
        <v>143105710.31</v>
      </c>
      <c r="J26" s="56">
        <v>123273542</v>
      </c>
      <c r="K26" s="23">
        <v>0.01</v>
      </c>
      <c r="L26" s="12">
        <f t="shared" si="3"/>
        <v>-1.0663587492874342</v>
      </c>
      <c r="M26" s="12">
        <f t="shared" si="4"/>
        <v>-55.942673258591391</v>
      </c>
      <c r="N26" s="13">
        <f t="shared" si="5"/>
        <v>-2.7297629521625684</v>
      </c>
      <c r="O26" s="50"/>
      <c r="P26" s="54" t="s">
        <v>140</v>
      </c>
      <c r="Q26" s="55">
        <f t="shared" si="2"/>
        <v>-194959364.31</v>
      </c>
    </row>
    <row r="27" spans="1:18" ht="20.100000000000001" customHeight="1">
      <c r="C27" s="86" t="s">
        <v>100</v>
      </c>
      <c r="D27" s="86"/>
      <c r="E27" s="86"/>
      <c r="F27" s="86"/>
      <c r="G27" s="52">
        <f>SUM(G4:G26)</f>
        <v>286121745.98000002</v>
      </c>
      <c r="H27" s="52">
        <f t="shared" ref="H27:J27" si="6">SUM(H4:H26)</f>
        <v>48726267</v>
      </c>
      <c r="I27" s="52">
        <f t="shared" si="6"/>
        <v>676802118.49000001</v>
      </c>
      <c r="J27" s="52">
        <f t="shared" si="6"/>
        <v>1112095471.53</v>
      </c>
      <c r="K27" s="70"/>
      <c r="L27" s="71"/>
      <c r="M27" s="71"/>
      <c r="N27" s="71"/>
      <c r="O27" s="71"/>
      <c r="P27" s="72"/>
      <c r="Q27" s="52">
        <f t="shared" ref="Q27" si="7">SUM(Q4:Q26)</f>
        <v>-1454049577.04</v>
      </c>
    </row>
  </sheetData>
  <mergeCells count="15">
    <mergeCell ref="A3:B3"/>
    <mergeCell ref="C27:F27"/>
    <mergeCell ref="K27:P27"/>
    <mergeCell ref="C1:Q1"/>
    <mergeCell ref="C2:C3"/>
    <mergeCell ref="D2:D3"/>
    <mergeCell ref="E2:E3"/>
    <mergeCell ref="F2:F3"/>
    <mergeCell ref="G2:H2"/>
    <mergeCell ref="K2:K3"/>
    <mergeCell ref="L2:M2"/>
    <mergeCell ref="N2:N3"/>
    <mergeCell ref="O2:P2"/>
    <mergeCell ref="Q2:Q3"/>
    <mergeCell ref="I2:J2"/>
  </mergeCells>
  <conditionalFormatting sqref="P8:P10">
    <cfRule type="expression" dxfId="3" priority="1">
      <formula>$P8&lt;0</formula>
    </cfRule>
  </conditionalFormatting>
  <conditionalFormatting sqref="P21">
    <cfRule type="expression" dxfId="2" priority="74">
      <formula>$P21&lt;0</formula>
    </cfRule>
  </conditionalFormatting>
  <dataValidations count="4">
    <dataValidation allowBlank="1" showInputMessage="1" showErrorMessage="1" promptTitle="Nota" prompt="El objetivo es proporcionar información acerca de los resultados del ejercicio, con el propósito de facilitar una mejor comprensión de la información." sqref="O2:P2" xr:uid="{F2154F67-E4E9-4695-9CF3-6CB4B3862DDB}"/>
    <dataValidation allowBlank="1" showInputMessage="1" showErrorMessage="1" prompt="Fuente SIIF obligaciones de gasto" sqref="G2:I2" xr:uid="{BE1B6E1F-6CD0-468D-95C7-B3725897A239}"/>
    <dataValidation allowBlank="1" showInputMessage="1" showErrorMessage="1" promptTitle="Meta" prompt="La meta debe permitir racionalizar y priorizar el gasto atendiendo las medidas sobre austeridad, estableciendo mecanismos y estrategias de ahorro para asegurar su cumplimiento. " sqref="F4 F12:F15 F22:F25 F17:F20 E2:E26" xr:uid="{12311C37-F4BD-4EDC-B2CF-23A5098861A0}"/>
    <dataValidation allowBlank="1" showInputMessage="1" showErrorMessage="1" promptTitle="Meta %" prompt="Porcentaje de ahorro esperado " sqref="K2:K26" xr:uid="{C2DC1092-C946-4433-B53A-F773A0EF9390}"/>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7529-53FC-426D-9841-9F5DB5656B4E}">
  <sheetPr>
    <tabColor theme="7" tint="-0.249977111117893"/>
  </sheetPr>
  <dimension ref="A1:T27"/>
  <sheetViews>
    <sheetView showGridLines="0" tabSelected="1" topLeftCell="C1" zoomScale="85" zoomScaleNormal="85" workbookViewId="0">
      <selection activeCell="G8" sqref="G8"/>
    </sheetView>
  </sheetViews>
  <sheetFormatPr baseColWidth="10" defaultColWidth="10.875" defaultRowHeight="12"/>
  <cols>
    <col min="1" max="1" width="23.625" style="2" hidden="1" customWidth="1"/>
    <col min="2" max="2" width="19.625" style="2" hidden="1" customWidth="1"/>
    <col min="3" max="3" width="5.875" style="2" customWidth="1"/>
    <col min="4" max="4" width="24.625" style="18" customWidth="1"/>
    <col min="5" max="5" width="27.875" style="19" customWidth="1"/>
    <col min="6" max="6" width="39.125" style="19" customWidth="1"/>
    <col min="7" max="7" width="24.25" style="3" customWidth="1"/>
    <col min="8" max="8" width="22.625" style="3" customWidth="1"/>
    <col min="9" max="9" width="23.625" style="3" customWidth="1"/>
    <col min="10" max="10" width="25.25" style="47" customWidth="1"/>
    <col min="11" max="11" width="16.875" style="3" customWidth="1"/>
    <col min="12" max="12" width="15.625" style="3" customWidth="1"/>
    <col min="13" max="14" width="16.875" style="3" customWidth="1"/>
    <col min="15" max="15" width="24.375" style="20" customWidth="1"/>
    <col min="16" max="16" width="55.25" style="3" customWidth="1"/>
    <col min="17" max="17" width="25.75" style="3" customWidth="1"/>
    <col min="18" max="18" width="46.625" style="2" customWidth="1"/>
    <col min="19" max="19" width="10.875" style="2"/>
    <col min="20" max="20" width="42.125" style="2" customWidth="1"/>
    <col min="21" max="16384" width="10.875" style="2"/>
  </cols>
  <sheetData>
    <row r="1" spans="1:20" ht="63.75" customHeight="1">
      <c r="A1" s="1"/>
      <c r="B1" s="1"/>
      <c r="C1" s="73" t="s">
        <v>110</v>
      </c>
      <c r="D1" s="74"/>
      <c r="E1" s="74"/>
      <c r="F1" s="74"/>
      <c r="G1" s="74"/>
      <c r="H1" s="74"/>
      <c r="I1" s="74"/>
      <c r="J1" s="74"/>
      <c r="K1" s="74"/>
      <c r="L1" s="74"/>
      <c r="M1" s="74"/>
      <c r="N1" s="74"/>
      <c r="O1" s="74"/>
      <c r="P1" s="74"/>
      <c r="Q1" s="74"/>
    </row>
    <row r="2" spans="1:20" ht="20.100000000000001" customHeight="1">
      <c r="C2" s="75" t="s">
        <v>1</v>
      </c>
      <c r="D2" s="75" t="s">
        <v>2</v>
      </c>
      <c r="E2" s="75" t="s">
        <v>3</v>
      </c>
      <c r="F2" s="75" t="s">
        <v>4</v>
      </c>
      <c r="G2" s="75" t="s">
        <v>5</v>
      </c>
      <c r="H2" s="75"/>
      <c r="I2" s="76" t="s">
        <v>6</v>
      </c>
      <c r="J2" s="77"/>
      <c r="K2" s="78" t="s">
        <v>7</v>
      </c>
      <c r="L2" s="84" t="s">
        <v>8</v>
      </c>
      <c r="M2" s="87"/>
      <c r="N2" s="80" t="s">
        <v>9</v>
      </c>
      <c r="O2" s="81" t="s">
        <v>10</v>
      </c>
      <c r="P2" s="82"/>
      <c r="Q2" s="83" t="s">
        <v>11</v>
      </c>
    </row>
    <row r="3" spans="1:20" s="8" customFormat="1" ht="20.100000000000001" customHeight="1">
      <c r="A3" s="67" t="s">
        <v>12</v>
      </c>
      <c r="B3" s="68"/>
      <c r="C3" s="75"/>
      <c r="D3" s="75"/>
      <c r="E3" s="75"/>
      <c r="F3" s="75"/>
      <c r="G3" s="4" t="s">
        <v>13</v>
      </c>
      <c r="H3" s="4" t="s">
        <v>14</v>
      </c>
      <c r="I3" s="5" t="s">
        <v>13</v>
      </c>
      <c r="J3" s="5" t="s">
        <v>14</v>
      </c>
      <c r="K3" s="79"/>
      <c r="L3" s="5" t="s">
        <v>13</v>
      </c>
      <c r="M3" s="5" t="s">
        <v>14</v>
      </c>
      <c r="N3" s="80"/>
      <c r="O3" s="6" t="s">
        <v>13</v>
      </c>
      <c r="P3" s="7" t="s">
        <v>14</v>
      </c>
      <c r="Q3" s="84"/>
    </row>
    <row r="4" spans="1:20" ht="36" hidden="1">
      <c r="A4" s="9"/>
      <c r="B4" s="9"/>
      <c r="C4" s="10">
        <v>1</v>
      </c>
      <c r="D4" s="25" t="s">
        <v>15</v>
      </c>
      <c r="E4" s="11" t="s">
        <v>102</v>
      </c>
      <c r="F4" s="11" t="s">
        <v>102</v>
      </c>
      <c r="G4" s="21">
        <v>0</v>
      </c>
      <c r="H4" s="56">
        <v>0</v>
      </c>
      <c r="I4" s="56">
        <v>0</v>
      </c>
      <c r="J4" s="56">
        <v>0</v>
      </c>
      <c r="K4" s="23">
        <v>0</v>
      </c>
      <c r="L4" s="12">
        <f t="shared" ref="L4:M4" si="0">IF(OR(G4=0, I4=0), 0, (G4-I4)/G4)</f>
        <v>0</v>
      </c>
      <c r="M4" s="12">
        <f t="shared" si="0"/>
        <v>0</v>
      </c>
      <c r="N4" s="13">
        <f t="shared" ref="N4" si="1">IF(OR(G4=0,I4=0),0,((G4+H4)-(I4+J4))/(G4+H4))</f>
        <v>0</v>
      </c>
      <c r="O4" s="40"/>
      <c r="P4" s="14"/>
      <c r="Q4" s="55">
        <f t="shared" ref="Q4:Q26" si="2">+G4+H4-I4-J4</f>
        <v>0</v>
      </c>
    </row>
    <row r="5" spans="1:20" s="17" customFormat="1" ht="63">
      <c r="A5" s="2"/>
      <c r="B5" s="2"/>
      <c r="C5" s="10">
        <v>2</v>
      </c>
      <c r="D5" s="27" t="s">
        <v>19</v>
      </c>
      <c r="E5" s="29" t="s">
        <v>102</v>
      </c>
      <c r="F5" s="11" t="s">
        <v>102</v>
      </c>
      <c r="G5" s="21">
        <v>0</v>
      </c>
      <c r="H5" s="56">
        <v>0</v>
      </c>
      <c r="I5" s="56">
        <v>0</v>
      </c>
      <c r="J5" s="56">
        <v>138838000</v>
      </c>
      <c r="K5" s="23">
        <v>0</v>
      </c>
      <c r="L5" s="12">
        <f t="shared" ref="L5:L26" si="3">IF(OR(G5=0, I5=0), 0, (G5-I5)/G5)</f>
        <v>0</v>
      </c>
      <c r="M5" s="12">
        <f t="shared" ref="M5:M26" si="4">IF(OR(H5=0, J5=0), 0, (H5-J5)/H5)</f>
        <v>0</v>
      </c>
      <c r="N5" s="13">
        <f t="shared" ref="N5:N26" si="5">IF(OR(G5=0,I5=0),0,((G5+H5)-(I5+J5))/(G5+H5))</f>
        <v>0</v>
      </c>
      <c r="O5" s="40"/>
      <c r="P5" s="14" t="s">
        <v>128</v>
      </c>
      <c r="Q5" s="55">
        <f t="shared" si="2"/>
        <v>-138838000</v>
      </c>
    </row>
    <row r="6" spans="1:20" ht="24" hidden="1">
      <c r="A6" s="9" t="s">
        <v>21</v>
      </c>
      <c r="B6" s="9" t="s">
        <v>22</v>
      </c>
      <c r="C6" s="15">
        <v>3</v>
      </c>
      <c r="D6" s="30" t="s">
        <v>23</v>
      </c>
      <c r="E6" s="31" t="s">
        <v>102</v>
      </c>
      <c r="F6" s="11" t="s">
        <v>102</v>
      </c>
      <c r="G6" s="21">
        <v>0</v>
      </c>
      <c r="H6" s="56">
        <v>0</v>
      </c>
      <c r="I6" s="56">
        <v>0</v>
      </c>
      <c r="J6" s="56">
        <v>0</v>
      </c>
      <c r="K6" s="23">
        <v>0</v>
      </c>
      <c r="L6" s="12">
        <f t="shared" si="3"/>
        <v>0</v>
      </c>
      <c r="M6" s="12">
        <f t="shared" si="4"/>
        <v>0</v>
      </c>
      <c r="N6" s="13">
        <f t="shared" si="5"/>
        <v>0</v>
      </c>
      <c r="O6" s="40"/>
      <c r="P6" s="14"/>
      <c r="Q6" s="55">
        <f t="shared" si="2"/>
        <v>0</v>
      </c>
      <c r="R6" s="3"/>
    </row>
    <row r="7" spans="1:20" ht="60" hidden="1">
      <c r="A7" s="9" t="s">
        <v>27</v>
      </c>
      <c r="B7" s="9" t="s">
        <v>28</v>
      </c>
      <c r="C7" s="10">
        <v>4</v>
      </c>
      <c r="D7" s="25" t="s">
        <v>29</v>
      </c>
      <c r="E7" s="32" t="s">
        <v>30</v>
      </c>
      <c r="F7" s="11" t="s">
        <v>103</v>
      </c>
      <c r="G7" s="21">
        <v>0</v>
      </c>
      <c r="H7" s="56">
        <v>0</v>
      </c>
      <c r="I7" s="56">
        <v>0</v>
      </c>
      <c r="J7" s="56">
        <v>0</v>
      </c>
      <c r="K7" s="23">
        <v>0</v>
      </c>
      <c r="L7" s="12">
        <f t="shared" si="3"/>
        <v>0</v>
      </c>
      <c r="M7" s="12">
        <f t="shared" si="4"/>
        <v>0</v>
      </c>
      <c r="N7" s="13">
        <f t="shared" si="5"/>
        <v>0</v>
      </c>
      <c r="O7" s="40"/>
      <c r="P7" s="14"/>
      <c r="Q7" s="55">
        <f t="shared" si="2"/>
        <v>0</v>
      </c>
      <c r="T7" s="3"/>
    </row>
    <row r="8" spans="1:20" ht="199.5">
      <c r="A8" s="9" t="s">
        <v>33</v>
      </c>
      <c r="B8" s="9" t="s">
        <v>34</v>
      </c>
      <c r="C8" s="10">
        <v>5</v>
      </c>
      <c r="D8" s="33" t="s">
        <v>35</v>
      </c>
      <c r="E8" s="26" t="s">
        <v>36</v>
      </c>
      <c r="F8" s="11" t="s">
        <v>37</v>
      </c>
      <c r="G8" s="58">
        <v>476944003.38</v>
      </c>
      <c r="H8" s="56">
        <v>0</v>
      </c>
      <c r="I8" s="56">
        <v>600333411.10000002</v>
      </c>
      <c r="J8" s="56">
        <v>48235576</v>
      </c>
      <c r="K8" s="23">
        <v>0.01</v>
      </c>
      <c r="L8" s="12">
        <f t="shared" si="3"/>
        <v>-0.25870837424428389</v>
      </c>
      <c r="M8" s="12">
        <f t="shared" si="4"/>
        <v>0</v>
      </c>
      <c r="N8" s="13">
        <f t="shared" si="5"/>
        <v>-0.35984304761928138</v>
      </c>
      <c r="O8" s="40"/>
      <c r="P8" s="14" t="s">
        <v>141</v>
      </c>
      <c r="Q8" s="55">
        <f t="shared" si="2"/>
        <v>-171624983.72000003</v>
      </c>
    </row>
    <row r="9" spans="1:20" ht="48">
      <c r="A9" s="9"/>
      <c r="B9" s="9"/>
      <c r="C9" s="15">
        <v>6</v>
      </c>
      <c r="D9" s="25" t="s">
        <v>39</v>
      </c>
      <c r="E9" s="26" t="s">
        <v>40</v>
      </c>
      <c r="F9" s="11" t="s">
        <v>104</v>
      </c>
      <c r="G9" s="56">
        <v>0</v>
      </c>
      <c r="H9" s="56">
        <v>0</v>
      </c>
      <c r="I9" s="56">
        <v>1994980</v>
      </c>
      <c r="J9" s="56">
        <v>0</v>
      </c>
      <c r="K9" s="23">
        <v>0</v>
      </c>
      <c r="L9" s="12">
        <f t="shared" si="3"/>
        <v>0</v>
      </c>
      <c r="M9" s="12">
        <f t="shared" si="4"/>
        <v>0</v>
      </c>
      <c r="N9" s="13">
        <f t="shared" si="5"/>
        <v>0</v>
      </c>
      <c r="O9" s="40"/>
      <c r="P9" s="14" t="s">
        <v>117</v>
      </c>
      <c r="Q9" s="55">
        <f t="shared" si="2"/>
        <v>-1994980</v>
      </c>
    </row>
    <row r="10" spans="1:20" ht="24" hidden="1">
      <c r="A10" s="9"/>
      <c r="B10" s="9"/>
      <c r="C10" s="10">
        <v>7</v>
      </c>
      <c r="D10" s="25" t="s">
        <v>43</v>
      </c>
      <c r="E10" s="26" t="s">
        <v>102</v>
      </c>
      <c r="F10" s="11" t="s">
        <v>102</v>
      </c>
      <c r="G10" s="56">
        <v>0</v>
      </c>
      <c r="H10" s="56">
        <v>0</v>
      </c>
      <c r="I10" s="56">
        <v>0</v>
      </c>
      <c r="J10" s="56">
        <v>0</v>
      </c>
      <c r="K10" s="23">
        <v>0</v>
      </c>
      <c r="L10" s="12">
        <f t="shared" si="3"/>
        <v>0</v>
      </c>
      <c r="M10" s="12">
        <f t="shared" si="4"/>
        <v>0</v>
      </c>
      <c r="N10" s="13">
        <f t="shared" si="5"/>
        <v>0</v>
      </c>
      <c r="O10" s="40"/>
      <c r="P10" s="54"/>
      <c r="Q10" s="55">
        <f t="shared" si="2"/>
        <v>0</v>
      </c>
    </row>
    <row r="11" spans="1:20" ht="36" hidden="1">
      <c r="A11" s="9"/>
      <c r="B11" s="9"/>
      <c r="C11" s="10">
        <v>8</v>
      </c>
      <c r="D11" s="25" t="s">
        <v>46</v>
      </c>
      <c r="E11" s="26" t="s">
        <v>47</v>
      </c>
      <c r="F11" s="11" t="s">
        <v>105</v>
      </c>
      <c r="G11" s="56">
        <v>0</v>
      </c>
      <c r="H11" s="56">
        <v>0</v>
      </c>
      <c r="I11" s="56">
        <v>0</v>
      </c>
      <c r="J11" s="56">
        <v>0</v>
      </c>
      <c r="K11" s="23">
        <v>0</v>
      </c>
      <c r="L11" s="12">
        <f t="shared" si="3"/>
        <v>0</v>
      </c>
      <c r="M11" s="12">
        <f t="shared" si="4"/>
        <v>0</v>
      </c>
      <c r="N11" s="13">
        <f t="shared" si="5"/>
        <v>0</v>
      </c>
      <c r="O11" s="40"/>
      <c r="P11" s="14"/>
      <c r="Q11" s="55">
        <f t="shared" si="2"/>
        <v>0</v>
      </c>
    </row>
    <row r="12" spans="1:20" ht="24" hidden="1">
      <c r="A12" s="9" t="s">
        <v>50</v>
      </c>
      <c r="B12" s="9" t="s">
        <v>51</v>
      </c>
      <c r="C12" s="15">
        <v>9</v>
      </c>
      <c r="D12" s="25" t="s">
        <v>52</v>
      </c>
      <c r="E12" s="11" t="s">
        <v>102</v>
      </c>
      <c r="F12" s="11" t="s">
        <v>102</v>
      </c>
      <c r="G12" s="56">
        <v>0</v>
      </c>
      <c r="H12" s="56">
        <v>0</v>
      </c>
      <c r="I12" s="56">
        <v>0</v>
      </c>
      <c r="J12" s="56">
        <v>0</v>
      </c>
      <c r="K12" s="23">
        <v>0</v>
      </c>
      <c r="L12" s="12">
        <f t="shared" si="3"/>
        <v>0</v>
      </c>
      <c r="M12" s="12">
        <f t="shared" si="4"/>
        <v>0</v>
      </c>
      <c r="N12" s="13">
        <f t="shared" si="5"/>
        <v>0</v>
      </c>
      <c r="O12" s="40"/>
      <c r="P12" s="14"/>
      <c r="Q12" s="55">
        <f t="shared" si="2"/>
        <v>0</v>
      </c>
    </row>
    <row r="13" spans="1:20" ht="24" hidden="1">
      <c r="A13" s="9" t="s">
        <v>55</v>
      </c>
      <c r="B13" s="9" t="s">
        <v>56</v>
      </c>
      <c r="C13" s="10">
        <v>10</v>
      </c>
      <c r="D13" s="25" t="s">
        <v>57</v>
      </c>
      <c r="E13" s="11" t="s">
        <v>102</v>
      </c>
      <c r="F13" s="11" t="s">
        <v>102</v>
      </c>
      <c r="G13" s="56">
        <v>0</v>
      </c>
      <c r="H13" s="56">
        <v>0</v>
      </c>
      <c r="I13" s="56">
        <v>0</v>
      </c>
      <c r="J13" s="56">
        <v>0</v>
      </c>
      <c r="K13" s="23">
        <v>0</v>
      </c>
      <c r="L13" s="12">
        <f t="shared" si="3"/>
        <v>0</v>
      </c>
      <c r="M13" s="12">
        <f t="shared" si="4"/>
        <v>0</v>
      </c>
      <c r="N13" s="13">
        <f t="shared" si="5"/>
        <v>0</v>
      </c>
      <c r="O13" s="40"/>
      <c r="P13" s="14"/>
      <c r="Q13" s="55">
        <f t="shared" si="2"/>
        <v>0</v>
      </c>
    </row>
    <row r="14" spans="1:20" ht="24" hidden="1">
      <c r="A14" s="9"/>
      <c r="B14" s="9"/>
      <c r="C14" s="10">
        <v>11</v>
      </c>
      <c r="D14" s="25" t="s">
        <v>61</v>
      </c>
      <c r="E14" s="11" t="s">
        <v>102</v>
      </c>
      <c r="F14" s="11" t="s">
        <v>102</v>
      </c>
      <c r="G14" s="21">
        <v>0</v>
      </c>
      <c r="H14" s="56">
        <v>0</v>
      </c>
      <c r="I14" s="56">
        <v>0</v>
      </c>
      <c r="J14" s="56">
        <v>0</v>
      </c>
      <c r="K14" s="23">
        <v>0</v>
      </c>
      <c r="L14" s="12">
        <f t="shared" si="3"/>
        <v>0</v>
      </c>
      <c r="M14" s="12">
        <f t="shared" si="4"/>
        <v>0</v>
      </c>
      <c r="N14" s="13">
        <f t="shared" si="5"/>
        <v>0</v>
      </c>
      <c r="O14" s="40"/>
      <c r="P14" s="14"/>
      <c r="Q14" s="55">
        <f t="shared" si="2"/>
        <v>0</v>
      </c>
    </row>
    <row r="15" spans="1:20" ht="24" hidden="1">
      <c r="A15" s="9"/>
      <c r="B15" s="9"/>
      <c r="C15" s="15">
        <v>12</v>
      </c>
      <c r="D15" s="25" t="s">
        <v>64</v>
      </c>
      <c r="E15" s="11" t="s">
        <v>102</v>
      </c>
      <c r="F15" s="11" t="s">
        <v>102</v>
      </c>
      <c r="G15" s="21">
        <v>0</v>
      </c>
      <c r="H15" s="56">
        <v>0</v>
      </c>
      <c r="I15" s="56">
        <v>0</v>
      </c>
      <c r="J15" s="56">
        <v>0</v>
      </c>
      <c r="K15" s="23">
        <v>0</v>
      </c>
      <c r="L15" s="12">
        <f t="shared" si="3"/>
        <v>0</v>
      </c>
      <c r="M15" s="12">
        <f t="shared" si="4"/>
        <v>0</v>
      </c>
      <c r="N15" s="13">
        <f t="shared" si="5"/>
        <v>0</v>
      </c>
      <c r="O15" s="40"/>
      <c r="P15" s="14"/>
      <c r="Q15" s="55">
        <f t="shared" si="2"/>
        <v>0</v>
      </c>
    </row>
    <row r="16" spans="1:20" ht="36" hidden="1">
      <c r="A16" s="9"/>
      <c r="B16" s="9"/>
      <c r="C16" s="10">
        <v>13</v>
      </c>
      <c r="D16" s="25" t="s">
        <v>68</v>
      </c>
      <c r="E16" s="26" t="s">
        <v>47</v>
      </c>
      <c r="F16" s="11" t="s">
        <v>105</v>
      </c>
      <c r="G16" s="56">
        <v>0</v>
      </c>
      <c r="H16" s="56">
        <v>0</v>
      </c>
      <c r="I16" s="56">
        <v>0</v>
      </c>
      <c r="J16" s="56">
        <v>0</v>
      </c>
      <c r="K16" s="23">
        <v>0</v>
      </c>
      <c r="L16" s="12">
        <f t="shared" si="3"/>
        <v>0</v>
      </c>
      <c r="M16" s="12">
        <f t="shared" si="4"/>
        <v>0</v>
      </c>
      <c r="N16" s="13">
        <f t="shared" si="5"/>
        <v>0</v>
      </c>
      <c r="O16" s="40"/>
      <c r="P16" s="14"/>
      <c r="Q16" s="55">
        <f t="shared" si="2"/>
        <v>0</v>
      </c>
    </row>
    <row r="17" spans="1:19" s="17" customFormat="1" ht="24" hidden="1">
      <c r="A17" s="9" t="s">
        <v>70</v>
      </c>
      <c r="B17" s="9" t="s">
        <v>71</v>
      </c>
      <c r="C17" s="10">
        <v>14</v>
      </c>
      <c r="D17" s="27" t="s">
        <v>72</v>
      </c>
      <c r="E17" s="11" t="s">
        <v>102</v>
      </c>
      <c r="F17" s="11" t="s">
        <v>102</v>
      </c>
      <c r="G17" s="56">
        <v>0</v>
      </c>
      <c r="H17" s="56">
        <v>0</v>
      </c>
      <c r="I17" s="56">
        <v>0</v>
      </c>
      <c r="J17" s="56">
        <v>0</v>
      </c>
      <c r="K17" s="23">
        <v>0</v>
      </c>
      <c r="L17" s="12">
        <f t="shared" si="3"/>
        <v>0</v>
      </c>
      <c r="M17" s="12">
        <f t="shared" si="4"/>
        <v>0</v>
      </c>
      <c r="N17" s="13">
        <f t="shared" si="5"/>
        <v>0</v>
      </c>
      <c r="O17" s="40"/>
      <c r="P17" s="14"/>
      <c r="Q17" s="55">
        <f t="shared" si="2"/>
        <v>0</v>
      </c>
      <c r="R17" s="2"/>
      <c r="S17" s="2"/>
    </row>
    <row r="18" spans="1:19" ht="24" hidden="1">
      <c r="A18" s="9"/>
      <c r="B18" s="9"/>
      <c r="C18" s="15">
        <v>15</v>
      </c>
      <c r="D18" s="25" t="s">
        <v>76</v>
      </c>
      <c r="E18" s="11" t="s">
        <v>102</v>
      </c>
      <c r="F18" s="11" t="s">
        <v>102</v>
      </c>
      <c r="G18" s="56">
        <v>0</v>
      </c>
      <c r="H18" s="56">
        <v>0</v>
      </c>
      <c r="I18" s="56">
        <v>0</v>
      </c>
      <c r="J18" s="56">
        <v>0</v>
      </c>
      <c r="K18" s="23">
        <v>0</v>
      </c>
      <c r="L18" s="12">
        <f t="shared" si="3"/>
        <v>0</v>
      </c>
      <c r="M18" s="12">
        <f t="shared" si="4"/>
        <v>0</v>
      </c>
      <c r="N18" s="13">
        <f t="shared" si="5"/>
        <v>0</v>
      </c>
      <c r="O18" s="40"/>
      <c r="P18" s="14"/>
      <c r="Q18" s="55">
        <f t="shared" si="2"/>
        <v>0</v>
      </c>
    </row>
    <row r="19" spans="1:19" ht="48" hidden="1">
      <c r="A19" s="9"/>
      <c r="B19" s="9"/>
      <c r="C19" s="10">
        <v>16</v>
      </c>
      <c r="D19" s="25" t="s">
        <v>80</v>
      </c>
      <c r="E19" s="26" t="s">
        <v>81</v>
      </c>
      <c r="F19" s="11" t="s">
        <v>106</v>
      </c>
      <c r="G19" s="56">
        <v>0</v>
      </c>
      <c r="H19" s="56">
        <v>0</v>
      </c>
      <c r="I19" s="56">
        <v>0</v>
      </c>
      <c r="J19" s="56">
        <v>0</v>
      </c>
      <c r="K19" s="23">
        <v>0</v>
      </c>
      <c r="L19" s="12">
        <f t="shared" si="3"/>
        <v>0</v>
      </c>
      <c r="M19" s="12">
        <f t="shared" si="4"/>
        <v>0</v>
      </c>
      <c r="N19" s="13">
        <f t="shared" si="5"/>
        <v>0</v>
      </c>
      <c r="O19" s="40"/>
      <c r="P19" s="14"/>
      <c r="Q19" s="55">
        <f t="shared" si="2"/>
        <v>0</v>
      </c>
    </row>
    <row r="20" spans="1:19" s="17" customFormat="1" ht="24" hidden="1">
      <c r="A20" s="2"/>
      <c r="B20" s="2"/>
      <c r="C20" s="10">
        <v>17</v>
      </c>
      <c r="D20" s="28" t="s">
        <v>84</v>
      </c>
      <c r="E20" s="11" t="s">
        <v>102</v>
      </c>
      <c r="F20" s="11" t="s">
        <v>102</v>
      </c>
      <c r="G20" s="56">
        <v>0</v>
      </c>
      <c r="H20" s="56">
        <v>0</v>
      </c>
      <c r="I20" s="56">
        <v>0</v>
      </c>
      <c r="J20" s="56">
        <v>0</v>
      </c>
      <c r="K20" s="24">
        <v>0</v>
      </c>
      <c r="L20" s="12">
        <f t="shared" si="3"/>
        <v>0</v>
      </c>
      <c r="M20" s="12">
        <f t="shared" si="4"/>
        <v>0</v>
      </c>
      <c r="N20" s="13">
        <f t="shared" si="5"/>
        <v>0</v>
      </c>
      <c r="O20" s="40"/>
      <c r="P20" s="14"/>
      <c r="Q20" s="55">
        <f t="shared" si="2"/>
        <v>0</v>
      </c>
    </row>
    <row r="21" spans="1:19" s="17" customFormat="1" ht="202.5" customHeight="1">
      <c r="A21" s="16" t="s">
        <v>88</v>
      </c>
      <c r="B21" s="16" t="s">
        <v>89</v>
      </c>
      <c r="C21" s="15">
        <v>18</v>
      </c>
      <c r="D21" s="33" t="s">
        <v>90</v>
      </c>
      <c r="E21" s="26" t="s">
        <v>91</v>
      </c>
      <c r="F21" s="11" t="s">
        <v>92</v>
      </c>
      <c r="G21" s="56">
        <v>0</v>
      </c>
      <c r="H21" s="56">
        <v>0</v>
      </c>
      <c r="I21" s="56">
        <v>8328306</v>
      </c>
      <c r="J21" s="56">
        <v>11194826</v>
      </c>
      <c r="K21" s="23">
        <v>0</v>
      </c>
      <c r="L21" s="12">
        <f t="shared" si="3"/>
        <v>0</v>
      </c>
      <c r="M21" s="12">
        <f t="shared" si="4"/>
        <v>0</v>
      </c>
      <c r="N21" s="13">
        <f t="shared" si="5"/>
        <v>0</v>
      </c>
      <c r="O21" s="40"/>
      <c r="P21" s="14" t="s">
        <v>142</v>
      </c>
      <c r="Q21" s="55">
        <f t="shared" si="2"/>
        <v>-19523132</v>
      </c>
    </row>
    <row r="22" spans="1:19" ht="24" hidden="1">
      <c r="A22" s="9"/>
      <c r="B22" s="9"/>
      <c r="C22" s="10">
        <v>19</v>
      </c>
      <c r="D22" s="25" t="s">
        <v>93</v>
      </c>
      <c r="E22" s="11" t="s">
        <v>102</v>
      </c>
      <c r="F22" s="11" t="s">
        <v>102</v>
      </c>
      <c r="G22" s="56">
        <v>0</v>
      </c>
      <c r="H22" s="56">
        <v>0</v>
      </c>
      <c r="I22" s="56">
        <v>0</v>
      </c>
      <c r="J22" s="56">
        <v>0</v>
      </c>
      <c r="K22" s="23">
        <v>0</v>
      </c>
      <c r="L22" s="12">
        <f t="shared" si="3"/>
        <v>0</v>
      </c>
      <c r="M22" s="12">
        <f t="shared" si="4"/>
        <v>0</v>
      </c>
      <c r="N22" s="13">
        <f t="shared" si="5"/>
        <v>0</v>
      </c>
      <c r="O22" s="40"/>
      <c r="P22" s="14"/>
      <c r="Q22" s="55">
        <f t="shared" si="2"/>
        <v>0</v>
      </c>
    </row>
    <row r="23" spans="1:19" ht="24" hidden="1">
      <c r="A23" s="9"/>
      <c r="B23" s="9"/>
      <c r="C23" s="10">
        <v>20</v>
      </c>
      <c r="D23" s="25" t="s">
        <v>94</v>
      </c>
      <c r="E23" s="11" t="s">
        <v>102</v>
      </c>
      <c r="F23" s="11" t="s">
        <v>102</v>
      </c>
      <c r="G23" s="56">
        <v>0</v>
      </c>
      <c r="H23" s="56">
        <v>0</v>
      </c>
      <c r="I23" s="56">
        <v>0</v>
      </c>
      <c r="J23" s="56">
        <v>0</v>
      </c>
      <c r="K23" s="23">
        <v>0</v>
      </c>
      <c r="L23" s="12">
        <f t="shared" si="3"/>
        <v>0</v>
      </c>
      <c r="M23" s="12">
        <f t="shared" si="4"/>
        <v>0</v>
      </c>
      <c r="N23" s="13">
        <f t="shared" si="5"/>
        <v>0</v>
      </c>
      <c r="O23" s="40"/>
      <c r="P23" s="14"/>
      <c r="Q23" s="55">
        <f t="shared" si="2"/>
        <v>0</v>
      </c>
    </row>
    <row r="24" spans="1:19" ht="24" hidden="1">
      <c r="A24" s="9"/>
      <c r="B24" s="9"/>
      <c r="C24" s="15">
        <v>21</v>
      </c>
      <c r="D24" s="25" t="s">
        <v>95</v>
      </c>
      <c r="E24" s="11" t="s">
        <v>102</v>
      </c>
      <c r="F24" s="11" t="s">
        <v>102</v>
      </c>
      <c r="G24" s="56">
        <v>0</v>
      </c>
      <c r="H24" s="56">
        <v>0</v>
      </c>
      <c r="I24" s="56">
        <v>0</v>
      </c>
      <c r="J24" s="56">
        <v>0</v>
      </c>
      <c r="K24" s="23">
        <v>0</v>
      </c>
      <c r="L24" s="12">
        <f t="shared" si="3"/>
        <v>0</v>
      </c>
      <c r="M24" s="12">
        <f t="shared" si="4"/>
        <v>0</v>
      </c>
      <c r="N24" s="13">
        <f t="shared" si="5"/>
        <v>0</v>
      </c>
      <c r="O24" s="40"/>
      <c r="P24" s="14"/>
      <c r="Q24" s="55">
        <f t="shared" si="2"/>
        <v>0</v>
      </c>
    </row>
    <row r="25" spans="1:19" ht="29.25" hidden="1" customHeight="1">
      <c r="A25" s="9"/>
      <c r="B25" s="9"/>
      <c r="C25" s="10">
        <v>22</v>
      </c>
      <c r="D25" s="25" t="s">
        <v>96</v>
      </c>
      <c r="E25" s="11" t="s">
        <v>102</v>
      </c>
      <c r="F25" s="11" t="s">
        <v>102</v>
      </c>
      <c r="G25" s="56">
        <v>0</v>
      </c>
      <c r="H25" s="56">
        <v>0</v>
      </c>
      <c r="I25" s="56">
        <v>0</v>
      </c>
      <c r="J25" s="56">
        <v>0</v>
      </c>
      <c r="K25" s="23">
        <v>0</v>
      </c>
      <c r="L25" s="12">
        <f t="shared" si="3"/>
        <v>0</v>
      </c>
      <c r="M25" s="12">
        <f t="shared" si="4"/>
        <v>0</v>
      </c>
      <c r="N25" s="13">
        <f t="shared" si="5"/>
        <v>0</v>
      </c>
      <c r="O25" s="40"/>
      <c r="P25" s="14"/>
      <c r="Q25" s="55">
        <f t="shared" si="2"/>
        <v>0</v>
      </c>
    </row>
    <row r="26" spans="1:19" ht="210">
      <c r="A26" s="9"/>
      <c r="B26" s="9"/>
      <c r="C26" s="10">
        <v>23</v>
      </c>
      <c r="D26" s="25" t="s">
        <v>97</v>
      </c>
      <c r="E26" s="26" t="s">
        <v>98</v>
      </c>
      <c r="F26" s="11" t="s">
        <v>107</v>
      </c>
      <c r="G26" s="56">
        <v>0</v>
      </c>
      <c r="H26" s="56">
        <v>0</v>
      </c>
      <c r="I26" s="56">
        <v>63859842</v>
      </c>
      <c r="J26" s="56">
        <v>78961193</v>
      </c>
      <c r="K26" s="23">
        <v>0</v>
      </c>
      <c r="L26" s="12">
        <f t="shared" si="3"/>
        <v>0</v>
      </c>
      <c r="M26" s="12">
        <f t="shared" si="4"/>
        <v>0</v>
      </c>
      <c r="N26" s="13">
        <f t="shared" si="5"/>
        <v>0</v>
      </c>
      <c r="O26" s="40"/>
      <c r="P26" s="14" t="s">
        <v>143</v>
      </c>
      <c r="Q26" s="55">
        <f t="shared" si="2"/>
        <v>-142821035</v>
      </c>
    </row>
    <row r="27" spans="1:19" ht="20.100000000000001" customHeight="1">
      <c r="C27" s="86" t="s">
        <v>100</v>
      </c>
      <c r="D27" s="86"/>
      <c r="E27" s="86"/>
      <c r="F27" s="86"/>
      <c r="G27" s="59">
        <f>SUM(G4:G26)</f>
        <v>476944003.38</v>
      </c>
      <c r="H27" s="59">
        <f t="shared" ref="H27:J27" si="6">SUM(H4:H26)</f>
        <v>0</v>
      </c>
      <c r="I27" s="59">
        <f t="shared" si="6"/>
        <v>674516539.10000002</v>
      </c>
      <c r="J27" s="59">
        <f t="shared" si="6"/>
        <v>277229595</v>
      </c>
      <c r="K27" s="70"/>
      <c r="L27" s="71"/>
      <c r="M27" s="71"/>
      <c r="N27" s="71"/>
      <c r="O27" s="71"/>
      <c r="P27" s="72"/>
      <c r="Q27" s="52">
        <f t="shared" ref="Q27" si="7">SUM(Q4:Q26)</f>
        <v>-474802130.72000003</v>
      </c>
    </row>
  </sheetData>
  <mergeCells count="15">
    <mergeCell ref="A3:B3"/>
    <mergeCell ref="C27:F27"/>
    <mergeCell ref="K27:P27"/>
    <mergeCell ref="C1:Q1"/>
    <mergeCell ref="C2:C3"/>
    <mergeCell ref="D2:D3"/>
    <mergeCell ref="E2:E3"/>
    <mergeCell ref="F2:F3"/>
    <mergeCell ref="G2:H2"/>
    <mergeCell ref="K2:K3"/>
    <mergeCell ref="L2:M2"/>
    <mergeCell ref="N2:N3"/>
    <mergeCell ref="O2:P2"/>
    <mergeCell ref="Q2:Q3"/>
    <mergeCell ref="I2:J2"/>
  </mergeCells>
  <dataValidations count="4">
    <dataValidation allowBlank="1" showInputMessage="1" showErrorMessage="1" promptTitle="Meta %" prompt="Porcentaje de ahorro esperado " sqref="K2:K26" xr:uid="{82125088-5E88-4C8A-87D3-955387F9E64B}"/>
    <dataValidation allowBlank="1" showInputMessage="1" showErrorMessage="1" promptTitle="Meta" prompt="La meta debe permitir racionalizar y priorizar el gasto atendiendo las medidas sobre austeridad, estableciendo mecanismos y estrategias de ahorro para asegurar su cumplimiento. " sqref="E2:E26 F4 F12:F15 F22:F25 F17:F20" xr:uid="{3D2E490B-5EB6-4689-ACDB-BB2820EE3EA0}"/>
    <dataValidation allowBlank="1" showInputMessage="1" showErrorMessage="1" prompt="Fuente SIIF obligaciones de gasto" sqref="G2:I2" xr:uid="{76D37D0A-9AC2-4DBB-A4CB-48D58D717435}"/>
    <dataValidation allowBlank="1" showInputMessage="1" showErrorMessage="1" promptTitle="Nota" prompt="El objetivo es proporcionar información acerca de los resultados del ejercicio, con el propósito de facilitar una mejor comprensión de la información." sqref="O2:P2" xr:uid="{4289AC16-49FE-4997-B8D8-B81ABD8790BC}"/>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464F4-AAC4-41D0-AA87-396DEDA5E5BD}">
  <sheetPr>
    <tabColor theme="7" tint="-0.249977111117893"/>
  </sheetPr>
  <dimension ref="A1:R28"/>
  <sheetViews>
    <sheetView showGridLines="0" topLeftCell="C1" zoomScale="85" zoomScaleNormal="85" workbookViewId="0">
      <pane ySplit="3" topLeftCell="A5" activePane="bottomLeft" state="frozen"/>
      <selection activeCell="C1" sqref="C1"/>
      <selection pane="bottomLeft" activeCell="G26" sqref="G26"/>
    </sheetView>
  </sheetViews>
  <sheetFormatPr baseColWidth="10" defaultColWidth="10.875" defaultRowHeight="12"/>
  <cols>
    <col min="1" max="1" width="23.625" style="2" hidden="1" customWidth="1"/>
    <col min="2" max="2" width="19.625" style="2" hidden="1" customWidth="1"/>
    <col min="3" max="3" width="5.875" style="2" customWidth="1"/>
    <col min="4" max="4" width="24.625" style="18" customWidth="1"/>
    <col min="5" max="5" width="27.875" style="19" customWidth="1"/>
    <col min="6" max="6" width="39.125" style="19" customWidth="1"/>
    <col min="7" max="7" width="24.25" style="3" customWidth="1"/>
    <col min="8" max="8" width="22.625" style="3" customWidth="1"/>
    <col min="9" max="9" width="20" style="3" customWidth="1"/>
    <col min="10" max="10" width="25.25" style="47" customWidth="1"/>
    <col min="11" max="11" width="16.875" style="3" customWidth="1"/>
    <col min="12" max="12" width="15.625" style="3" customWidth="1"/>
    <col min="13" max="14" width="16.875" style="3" customWidth="1"/>
    <col min="15" max="15" width="27.125" style="20" customWidth="1"/>
    <col min="16" max="16" width="51.375" style="3" customWidth="1"/>
    <col min="17" max="17" width="25.75" style="3" customWidth="1"/>
    <col min="18" max="18" width="42.125" style="2" customWidth="1"/>
    <col min="19" max="16384" width="10.875" style="2"/>
  </cols>
  <sheetData>
    <row r="1" spans="1:18" ht="63.75" customHeight="1">
      <c r="A1" s="1"/>
      <c r="B1" s="1"/>
      <c r="C1" s="73" t="s">
        <v>111</v>
      </c>
      <c r="D1" s="74"/>
      <c r="E1" s="74"/>
      <c r="F1" s="74"/>
      <c r="G1" s="74"/>
      <c r="H1" s="74"/>
      <c r="I1" s="74"/>
      <c r="J1" s="74"/>
      <c r="K1" s="74"/>
      <c r="L1" s="74"/>
      <c r="M1" s="74"/>
      <c r="N1" s="74"/>
      <c r="O1" s="74"/>
      <c r="P1" s="74"/>
      <c r="Q1" s="74"/>
    </row>
    <row r="2" spans="1:18" ht="20.100000000000001" customHeight="1">
      <c r="C2" s="75" t="s">
        <v>1</v>
      </c>
      <c r="D2" s="75" t="s">
        <v>2</v>
      </c>
      <c r="E2" s="75" t="s">
        <v>3</v>
      </c>
      <c r="F2" s="75" t="s">
        <v>4</v>
      </c>
      <c r="G2" s="75" t="s">
        <v>5</v>
      </c>
      <c r="H2" s="75"/>
      <c r="I2" s="76" t="s">
        <v>6</v>
      </c>
      <c r="J2" s="77"/>
      <c r="K2" s="78" t="s">
        <v>7</v>
      </c>
      <c r="L2" s="84" t="s">
        <v>8</v>
      </c>
      <c r="M2" s="87"/>
      <c r="N2" s="80" t="s">
        <v>9</v>
      </c>
      <c r="O2" s="81" t="s">
        <v>10</v>
      </c>
      <c r="P2" s="82"/>
      <c r="Q2" s="83" t="s">
        <v>11</v>
      </c>
    </row>
    <row r="3" spans="1:18" s="8" customFormat="1" ht="20.100000000000001" customHeight="1">
      <c r="A3" s="67" t="s">
        <v>12</v>
      </c>
      <c r="B3" s="68"/>
      <c r="C3" s="75"/>
      <c r="D3" s="75"/>
      <c r="E3" s="75"/>
      <c r="F3" s="75"/>
      <c r="G3" s="4" t="s">
        <v>13</v>
      </c>
      <c r="H3" s="4" t="s">
        <v>14</v>
      </c>
      <c r="I3" s="5" t="s">
        <v>13</v>
      </c>
      <c r="J3" s="5" t="s">
        <v>14</v>
      </c>
      <c r="K3" s="79"/>
      <c r="L3" s="5" t="s">
        <v>13</v>
      </c>
      <c r="M3" s="5" t="s">
        <v>14</v>
      </c>
      <c r="N3" s="80"/>
      <c r="O3" s="6" t="s">
        <v>13</v>
      </c>
      <c r="P3" s="7" t="s">
        <v>14</v>
      </c>
      <c r="Q3" s="84"/>
    </row>
    <row r="4" spans="1:18" ht="36" hidden="1">
      <c r="A4" s="9"/>
      <c r="B4" s="9"/>
      <c r="C4" s="10">
        <v>1</v>
      </c>
      <c r="D4" s="25" t="s">
        <v>15</v>
      </c>
      <c r="E4" s="11" t="s">
        <v>102</v>
      </c>
      <c r="F4" s="11" t="s">
        <v>102</v>
      </c>
      <c r="G4" s="21">
        <v>0</v>
      </c>
      <c r="H4" s="22">
        <v>0</v>
      </c>
      <c r="I4" s="22">
        <v>0</v>
      </c>
      <c r="J4" s="22">
        <v>0</v>
      </c>
      <c r="K4" s="23">
        <v>0</v>
      </c>
      <c r="L4" s="12">
        <f t="shared" ref="L4:M4" si="0">IF(OR(G4=0, I4=0), 0, (G4-I4)/G4)</f>
        <v>0</v>
      </c>
      <c r="M4" s="12">
        <f t="shared" si="0"/>
        <v>0</v>
      </c>
      <c r="N4" s="60">
        <f t="shared" ref="N4" si="1">IF(OR(G4=0,I4=0),0,((G4+H4)-(I4+J4))/(G4+H4))</f>
        <v>0</v>
      </c>
      <c r="O4" s="40"/>
      <c r="P4" s="14"/>
      <c r="Q4" s="55">
        <f t="shared" ref="Q4:Q26" si="2">+G4+H4-I4-J4</f>
        <v>0</v>
      </c>
    </row>
    <row r="5" spans="1:18" s="17" customFormat="1" ht="63">
      <c r="A5" s="2"/>
      <c r="B5" s="2"/>
      <c r="C5" s="10">
        <v>2</v>
      </c>
      <c r="D5" s="27" t="s">
        <v>19</v>
      </c>
      <c r="E5" s="29" t="s">
        <v>102</v>
      </c>
      <c r="F5" s="11" t="s">
        <v>102</v>
      </c>
      <c r="G5" s="21">
        <v>0</v>
      </c>
      <c r="H5" s="22">
        <v>0</v>
      </c>
      <c r="I5" s="22">
        <v>0</v>
      </c>
      <c r="J5" s="49">
        <v>8876000</v>
      </c>
      <c r="K5" s="23">
        <v>0</v>
      </c>
      <c r="L5" s="12">
        <f t="shared" ref="L5:L26" si="3">IF(OR(G5=0, I5=0), 0, (G5-I5)/G5)</f>
        <v>0</v>
      </c>
      <c r="M5" s="12">
        <f t="shared" ref="M5:M26" si="4">IF(OR(H5=0, J5=0), 0, (H5-J5)/H5)</f>
        <v>0</v>
      </c>
      <c r="N5" s="60">
        <f t="shared" ref="N5:N26" si="5">IF(OR(G5=0,I5=0),0,((G5+H5)-(I5+J5))/(G5+H5))</f>
        <v>0</v>
      </c>
      <c r="O5" s="40"/>
      <c r="P5" s="14" t="s">
        <v>128</v>
      </c>
      <c r="Q5" s="55">
        <f t="shared" si="2"/>
        <v>-8876000</v>
      </c>
    </row>
    <row r="6" spans="1:18" ht="24" hidden="1">
      <c r="A6" s="9" t="s">
        <v>21</v>
      </c>
      <c r="B6" s="9" t="s">
        <v>22</v>
      </c>
      <c r="C6" s="15">
        <v>3</v>
      </c>
      <c r="D6" s="30" t="s">
        <v>23</v>
      </c>
      <c r="E6" s="31" t="s">
        <v>102</v>
      </c>
      <c r="F6" s="11" t="s">
        <v>102</v>
      </c>
      <c r="G6" s="21">
        <v>0</v>
      </c>
      <c r="H6" s="22">
        <v>0</v>
      </c>
      <c r="I6" s="22">
        <v>0</v>
      </c>
      <c r="J6" s="22">
        <v>0</v>
      </c>
      <c r="K6" s="23">
        <v>0</v>
      </c>
      <c r="L6" s="12">
        <f t="shared" si="3"/>
        <v>0</v>
      </c>
      <c r="M6" s="12">
        <f t="shared" si="4"/>
        <v>0</v>
      </c>
      <c r="N6" s="60">
        <f t="shared" si="5"/>
        <v>0</v>
      </c>
      <c r="O6" s="40"/>
      <c r="P6" s="14"/>
      <c r="Q6" s="55">
        <f t="shared" si="2"/>
        <v>0</v>
      </c>
    </row>
    <row r="7" spans="1:18" ht="60" hidden="1">
      <c r="A7" s="9" t="s">
        <v>27</v>
      </c>
      <c r="B7" s="9" t="s">
        <v>28</v>
      </c>
      <c r="C7" s="10">
        <v>4</v>
      </c>
      <c r="D7" s="25" t="s">
        <v>29</v>
      </c>
      <c r="E7" s="32" t="s">
        <v>30</v>
      </c>
      <c r="F7" s="11" t="s">
        <v>103</v>
      </c>
      <c r="G7" s="21">
        <v>0</v>
      </c>
      <c r="H7" s="22">
        <v>0</v>
      </c>
      <c r="I7" s="22">
        <v>0</v>
      </c>
      <c r="J7" s="22">
        <v>0</v>
      </c>
      <c r="K7" s="23">
        <v>0</v>
      </c>
      <c r="L7" s="12">
        <f t="shared" si="3"/>
        <v>0</v>
      </c>
      <c r="M7" s="12">
        <f t="shared" si="4"/>
        <v>0</v>
      </c>
      <c r="N7" s="60">
        <f t="shared" si="5"/>
        <v>0</v>
      </c>
      <c r="O7" s="40"/>
      <c r="P7" s="14"/>
      <c r="Q7" s="55">
        <f t="shared" si="2"/>
        <v>0</v>
      </c>
      <c r="R7" s="3"/>
    </row>
    <row r="8" spans="1:18" ht="122.1" customHeight="1">
      <c r="A8" s="9" t="s">
        <v>33</v>
      </c>
      <c r="B8" s="9" t="s">
        <v>34</v>
      </c>
      <c r="C8" s="10">
        <v>5</v>
      </c>
      <c r="D8" s="33" t="s">
        <v>35</v>
      </c>
      <c r="E8" s="26" t="s">
        <v>36</v>
      </c>
      <c r="F8" s="11" t="s">
        <v>37</v>
      </c>
      <c r="G8" s="21">
        <v>0</v>
      </c>
      <c r="H8" s="22">
        <v>0</v>
      </c>
      <c r="I8" s="22"/>
      <c r="J8" s="49">
        <v>36839843</v>
      </c>
      <c r="K8" s="23">
        <v>0.01</v>
      </c>
      <c r="L8" s="12">
        <f t="shared" si="3"/>
        <v>0</v>
      </c>
      <c r="M8" s="12">
        <f t="shared" si="4"/>
        <v>0</v>
      </c>
      <c r="N8" s="60">
        <f t="shared" si="5"/>
        <v>0</v>
      </c>
      <c r="O8" s="40"/>
      <c r="P8" s="14" t="s">
        <v>118</v>
      </c>
      <c r="Q8" s="55">
        <f t="shared" si="2"/>
        <v>-36839843</v>
      </c>
    </row>
    <row r="9" spans="1:18" ht="48">
      <c r="A9" s="9"/>
      <c r="B9" s="9"/>
      <c r="C9" s="15">
        <v>6</v>
      </c>
      <c r="D9" s="25" t="s">
        <v>39</v>
      </c>
      <c r="E9" s="26" t="s">
        <v>40</v>
      </c>
      <c r="F9" s="11" t="s">
        <v>104</v>
      </c>
      <c r="G9" s="22">
        <v>0</v>
      </c>
      <c r="H9" s="22">
        <v>0</v>
      </c>
      <c r="I9" s="49">
        <v>0</v>
      </c>
      <c r="J9" s="22">
        <v>0</v>
      </c>
      <c r="K9" s="23">
        <v>0</v>
      </c>
      <c r="L9" s="12">
        <f t="shared" si="3"/>
        <v>0</v>
      </c>
      <c r="M9" s="12">
        <f t="shared" si="4"/>
        <v>0</v>
      </c>
      <c r="N9" s="60">
        <f t="shared" si="5"/>
        <v>0</v>
      </c>
      <c r="O9" s="40"/>
      <c r="P9" s="14" t="s">
        <v>121</v>
      </c>
      <c r="Q9" s="55">
        <f t="shared" si="2"/>
        <v>0</v>
      </c>
    </row>
    <row r="10" spans="1:18" ht="24" hidden="1">
      <c r="A10" s="9"/>
      <c r="B10" s="9"/>
      <c r="C10" s="10">
        <v>7</v>
      </c>
      <c r="D10" s="25" t="s">
        <v>43</v>
      </c>
      <c r="E10" s="26" t="s">
        <v>102</v>
      </c>
      <c r="F10" s="11" t="s">
        <v>102</v>
      </c>
      <c r="G10" s="22">
        <v>0</v>
      </c>
      <c r="H10" s="22">
        <v>0</v>
      </c>
      <c r="I10" s="22">
        <v>0</v>
      </c>
      <c r="J10" s="22">
        <v>0</v>
      </c>
      <c r="K10" s="23">
        <v>0</v>
      </c>
      <c r="L10" s="12">
        <f t="shared" si="3"/>
        <v>0</v>
      </c>
      <c r="M10" s="12">
        <f t="shared" si="4"/>
        <v>0</v>
      </c>
      <c r="N10" s="60">
        <f t="shared" si="5"/>
        <v>0</v>
      </c>
      <c r="O10" s="40"/>
      <c r="P10" s="14"/>
      <c r="Q10" s="55">
        <f t="shared" si="2"/>
        <v>0</v>
      </c>
    </row>
    <row r="11" spans="1:18" ht="36" hidden="1">
      <c r="A11" s="9"/>
      <c r="B11" s="9"/>
      <c r="C11" s="10">
        <v>8</v>
      </c>
      <c r="D11" s="25" t="s">
        <v>46</v>
      </c>
      <c r="E11" s="26" t="s">
        <v>47</v>
      </c>
      <c r="F11" s="11" t="s">
        <v>105</v>
      </c>
      <c r="G11" s="22">
        <v>0</v>
      </c>
      <c r="H11" s="22">
        <v>0</v>
      </c>
      <c r="I11" s="22">
        <v>0</v>
      </c>
      <c r="J11" s="22">
        <v>0</v>
      </c>
      <c r="K11" s="23">
        <v>0</v>
      </c>
      <c r="L11" s="12">
        <f t="shared" si="3"/>
        <v>0</v>
      </c>
      <c r="M11" s="12">
        <f t="shared" si="4"/>
        <v>0</v>
      </c>
      <c r="N11" s="60">
        <f t="shared" si="5"/>
        <v>0</v>
      </c>
      <c r="O11" s="40"/>
      <c r="P11" s="14"/>
      <c r="Q11" s="55">
        <f t="shared" si="2"/>
        <v>0</v>
      </c>
    </row>
    <row r="12" spans="1:18" ht="24" hidden="1">
      <c r="A12" s="9" t="s">
        <v>50</v>
      </c>
      <c r="B12" s="9" t="s">
        <v>51</v>
      </c>
      <c r="C12" s="15">
        <v>9</v>
      </c>
      <c r="D12" s="25" t="s">
        <v>52</v>
      </c>
      <c r="E12" s="11" t="s">
        <v>102</v>
      </c>
      <c r="F12" s="11" t="s">
        <v>102</v>
      </c>
      <c r="G12" s="22">
        <v>0</v>
      </c>
      <c r="H12" s="22">
        <v>0</v>
      </c>
      <c r="I12" s="22">
        <v>0</v>
      </c>
      <c r="J12" s="22">
        <v>0</v>
      </c>
      <c r="K12" s="23">
        <v>0</v>
      </c>
      <c r="L12" s="12">
        <f t="shared" si="3"/>
        <v>0</v>
      </c>
      <c r="M12" s="12">
        <f t="shared" si="4"/>
        <v>0</v>
      </c>
      <c r="N12" s="60">
        <f t="shared" si="5"/>
        <v>0</v>
      </c>
      <c r="O12" s="40"/>
      <c r="P12" s="14"/>
      <c r="Q12" s="55">
        <f t="shared" si="2"/>
        <v>0</v>
      </c>
    </row>
    <row r="13" spans="1:18" ht="24" hidden="1">
      <c r="A13" s="9" t="s">
        <v>55</v>
      </c>
      <c r="B13" s="9" t="s">
        <v>56</v>
      </c>
      <c r="C13" s="10">
        <v>10</v>
      </c>
      <c r="D13" s="25" t="s">
        <v>57</v>
      </c>
      <c r="E13" s="11" t="s">
        <v>102</v>
      </c>
      <c r="F13" s="11" t="s">
        <v>102</v>
      </c>
      <c r="G13" s="22">
        <v>0</v>
      </c>
      <c r="H13" s="22">
        <v>0</v>
      </c>
      <c r="I13" s="22">
        <v>0</v>
      </c>
      <c r="J13" s="22">
        <v>0</v>
      </c>
      <c r="K13" s="23">
        <v>0</v>
      </c>
      <c r="L13" s="12">
        <f t="shared" si="3"/>
        <v>0</v>
      </c>
      <c r="M13" s="12">
        <f t="shared" si="4"/>
        <v>0</v>
      </c>
      <c r="N13" s="60">
        <f t="shared" si="5"/>
        <v>0</v>
      </c>
      <c r="O13" s="40"/>
      <c r="P13" s="14"/>
      <c r="Q13" s="55">
        <f t="shared" si="2"/>
        <v>0</v>
      </c>
    </row>
    <row r="14" spans="1:18" ht="24" hidden="1">
      <c r="A14" s="9"/>
      <c r="B14" s="9"/>
      <c r="C14" s="10">
        <v>11</v>
      </c>
      <c r="D14" s="25" t="s">
        <v>61</v>
      </c>
      <c r="E14" s="11" t="s">
        <v>102</v>
      </c>
      <c r="F14" s="11" t="s">
        <v>102</v>
      </c>
      <c r="G14" s="21">
        <v>0</v>
      </c>
      <c r="H14" s="22">
        <v>0</v>
      </c>
      <c r="I14" s="22">
        <v>0</v>
      </c>
      <c r="J14" s="22">
        <v>0</v>
      </c>
      <c r="K14" s="23">
        <v>0</v>
      </c>
      <c r="L14" s="12">
        <f t="shared" si="3"/>
        <v>0</v>
      </c>
      <c r="M14" s="12">
        <f t="shared" si="4"/>
        <v>0</v>
      </c>
      <c r="N14" s="60">
        <f t="shared" si="5"/>
        <v>0</v>
      </c>
      <c r="O14" s="40"/>
      <c r="P14" s="14"/>
      <c r="Q14" s="55">
        <f t="shared" si="2"/>
        <v>0</v>
      </c>
    </row>
    <row r="15" spans="1:18" ht="24" hidden="1">
      <c r="A15" s="9"/>
      <c r="B15" s="9"/>
      <c r="C15" s="15">
        <v>12</v>
      </c>
      <c r="D15" s="25" t="s">
        <v>64</v>
      </c>
      <c r="E15" s="11" t="s">
        <v>102</v>
      </c>
      <c r="F15" s="11" t="s">
        <v>102</v>
      </c>
      <c r="G15" s="21">
        <v>0</v>
      </c>
      <c r="H15" s="22">
        <v>0</v>
      </c>
      <c r="I15" s="22">
        <v>0</v>
      </c>
      <c r="J15" s="22">
        <v>0</v>
      </c>
      <c r="K15" s="23">
        <v>0</v>
      </c>
      <c r="L15" s="12">
        <f t="shared" si="3"/>
        <v>0</v>
      </c>
      <c r="M15" s="12">
        <f t="shared" si="4"/>
        <v>0</v>
      </c>
      <c r="N15" s="60">
        <f t="shared" si="5"/>
        <v>0</v>
      </c>
      <c r="O15" s="40"/>
      <c r="P15" s="14"/>
      <c r="Q15" s="55">
        <f t="shared" si="2"/>
        <v>0</v>
      </c>
    </row>
    <row r="16" spans="1:18" ht="36" hidden="1">
      <c r="A16" s="9"/>
      <c r="B16" s="9"/>
      <c r="C16" s="10">
        <v>13</v>
      </c>
      <c r="D16" s="25" t="s">
        <v>68</v>
      </c>
      <c r="E16" s="26" t="s">
        <v>47</v>
      </c>
      <c r="F16" s="11" t="s">
        <v>105</v>
      </c>
      <c r="G16" s="22">
        <v>0</v>
      </c>
      <c r="H16" s="22">
        <v>0</v>
      </c>
      <c r="I16" s="22">
        <v>0</v>
      </c>
      <c r="J16" s="22">
        <v>0</v>
      </c>
      <c r="K16" s="23">
        <v>0</v>
      </c>
      <c r="L16" s="12">
        <f t="shared" si="3"/>
        <v>0</v>
      </c>
      <c r="M16" s="12">
        <f t="shared" si="4"/>
        <v>0</v>
      </c>
      <c r="N16" s="60">
        <f t="shared" si="5"/>
        <v>0</v>
      </c>
      <c r="O16" s="40"/>
      <c r="P16" s="14"/>
      <c r="Q16" s="55">
        <f t="shared" si="2"/>
        <v>0</v>
      </c>
    </row>
    <row r="17" spans="1:17" s="17" customFormat="1" ht="24" hidden="1">
      <c r="A17" s="9" t="s">
        <v>70</v>
      </c>
      <c r="B17" s="9" t="s">
        <v>71</v>
      </c>
      <c r="C17" s="10">
        <v>14</v>
      </c>
      <c r="D17" s="27" t="s">
        <v>72</v>
      </c>
      <c r="E17" s="11" t="s">
        <v>102</v>
      </c>
      <c r="F17" s="11" t="s">
        <v>102</v>
      </c>
      <c r="G17" s="22">
        <v>0</v>
      </c>
      <c r="H17" s="22">
        <v>0</v>
      </c>
      <c r="I17" s="22">
        <v>0</v>
      </c>
      <c r="J17" s="22">
        <v>0</v>
      </c>
      <c r="K17" s="23">
        <v>0</v>
      </c>
      <c r="L17" s="12">
        <f t="shared" si="3"/>
        <v>0</v>
      </c>
      <c r="M17" s="12">
        <f t="shared" si="4"/>
        <v>0</v>
      </c>
      <c r="N17" s="60">
        <f t="shared" si="5"/>
        <v>0</v>
      </c>
      <c r="O17" s="40"/>
      <c r="P17" s="14"/>
      <c r="Q17" s="55">
        <f t="shared" si="2"/>
        <v>0</v>
      </c>
    </row>
    <row r="18" spans="1:17" ht="24" hidden="1">
      <c r="A18" s="9"/>
      <c r="B18" s="9"/>
      <c r="C18" s="15">
        <v>15</v>
      </c>
      <c r="D18" s="25" t="s">
        <v>76</v>
      </c>
      <c r="E18" s="11" t="s">
        <v>102</v>
      </c>
      <c r="F18" s="11" t="s">
        <v>102</v>
      </c>
      <c r="G18" s="22">
        <v>0</v>
      </c>
      <c r="H18" s="22">
        <v>0</v>
      </c>
      <c r="I18" s="22">
        <v>0</v>
      </c>
      <c r="J18" s="22">
        <v>0</v>
      </c>
      <c r="K18" s="23">
        <v>0</v>
      </c>
      <c r="L18" s="12">
        <f t="shared" si="3"/>
        <v>0</v>
      </c>
      <c r="M18" s="12">
        <f t="shared" si="4"/>
        <v>0</v>
      </c>
      <c r="N18" s="60">
        <f t="shared" si="5"/>
        <v>0</v>
      </c>
      <c r="O18" s="40"/>
      <c r="P18" s="14"/>
      <c r="Q18" s="55">
        <f t="shared" si="2"/>
        <v>0</v>
      </c>
    </row>
    <row r="19" spans="1:17" ht="48" hidden="1">
      <c r="A19" s="9"/>
      <c r="B19" s="9"/>
      <c r="C19" s="10">
        <v>16</v>
      </c>
      <c r="D19" s="25" t="s">
        <v>80</v>
      </c>
      <c r="E19" s="26" t="s">
        <v>81</v>
      </c>
      <c r="F19" s="11" t="s">
        <v>112</v>
      </c>
      <c r="G19" s="22">
        <v>0</v>
      </c>
      <c r="H19" s="22">
        <v>0</v>
      </c>
      <c r="I19" s="22">
        <v>0</v>
      </c>
      <c r="J19" s="22">
        <v>0</v>
      </c>
      <c r="K19" s="23">
        <v>0</v>
      </c>
      <c r="L19" s="12">
        <f t="shared" si="3"/>
        <v>0</v>
      </c>
      <c r="M19" s="12">
        <f t="shared" si="4"/>
        <v>0</v>
      </c>
      <c r="N19" s="60">
        <f t="shared" si="5"/>
        <v>0</v>
      </c>
      <c r="O19" s="40"/>
      <c r="P19" s="14"/>
      <c r="Q19" s="55">
        <f t="shared" si="2"/>
        <v>0</v>
      </c>
    </row>
    <row r="20" spans="1:17" s="17" customFormat="1" ht="29.45" hidden="1" customHeight="1">
      <c r="A20" s="2"/>
      <c r="B20" s="2"/>
      <c r="C20" s="10">
        <v>17</v>
      </c>
      <c r="D20" s="28" t="s">
        <v>84</v>
      </c>
      <c r="E20" s="11" t="s">
        <v>102</v>
      </c>
      <c r="F20" s="11" t="s">
        <v>102</v>
      </c>
      <c r="G20" s="22">
        <v>0</v>
      </c>
      <c r="H20" s="22">
        <v>0</v>
      </c>
      <c r="I20" s="22">
        <v>0</v>
      </c>
      <c r="J20" s="22">
        <v>0</v>
      </c>
      <c r="K20" s="24">
        <v>0</v>
      </c>
      <c r="L20" s="12">
        <f t="shared" si="3"/>
        <v>0</v>
      </c>
      <c r="M20" s="12">
        <f t="shared" si="4"/>
        <v>0</v>
      </c>
      <c r="N20" s="60">
        <f t="shared" si="5"/>
        <v>0</v>
      </c>
      <c r="O20" s="40"/>
      <c r="P20" s="14"/>
      <c r="Q20" s="55">
        <f t="shared" si="2"/>
        <v>0</v>
      </c>
    </row>
    <row r="21" spans="1:17" s="17" customFormat="1" ht="144" hidden="1">
      <c r="A21" s="16" t="s">
        <v>88</v>
      </c>
      <c r="B21" s="16" t="s">
        <v>89</v>
      </c>
      <c r="C21" s="15">
        <v>18</v>
      </c>
      <c r="D21" s="33" t="s">
        <v>90</v>
      </c>
      <c r="E21" s="26" t="s">
        <v>91</v>
      </c>
      <c r="F21" s="11" t="s">
        <v>92</v>
      </c>
      <c r="G21" s="22">
        <v>0</v>
      </c>
      <c r="H21" s="22">
        <v>0</v>
      </c>
      <c r="I21" s="22">
        <v>0</v>
      </c>
      <c r="J21" s="22">
        <v>0</v>
      </c>
      <c r="K21" s="23">
        <v>0</v>
      </c>
      <c r="L21" s="12">
        <f t="shared" si="3"/>
        <v>0</v>
      </c>
      <c r="M21" s="12">
        <f t="shared" si="4"/>
        <v>0</v>
      </c>
      <c r="N21" s="60">
        <f t="shared" si="5"/>
        <v>0</v>
      </c>
      <c r="O21" s="40"/>
      <c r="P21" s="14"/>
      <c r="Q21" s="55">
        <f t="shared" si="2"/>
        <v>0</v>
      </c>
    </row>
    <row r="22" spans="1:17" ht="24" hidden="1">
      <c r="A22" s="9"/>
      <c r="B22" s="9"/>
      <c r="C22" s="10">
        <v>19</v>
      </c>
      <c r="D22" s="25" t="s">
        <v>93</v>
      </c>
      <c r="E22" s="11" t="s">
        <v>102</v>
      </c>
      <c r="F22" s="11" t="s">
        <v>102</v>
      </c>
      <c r="G22" s="22">
        <v>0</v>
      </c>
      <c r="H22" s="22">
        <v>0</v>
      </c>
      <c r="I22" s="22">
        <v>0</v>
      </c>
      <c r="J22" s="22">
        <v>0</v>
      </c>
      <c r="K22" s="23">
        <v>0</v>
      </c>
      <c r="L22" s="12">
        <f t="shared" si="3"/>
        <v>0</v>
      </c>
      <c r="M22" s="12">
        <f t="shared" si="4"/>
        <v>0</v>
      </c>
      <c r="N22" s="60">
        <f t="shared" si="5"/>
        <v>0</v>
      </c>
      <c r="O22" s="40"/>
      <c r="P22" s="14"/>
      <c r="Q22" s="55">
        <f t="shared" si="2"/>
        <v>0</v>
      </c>
    </row>
    <row r="23" spans="1:17" ht="24" hidden="1">
      <c r="A23" s="9"/>
      <c r="B23" s="9"/>
      <c r="C23" s="10">
        <v>20</v>
      </c>
      <c r="D23" s="25" t="s">
        <v>94</v>
      </c>
      <c r="E23" s="11" t="s">
        <v>102</v>
      </c>
      <c r="F23" s="11" t="s">
        <v>102</v>
      </c>
      <c r="G23" s="22">
        <v>0</v>
      </c>
      <c r="H23" s="22">
        <v>0</v>
      </c>
      <c r="I23" s="22">
        <v>0</v>
      </c>
      <c r="J23" s="22">
        <v>0</v>
      </c>
      <c r="K23" s="23">
        <v>0</v>
      </c>
      <c r="L23" s="12">
        <f t="shared" si="3"/>
        <v>0</v>
      </c>
      <c r="M23" s="12">
        <f t="shared" si="4"/>
        <v>0</v>
      </c>
      <c r="N23" s="60">
        <f t="shared" si="5"/>
        <v>0</v>
      </c>
      <c r="O23" s="40"/>
      <c r="P23" s="14"/>
      <c r="Q23" s="55">
        <f t="shared" si="2"/>
        <v>0</v>
      </c>
    </row>
    <row r="24" spans="1:17" ht="24" hidden="1">
      <c r="A24" s="9"/>
      <c r="B24" s="9"/>
      <c r="C24" s="15">
        <v>21</v>
      </c>
      <c r="D24" s="25" t="s">
        <v>95</v>
      </c>
      <c r="E24" s="11" t="s">
        <v>102</v>
      </c>
      <c r="F24" s="11" t="s">
        <v>102</v>
      </c>
      <c r="G24" s="22">
        <v>0</v>
      </c>
      <c r="H24" s="22">
        <v>0</v>
      </c>
      <c r="I24" s="22">
        <v>0</v>
      </c>
      <c r="J24" s="22">
        <v>0</v>
      </c>
      <c r="K24" s="23">
        <v>0</v>
      </c>
      <c r="L24" s="12">
        <f t="shared" si="3"/>
        <v>0</v>
      </c>
      <c r="M24" s="12">
        <f t="shared" si="4"/>
        <v>0</v>
      </c>
      <c r="N24" s="60">
        <f t="shared" si="5"/>
        <v>0</v>
      </c>
      <c r="O24" s="40"/>
      <c r="P24" s="14"/>
      <c r="Q24" s="55">
        <f t="shared" si="2"/>
        <v>0</v>
      </c>
    </row>
    <row r="25" spans="1:17" ht="29.45" hidden="1" customHeight="1">
      <c r="A25" s="9"/>
      <c r="B25" s="9"/>
      <c r="C25" s="10">
        <v>22</v>
      </c>
      <c r="D25" s="25" t="s">
        <v>96</v>
      </c>
      <c r="E25" s="11" t="s">
        <v>102</v>
      </c>
      <c r="F25" s="11" t="s">
        <v>102</v>
      </c>
      <c r="G25" s="22">
        <v>0</v>
      </c>
      <c r="H25" s="22">
        <v>0</v>
      </c>
      <c r="I25" s="22">
        <v>0</v>
      </c>
      <c r="J25" s="22">
        <v>0</v>
      </c>
      <c r="K25" s="23">
        <v>0</v>
      </c>
      <c r="L25" s="12">
        <f t="shared" si="3"/>
        <v>0</v>
      </c>
      <c r="M25" s="12">
        <f t="shared" si="4"/>
        <v>0</v>
      </c>
      <c r="N25" s="60">
        <f t="shared" si="5"/>
        <v>0</v>
      </c>
      <c r="O25" s="40"/>
      <c r="P25" s="14"/>
      <c r="Q25" s="55">
        <f t="shared" si="2"/>
        <v>0</v>
      </c>
    </row>
    <row r="26" spans="1:17" ht="108">
      <c r="A26" s="9"/>
      <c r="B26" s="9"/>
      <c r="C26" s="10">
        <v>23</v>
      </c>
      <c r="D26" s="25" t="s">
        <v>97</v>
      </c>
      <c r="E26" s="26" t="s">
        <v>98</v>
      </c>
      <c r="F26" s="11" t="s">
        <v>107</v>
      </c>
      <c r="G26" s="22">
        <v>0</v>
      </c>
      <c r="H26" s="22">
        <v>0</v>
      </c>
      <c r="I26" s="22">
        <v>0</v>
      </c>
      <c r="J26" s="22">
        <v>45797122</v>
      </c>
      <c r="K26" s="23">
        <v>0</v>
      </c>
      <c r="L26" s="12">
        <f t="shared" si="3"/>
        <v>0</v>
      </c>
      <c r="M26" s="12">
        <f t="shared" si="4"/>
        <v>0</v>
      </c>
      <c r="N26" s="60">
        <f t="shared" si="5"/>
        <v>0</v>
      </c>
      <c r="O26" s="40"/>
      <c r="P26" s="14" t="s">
        <v>119</v>
      </c>
      <c r="Q26" s="55">
        <f t="shared" si="2"/>
        <v>-45797122</v>
      </c>
    </row>
    <row r="27" spans="1:17" ht="20.100000000000001" customHeight="1">
      <c r="C27" s="86" t="s">
        <v>100</v>
      </c>
      <c r="D27" s="86"/>
      <c r="E27" s="86"/>
      <c r="F27" s="86"/>
      <c r="G27" s="59">
        <f>SUM(G4:G26)</f>
        <v>0</v>
      </c>
      <c r="H27" s="59">
        <f t="shared" ref="H27:J27" si="6">SUM(H4:H26)</f>
        <v>0</v>
      </c>
      <c r="I27" s="59">
        <f t="shared" si="6"/>
        <v>0</v>
      </c>
      <c r="J27" s="59">
        <f t="shared" si="6"/>
        <v>91512965</v>
      </c>
      <c r="K27" s="70"/>
      <c r="L27" s="71"/>
      <c r="M27" s="71"/>
      <c r="N27" s="71"/>
      <c r="O27" s="71"/>
      <c r="P27" s="72"/>
      <c r="Q27" s="59">
        <f t="shared" ref="Q27" si="7">SUM(Q4:Q26)</f>
        <v>-91512965</v>
      </c>
    </row>
    <row r="28" spans="1:17">
      <c r="C28" s="2" t="s">
        <v>144</v>
      </c>
    </row>
  </sheetData>
  <mergeCells count="15">
    <mergeCell ref="A3:B3"/>
    <mergeCell ref="C27:F27"/>
    <mergeCell ref="K27:P27"/>
    <mergeCell ref="C1:Q1"/>
    <mergeCell ref="C2:C3"/>
    <mergeCell ref="D2:D3"/>
    <mergeCell ref="E2:E3"/>
    <mergeCell ref="F2:F3"/>
    <mergeCell ref="G2:H2"/>
    <mergeCell ref="K2:K3"/>
    <mergeCell ref="L2:M2"/>
    <mergeCell ref="N2:N3"/>
    <mergeCell ref="O2:P2"/>
    <mergeCell ref="Q2:Q3"/>
    <mergeCell ref="I2:J2"/>
  </mergeCells>
  <conditionalFormatting sqref="L4:L26">
    <cfRule type="expression" dxfId="1" priority="1">
      <formula>$L4&lt;0</formula>
    </cfRule>
  </conditionalFormatting>
  <conditionalFormatting sqref="M4:M26">
    <cfRule type="expression" dxfId="0" priority="5">
      <formula>$M4&lt;0</formula>
    </cfRule>
  </conditionalFormatting>
  <dataValidations count="4">
    <dataValidation allowBlank="1" showInputMessage="1" showErrorMessage="1" promptTitle="Nota" prompt="El objetivo es proporcionar información acerca de los resultados del ejercicio, con el propósito de facilitar una mejor comprensión de la información." sqref="O2:P2" xr:uid="{1CD80089-EF60-4692-B158-BC862F41C76B}"/>
    <dataValidation allowBlank="1" showInputMessage="1" showErrorMessage="1" prompt="Fuente SIIF obligaciones de gasto" sqref="G2:I2" xr:uid="{C7280871-C3C2-42E8-873C-816E4D8FFCB0}"/>
    <dataValidation allowBlank="1" showInputMessage="1" showErrorMessage="1" promptTitle="Meta" prompt="La meta debe permitir racionalizar y priorizar el gasto atendiendo las medidas sobre austeridad, estableciendo mecanismos y estrategias de ahorro para asegurar su cumplimiento. " sqref="F4 F12:F15 F22:F25 F17:F20 E2:E26" xr:uid="{D47C7994-06B3-44A8-A49A-C659E44233A1}"/>
    <dataValidation allowBlank="1" showInputMessage="1" showErrorMessage="1" promptTitle="Meta %" prompt="Porcentaje de ahorro esperado " sqref="K2:K26" xr:uid="{2978C772-9622-4FF1-8187-40D405A98BA3}"/>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CONSOLIDADO</vt:lpstr>
      <vt:lpstr>Pla_Auster_2025 Sede Central</vt:lpstr>
      <vt:lpstr>Pla_Auster_2025 DT Norte</vt:lpstr>
      <vt:lpstr>Pla_Auster_2025 DT Cen. Oriente</vt:lpstr>
      <vt:lpstr>Pla_Auster_2025 DT Noroccidente</vt:lpstr>
      <vt:lpstr>Pla_Auster_2025 DT Centro</vt:lpstr>
      <vt:lpstr>Pla_Auster_2025 DT Sur Occiden</vt:lpstr>
      <vt:lpstr>Pla_Auster_2025 DT Sur Oriente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Azuero Brinez</dc:creator>
  <cp:keywords/>
  <dc:description/>
  <cp:lastModifiedBy>Ivonne Yolima Barbosa Rios</cp:lastModifiedBy>
  <cp:revision/>
  <dcterms:created xsi:type="dcterms:W3CDTF">2025-05-09T03:19:46Z</dcterms:created>
  <dcterms:modified xsi:type="dcterms:W3CDTF">2026-03-27T22:45:59Z</dcterms:modified>
  <cp:category/>
  <cp:contentStatus/>
</cp:coreProperties>
</file>