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4\AUSTERIDAD DEL GASTO\"/>
    </mc:Choice>
  </mc:AlternateContent>
  <bookViews>
    <workbookView xWindow="0" yWindow="0" windowWidth="28800" windowHeight="12300"/>
  </bookViews>
  <sheets>
    <sheet name="GTH_ADMI-total  I semes-_ 2024" sheetId="1" r:id="rId1"/>
    <sheet name="Sheet1" sheetId="2" state="hidden" r:id="rId2"/>
  </sheets>
  <definedNames>
    <definedName name="_xlnm._FilterDatabase" localSheetId="0" hidden="1">'GTH_ADMI-total  I semes-_ 2024'!$C$3:$AD$11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L6" i="1" l="1"/>
  <c r="L5" i="1"/>
  <c r="Q6" i="1" l="1"/>
  <c r="Q5" i="1"/>
  <c r="Q4" i="1"/>
  <c r="Q14" i="1"/>
  <c r="Q15" i="1"/>
  <c r="Q16" i="1"/>
  <c r="L16" i="1"/>
  <c r="M16" i="1"/>
  <c r="N16" i="1" s="1"/>
  <c r="L15" i="1"/>
  <c r="N15" i="1" s="1"/>
  <c r="M15" i="1"/>
  <c r="H17" i="1"/>
  <c r="I17" i="1"/>
  <c r="J17" i="1"/>
  <c r="G17" i="1"/>
  <c r="M4" i="1" l="1"/>
  <c r="L4" i="1"/>
  <c r="N4" i="1" l="1"/>
  <c r="H46" i="2"/>
  <c r="G46" i="2"/>
  <c r="F46" i="2"/>
  <c r="E46" i="2"/>
  <c r="M45" i="2"/>
  <c r="J45" i="2"/>
  <c r="I45" i="2"/>
  <c r="M44" i="2"/>
  <c r="J44" i="2"/>
  <c r="I44" i="2"/>
  <c r="M43" i="2"/>
  <c r="J43" i="2"/>
  <c r="I43" i="2"/>
  <c r="M42" i="2"/>
  <c r="J42" i="2"/>
  <c r="I42" i="2"/>
  <c r="M41" i="2"/>
  <c r="J41" i="2"/>
  <c r="I41" i="2"/>
  <c r="M40" i="2"/>
  <c r="J40" i="2"/>
  <c r="I40" i="2"/>
  <c r="M39" i="2"/>
  <c r="J39" i="2"/>
  <c r="I39" i="2"/>
  <c r="M38" i="2"/>
  <c r="J38" i="2"/>
  <c r="I38" i="2"/>
  <c r="M37" i="2"/>
  <c r="J37" i="2"/>
  <c r="I37" i="2"/>
  <c r="M36" i="2"/>
  <c r="J36" i="2"/>
  <c r="I36" i="2"/>
  <c r="M35" i="2"/>
  <c r="J35" i="2"/>
  <c r="I35" i="2"/>
  <c r="M34" i="2"/>
  <c r="J34" i="2"/>
  <c r="I34" i="2"/>
  <c r="M33" i="2"/>
  <c r="J33" i="2"/>
  <c r="I33" i="2"/>
  <c r="M32" i="2"/>
  <c r="J32" i="2"/>
  <c r="I32" i="2"/>
  <c r="M31" i="2"/>
  <c r="J31" i="2"/>
  <c r="I31" i="2"/>
  <c r="M30" i="2"/>
  <c r="J30" i="2"/>
  <c r="I30" i="2"/>
  <c r="M29" i="2"/>
  <c r="J29" i="2"/>
  <c r="I29" i="2"/>
  <c r="M28" i="2"/>
  <c r="J28" i="2"/>
  <c r="I28" i="2"/>
  <c r="M27" i="2"/>
  <c r="J27" i="2"/>
  <c r="I27" i="2"/>
  <c r="M26" i="2"/>
  <c r="J26" i="2"/>
  <c r="I26" i="2"/>
  <c r="M25" i="2"/>
  <c r="J25" i="2"/>
  <c r="I25" i="2"/>
  <c r="M24" i="2"/>
  <c r="J24" i="2"/>
  <c r="I24" i="2"/>
  <c r="M23" i="2"/>
  <c r="J23" i="2"/>
  <c r="I23" i="2"/>
  <c r="M22" i="2"/>
  <c r="J22" i="2"/>
  <c r="I22" i="2"/>
  <c r="M21" i="2"/>
  <c r="J21" i="2"/>
  <c r="I21" i="2"/>
  <c r="M20" i="2"/>
  <c r="J20" i="2"/>
  <c r="I20" i="2"/>
  <c r="M19" i="2"/>
  <c r="J19" i="2"/>
  <c r="I19" i="2"/>
  <c r="M18" i="2"/>
  <c r="J18" i="2"/>
  <c r="I18" i="2"/>
  <c r="M17" i="2"/>
  <c r="J17" i="2"/>
  <c r="I17" i="2"/>
  <c r="M16" i="2"/>
  <c r="J16" i="2"/>
  <c r="I16" i="2"/>
  <c r="M15" i="2"/>
  <c r="J15" i="2"/>
  <c r="I15" i="2"/>
  <c r="M14" i="2"/>
  <c r="J14" i="2"/>
  <c r="I14" i="2"/>
  <c r="M13" i="2"/>
  <c r="J13" i="2"/>
  <c r="I13" i="2"/>
  <c r="M12" i="2"/>
  <c r="J12" i="2"/>
  <c r="I12" i="2"/>
  <c r="M11" i="2"/>
  <c r="J11" i="2"/>
  <c r="I11" i="2"/>
  <c r="M10" i="2"/>
  <c r="J10" i="2"/>
  <c r="I10" i="2"/>
  <c r="M9" i="2"/>
  <c r="J9" i="2"/>
  <c r="I9" i="2"/>
  <c r="M8" i="2"/>
  <c r="J8" i="2"/>
  <c r="I8" i="2"/>
  <c r="M7" i="2"/>
  <c r="J7" i="2"/>
  <c r="I7" i="2"/>
  <c r="M6" i="2"/>
  <c r="J6" i="2"/>
  <c r="I6" i="2"/>
  <c r="M5" i="2"/>
  <c r="J5" i="2"/>
  <c r="I5" i="2"/>
  <c r="M4" i="2"/>
  <c r="J4" i="2"/>
  <c r="I4" i="2"/>
  <c r="M3" i="2"/>
  <c r="J3" i="2"/>
  <c r="I3" i="2"/>
  <c r="L14" i="1"/>
  <c r="M46" i="2" l="1"/>
  <c r="I46" i="2"/>
  <c r="J46" i="2"/>
  <c r="M5" i="1"/>
  <c r="N5" i="1" s="1"/>
  <c r="Q7" i="1" l="1"/>
  <c r="Q9" i="1"/>
  <c r="Q10" i="1"/>
  <c r="Q11" i="1"/>
  <c r="Q12" i="1"/>
  <c r="Q13" i="1"/>
  <c r="M6" i="1"/>
  <c r="M7" i="1"/>
  <c r="L7" i="1"/>
  <c r="N7" i="1" s="1"/>
  <c r="L9" i="1"/>
  <c r="L10" i="1"/>
  <c r="L11" i="1"/>
  <c r="L12" i="1"/>
  <c r="L13" i="1"/>
  <c r="M13" i="1"/>
  <c r="M12" i="1"/>
  <c r="M14" i="1"/>
  <c r="N14" i="1" s="1"/>
  <c r="M11" i="1"/>
  <c r="M10" i="1"/>
  <c r="M9" i="1"/>
  <c r="N13" i="1" l="1"/>
  <c r="N12" i="1"/>
  <c r="N11" i="1"/>
  <c r="N10" i="1"/>
  <c r="N9" i="1"/>
  <c r="M8" i="1"/>
  <c r="L8" i="1"/>
  <c r="N8" i="1" s="1"/>
  <c r="Q8" i="1"/>
  <c r="Q17" i="1" s="1"/>
</calcChain>
</file>

<file path=xl/sharedStrings.xml><?xml version="1.0" encoding="utf-8"?>
<sst xmlns="http://schemas.openxmlformats.org/spreadsheetml/2006/main" count="184" uniqueCount="140">
  <si>
    <t>PLAN DE AUSTERIDAD DEL GASTO 2024</t>
  </si>
  <si>
    <t>No.</t>
  </si>
  <si>
    <t>Concepto</t>
  </si>
  <si>
    <t>Meta</t>
  </si>
  <si>
    <t>Estrategia</t>
  </si>
  <si>
    <t>Valor ejecutado vigencia anterior (2023)</t>
  </si>
  <si>
    <t>Valor ejecutado vigencia en curso (2024)</t>
  </si>
  <si>
    <t xml:space="preserve">Meta % cuantitativa de ahorro </t>
  </si>
  <si>
    <t xml:space="preserve"> Variación % </t>
  </si>
  <si>
    <t>Resultado general %</t>
  </si>
  <si>
    <t xml:space="preserve"> Nota explicativa </t>
  </si>
  <si>
    <t>Resultado general $</t>
  </si>
  <si>
    <t>Rubro de gasto SIIF</t>
  </si>
  <si>
    <t xml:space="preserve"> I semestre </t>
  </si>
  <si>
    <t xml:space="preserve"> II semestre </t>
  </si>
  <si>
    <t>A-02-02-02-010</t>
  </si>
  <si>
    <t>VIÁTICOS DE LOS FUNCIONARIOS EN COMISIÓN</t>
  </si>
  <si>
    <t>Viáticos</t>
  </si>
  <si>
    <t>Propender por la racionalización en el pago de viáticos en la entidad, teniendo en cuenta la estricta necesidad</t>
  </si>
  <si>
    <t>1. Socializar las políticas y lineamientos de comisiones con todos los servidores de la entidad dentro de las cuales se encuentra: 
* La obligatoriedad de la autorización explícita de la dirección general o su delegado para las comisiones internacionales.
* La justificación en el formato de solicitud por parte del área solicitante, sobre la necesidad indispensable la presencialidad para el desarrollo de la comisión de servicios.
* Nuevos parámetros  frente al reconocimiento de viáticos para municipios aledaños.</t>
  </si>
  <si>
    <t>17.435.918</t>
  </si>
  <si>
    <t>A-02-02-02-006-004</t>
  </si>
  <si>
    <t>TIQUETES</t>
  </si>
  <si>
    <t>Tiquetes</t>
  </si>
  <si>
    <t>Propender por la racionalización en la expedición y costos de los tiquetes que sean requeridos en la entidad.</t>
  </si>
  <si>
    <t>1. Socializar las políticas y lineamientos de expedición de tiquetes para las comisiones, con todos los servidores de la entidad dentro de las cuales se encuentra: 
*  La justificación por parte de las áreas sobre las eventualidades que impliquen cambios del itinerario y sobrecostos no planeados. 
*  El reintegro del dinero que se cause por cambios de itinerario con responsabilidad del servidor. 
* La racionalización de costos en la expedición de los tiquetes que sean requeridos en la entidad.
* Se informa mediate correo electrónico a las personas a quienes se asignan tiquetes,  que éstos están emitidos  dentro del desarrollo de la comisión y cualquier tipo de modificación que realice por fuera de la misma, está bajo su responsabilidad.</t>
  </si>
  <si>
    <t>11.603.947,00</t>
  </si>
  <si>
    <t>A-01-01-01-001-008</t>
  </si>
  <si>
    <t>HORAS EXTRAS, DOMINICALES, FESTIVOS Y RECARGOS</t>
  </si>
  <si>
    <t>Horas extras, dominicales, festivos y recargos</t>
  </si>
  <si>
    <t>Aminorar la programación, reconocimiento y pago de horas extras.</t>
  </si>
  <si>
    <t>1 Socializar ampliamente la Circular 025 sobre los lineamientos para la aprobación de las horas extras.
2 Realizar los reportes trimestrales con el control de servidores con acumulación de tiempo compensatorio que supere el 50% de horas extras autorizadas mensualmente, e informar mediante correo electrónico a los jefes inmediatos la situación del personal a su cargo que presentan dicha novedad, con el fin de realizar la respectiva programación y disfrute del tiempo compensatorio, propendiendo por el descanso, el bienestar psicosocial y los lineamientos definidos para la desconexión laboral.
3. No se recibirán formatos que excedan las horas extras aprobadas en la Circular 025 de 2023.</t>
  </si>
  <si>
    <t>72.736.452,00</t>
  </si>
  <si>
    <t>A-01-01-03-001-002</t>
  </si>
  <si>
    <t>INDEMNIZACIÓN POR VACACIONES</t>
  </si>
  <si>
    <t>Indemnización por vacaciones</t>
  </si>
  <si>
    <t>Promover el disfrute efectivo y oportuno de las vacaciones una vez se cause el periodo correspondiente.</t>
  </si>
  <si>
    <t>1. Enviar comunicados a los jefes de cada dependencia exhortándolos a dar cumplimiento con la programación anual de vacaciones de todos los servidores de su dependencia, así como la programación para el efectivo disfrute de los periodos que se tengan acumulados. 
2. Realizar el seguimiento trimestral al plan anual de vacaciones, dando cumplimiento a los requisitos definidos en la normatividad vigente. Reportes Trimestrales.
3. Comunicar el disfrute de vacaciones de manera oficiosa a los servidores que cuenten con más de 1.5 periodos de vacaciones acumulados con corte al 30 de junio. Estos servidores deberán disfrutar un periodo de vacaciones en el segundo semestre del año.
4. Cualquier interrupción o reprogramación de las vacaciones deben ser justifiacadas y autorizados por la Secretaría General ya que estas no deben ser acumuladas ni interrumpidas.</t>
  </si>
  <si>
    <t>A-02-02-01-003-003</t>
  </si>
  <si>
    <t>PRODUCTOS DE HORNOS DE COQUE; PRODUCTOS DE REFINACIÓN DE PETRÓLEO Y COMBUSTIBLE NUCLEAR</t>
  </si>
  <si>
    <t>Combustible</t>
  </si>
  <si>
    <t xml:space="preserve">Propender por la racionalización en el uso de los vehículos operativos y directivos de la entidad. </t>
  </si>
  <si>
    <t>A-02-02-01-003-002</t>
  </si>
  <si>
    <t>PASTA O PULPA, PAPEL Y PRODUCTOS DE PAPEL; IMPRESOS Y ARTÍCULOS RELACIONADOS</t>
  </si>
  <si>
    <t>Papeleria</t>
  </si>
  <si>
    <t>Propender por transformar la cultura ambiental de los servidores en acciones y hábitos positivos en el cuidado y uso de los recursos.</t>
  </si>
  <si>
    <t xml:space="preserve">Realizar capacitaciones virtuales y/o presenciales que permitan fortalecer la cultura ambiental de los servidores del DANE.
Realizar un informe trimestral de consumo de papel. 
Realizar y socializar una infografía para reutilización y reciclaje de elementos de oficina. </t>
  </si>
  <si>
    <t>A-02-02-02-006-009
A-02-02-02-009-004</t>
  </si>
  <si>
    <t xml:space="preserve">SERVICIOS DE DISTRIBUCIÓN DE ELECTRICIDAD, GAS Y AGUA (POR CUENTA PROPIA)
SERVICIOS DE ALCANTARILLADO, RECOLECCIÓN, TRATAMIENTO Y DISPOSICIÓN DE DESECHOS Y OTROS SERVICIOS DE SANEAMIENTO AMBIENTAL
</t>
  </si>
  <si>
    <t>Energia</t>
  </si>
  <si>
    <t>Promover la disminución del ahorro de energía a través del uso de luminarias led. 
Realizar capacitaciones virtuales y/o presenciales que permitan fortalecer la cultura ambiental de los servidores del DANE. 
Realizar un informe trimestral de consumo de energía.
Socializar una infografía de buenas prácticas en el uso racional de la energía. 
Desarrollar una estrategia piloto de ahorro de energía lumínica en DANE Central. 
Realizar seguimiento mensual al consumo de energia en cada territorial, para identificar oportunamente variaciones y establecer estrategias puntuales con cada territorial.
Implementar y dar seguimiento a las acciones permanentes para reducir el consumo de energia e incentivar el uso eficiente de la misma, definidas en la circular 014 del 2024.</t>
  </si>
  <si>
    <t>SERVICIOS DE DISTRIBUCIÓN DE ELECTRICIDAD, GAS Y AGUA (POR CUENTA PROPIA)
SERVICIOS DE ALCANTARILLADO, RECOLECCIÓN, TRATAMIENTO Y DISPOSICIÓN DE DESECHOS Y OTROS SERVICIOS DE SANEAMIENTO AMBIENTAL</t>
  </si>
  <si>
    <t>Agua, alcantarillado y aseo</t>
  </si>
  <si>
    <t>Realizar capacitaciones virtuales y/o presenciales que permitan fortalecer la cultura ambiental de los servidores del DANE.
Socializar infografías y realizar capacitaciones que fomenten la cultura de ahorro de agua en las sedes y DANE Central, a través la apropiación de acciones ecoamigables. 
Realizar un informe trimestral de consumos de agua. 
Realizar seguimiento mensual al consumo de agua en cada territorial, para identificar oportunamente variaciones y establecer estrategias puntuales con cada territorial.
Implementar y dar seguimiento a las acciones permanentes para reducir el consumo de agua e incentivar el uso eficiente de la misma, definidas en la circular 014 del 2024.</t>
  </si>
  <si>
    <t>A-02-02-02-008-004</t>
  </si>
  <si>
    <t>SERVICIOS DE TELECOMUNICACIONES, TRANSMISIÓN Y SUMINISTRO DE INFORMACIÓN</t>
  </si>
  <si>
    <t xml:space="preserve">Telefonía </t>
  </si>
  <si>
    <t>Propender por transformar la cultura de los servidores en acciones y hábitos que involucren en mayor medida los medios de comunicación digital sobre los telefónicos, en el marco del cuidado y uso óptimo de los recursos.</t>
  </si>
  <si>
    <t>Socializar infografía incentivando el uso de aplicativos electrónicos dispuestos por la entidad para las llamadas entre servidores y el uso de comunicaciones oficiales. 
Realizar una revisión en todas las sedes de los planes disponibles en el mercado de telefonía móvil y local y renegociar tarifas con las empresas prestadoras de servicios de telefonía móvil cuando lo amerite. La revisión en las sedes será responsabilidad de cada Director Territorial. 
Realizar seguimiento mensual al consumo de telefonía en cada territorial, para identificar oportunamente variaciones y establecer estrategias puntuales con cada territorial.</t>
  </si>
  <si>
    <t>A-02-02-02-007-002</t>
  </si>
  <si>
    <t>SERVICIOS INMOBILIARIOS</t>
  </si>
  <si>
    <t xml:space="preserve">Arrendamiento </t>
  </si>
  <si>
    <t xml:space="preserve">Propender por la reducción de los gastos de en el arrendamiento y mantenimiento de los bienes inmuebles en las sedes del DANE. </t>
  </si>
  <si>
    <t xml:space="preserve">Negociar con los propietarios el aumento anual del canon de arrendamiento, que este por debajo del IPC. </t>
  </si>
  <si>
    <t>A-02-02-02-008-005</t>
  </si>
  <si>
    <t>SERVICIOS DE SOPORTE</t>
  </si>
  <si>
    <t>Esquemas de seguridad</t>
  </si>
  <si>
    <t>Acatar las medidas y actuaciones que establezca la unidad nacional de protección y dirección de protección de la policía nacional en la revisión de los esquemas de seguridad que se llegaran a requerir.</t>
  </si>
  <si>
    <t>Publicidad estatal</t>
  </si>
  <si>
    <t>Abstenerse de celebrar contratos de publicidad  y/o propaganda personalizada</t>
  </si>
  <si>
    <t>Control y vigilancia para que los gastos de la entidad no sean dirigidos a celebrar contratos de publicidad y/o propaganda personalizada.</t>
  </si>
  <si>
    <t>Contratos de prestación de servicios</t>
  </si>
  <si>
    <t>Propender por la reducción de vacantes de la planta de personal.</t>
  </si>
  <si>
    <t>TOTAL</t>
  </si>
  <si>
    <t>Valor ejecutado vigencia anterior (2022)</t>
  </si>
  <si>
    <t>Valor ejecutado vigencia en curso (2023)</t>
  </si>
  <si>
    <t>Resultado general</t>
  </si>
  <si>
    <t xml:space="preserve">Socializar las políticas y lineamientos de comisiones con todos los servidores de la entidad. 
Actualizar el formato de solicitud de comisiones donde el área solicitante certifique que es indispensable la presencialidad.
Autorización explícita de la dirección general o su delegado para las comisiones internacionales.
Gestionar una capacitación con el líder de la política de austeridad del gasto, para la entidad  y  socializar los lineamientos  en la vigencia sobre austeridad del gasto. </t>
  </si>
  <si>
    <t xml:space="preserve">Socializar las políticas y lineamientos de comisiones con todos los servidores de la entidad.
Solicitar al área requirente, la certificación de eventualidades que impliquen cambios del itinerario y sobrecostos no planeados.
Definir procedimiento para el reintegro del dinero que se cause por cambios de itinerario con responsabilidad del servidor.
Gestionar una capacitación con el líder de la política de austeridad del gasto, para la entidad  y  socializar los lineamientos  en la vigencia sobre austeridad del gasto. </t>
  </si>
  <si>
    <t>Expedir circular con lineamientos para la racionalización del uso de horas extras y el procedimiento para su justificación y autorización, definiendo los  límites permitidos en la entidad para el reconocimiento de horas extras y las excepcionalidades.
La validez de las autorizaciones de horas extras tiene una vigencia de un mes, el cual debe ser renovado si se justifica la continuidad de la coyuntura, dadas las situaciones de excepcionalidad que justifica la necesidad de horas extras.
Sensibilización y seguimiento a las horas extras que se reconocerán en tiempo compensado, con un tiempo límite de 3 meses.
Sensibilizar a los servidores y jefes sobre la organización del trabajo desde el bienestar psicosocial y la seguridad y salud en el trabajo.
Establecer los lineamientos de descanso compensatorio por retribución de las horas extras no pagadas.
Línea base: Realizar el seguimiento al reconocimiento de las horas extras trimestral, con relación al de la vigencia anterior.</t>
  </si>
  <si>
    <t xml:space="preserve">
Envío de memorandos a los jefes de cada dependencia exhortándolos a dar cumplimiento con la programación anual de vacaciones de todos los servidores de su dependencia, así como la programación para el efectivo disfrute de los periodos que se tengan acumulados. 
Definir una política de operación para que el disfrute de vacaciones deba realizarse dentro de la vigencia en la cual se adquirió el derecho. 
Realizar el seguimiento al plan anual de vacaciones con la programación de jefes, dando cumplimiento a los requisitos definidos en la normatividad vigente.
Realizar seguimientos cuatrimestrales a la programación de vacaciones y a los periodos que se tengan acumulados para que se programe el disfrute efectivo dentro de la vigencia. 
Sensibilizar a los servidores y a sus jefes, respecto a los efectos sobre la salud de no tomar vacaciones  anualmente o interrumpirlas,  así como sobre la importancia de la desconexión laboral. 
Línea base: Realizar el seguimiento al reconocimiento de las vacaciones por indemnización, con relación al de la vigencia anterior.
</t>
  </si>
  <si>
    <t>Seguimiento del consumo de combustible. 
Socializar circular recordando a los servidores hacer uso racionalizado de los vehículos operativos de la entidad, en el marco del Artículo 14. Vehículos oficiales y el Artículo 6. Prelación de encuentros virtuales del Decreto 444 de 2023.</t>
  </si>
  <si>
    <t>Papeleria (DANE Central)</t>
  </si>
  <si>
    <t xml:space="preserve">Realizar capacitaciones virtuales y/o presenciales que permitan fortalecer la cultura ambiental de los servidores del DANE.
Realizar un informe trimestral de consumo de papel. 
Realizar y socializar una infografía para reutilización y reciclaje de elementos de oficina. 
</t>
  </si>
  <si>
    <t>Papeleria (DT Centro)</t>
  </si>
  <si>
    <t>Papeleria (DT Centro Occidente)</t>
  </si>
  <si>
    <t>Papeleria (DT Centro Oriente)</t>
  </si>
  <si>
    <t>Papeleria (DT Noroccidente)</t>
  </si>
  <si>
    <t>Papeleria (DT Norte)</t>
  </si>
  <si>
    <t>Papeleria (DT Suroccidente)</t>
  </si>
  <si>
    <t>Energia (DANE Central)</t>
  </si>
  <si>
    <t xml:space="preserve">Promover la disminución del ahorro de energía a través del uso de luminarias led. 
Realizar capacitaciones virtuales y/o presenciales que permitan fortalecer la cultura ambiental de los servidores del DANE. 
Realizar un informe trimestral de consumo de energía.
Socializar una infografía de buenas prácticas en el uso racional de la energía. 
Desarrollar una estrategia piloto de ahorro de energía lumínica en DANE Central. </t>
  </si>
  <si>
    <t>Energía (DT Centro)</t>
  </si>
  <si>
    <t>Energía (DT Centro Occidente)</t>
  </si>
  <si>
    <t>Energía (DT Centro Oriente)</t>
  </si>
  <si>
    <t>Energía (DT Noroccidente)</t>
  </si>
  <si>
    <t>Energía (DT Norte)</t>
  </si>
  <si>
    <t xml:space="preserve">Energía (DT Suroccidente) </t>
  </si>
  <si>
    <t>Agua (DANE Central)</t>
  </si>
  <si>
    <t xml:space="preserve">Realizar capacitaciones virtuales y/o presenciales que permitan fortalecer la cultura ambiental de los servidores del DANE.
Socializar infografías y realizar capacitaciones que fomenten la cultura de ahorro de agua en las sedes y DANE Central, a través la apropiación de acciones ecoamigables. 
Realizar un informe trimestral de consumos de agua. </t>
  </si>
  <si>
    <t>Agua (DT Centro)</t>
  </si>
  <si>
    <t>Agua (DT Centro Occidente)</t>
  </si>
  <si>
    <t>Agua (DT Centro Oriente)</t>
  </si>
  <si>
    <t>Agua (DT Noroccidente)</t>
  </si>
  <si>
    <t>Agua (DT Norte)</t>
  </si>
  <si>
    <t>Agua (DT Suroccidente)</t>
  </si>
  <si>
    <t>Telefonía (DANE Central)</t>
  </si>
  <si>
    <t xml:space="preserve">Socializar infografía incentivando el uso de aplicativos electrónicos dispuestos por la entidad para las llamadas entre servidores y el uso de comunicaciones oficiales. 
Realizar una revisión en todas las sedes de los planes disponibles en el mercado de telefonía móvil y local y renegociar tarifas con las empresas prestadoras de servicios de telefonía móvil cuando lo amerite. La revisión en las sedes será responsabilidad de cada Director Territorial. </t>
  </si>
  <si>
    <t>Telefonía (DT Centro)</t>
  </si>
  <si>
    <t>Telefonía (DT Centro Occidente)</t>
  </si>
  <si>
    <t>Telefonía (DT Centro Oriente)</t>
  </si>
  <si>
    <t>Telefonía (DT Noroccidente)</t>
  </si>
  <si>
    <t>Telefonía (DT Norte)</t>
  </si>
  <si>
    <t>Telefonía (DT Suroccidente)</t>
  </si>
  <si>
    <t>Arrendamiento  (DANE Central)</t>
  </si>
  <si>
    <t xml:space="preserve">Socializar una circular durante el segundo semestre de la vigencia 2023, a las sedes sobre el cumplimiento los requisitos para los cambios de sede o nuevos contratos de arrendamiento en cumplimiento del Decreto 444 del 2023, envitando cualquier tipo de contrato que implique embellecimiento y mejoras ostentosas, así como revisar los contratos actuales en el marco del trabajo remoto. </t>
  </si>
  <si>
    <t>Arrendamiento  (DT Centro)</t>
  </si>
  <si>
    <t>Arrendamiento  (DT Centro Occidente)</t>
  </si>
  <si>
    <t>Arrendamiento  (DT Centro Oriente)</t>
  </si>
  <si>
    <t>Arrendamiento  (DT Noroccidente)</t>
  </si>
  <si>
    <t>Arrendamiento  (DT Norte)</t>
  </si>
  <si>
    <t>Arrendamiento  (DT Suroccidente)</t>
  </si>
  <si>
    <t>Solo firmar convenios con la UNP en los casos que la ley lo demande</t>
  </si>
  <si>
    <t>Actualmente no se tiene convenio UNP</t>
  </si>
  <si>
    <t>Publicidad y publicación</t>
  </si>
  <si>
    <t>Acceder a servicios de publicaciones y publicidad solo en los casos que ley lo demande</t>
  </si>
  <si>
    <t>Fortalecer la planta de personal para reducir la contratación por prestación de servicios</t>
  </si>
  <si>
    <r>
      <t xml:space="preserve">Generar los lineamientos para el consumo de combustible de acuerdo a los parámetros de Austeridad del Gasto decretados por el Gobierno Nacional mediante el Decreto 199 del 20 de febrero de 2024, </t>
    </r>
    <r>
      <rPr>
        <sz val="9"/>
        <color rgb="FFFF0000"/>
        <rFont val="Segoe UI"/>
        <family val="2"/>
      </rPr>
      <t xml:space="preserve"> </t>
    </r>
    <r>
      <rPr>
        <sz val="9"/>
        <color theme="1"/>
        <rFont val="Segoe UI"/>
        <family val="2"/>
      </rPr>
      <t>por el cual se establece el Plan de Austeridad del Gasto 2024 para los órganos que hacen parte del Presupuesto General de la Nación.</t>
    </r>
    <r>
      <rPr>
        <sz val="9"/>
        <color rgb="FF000000"/>
        <rFont val="Segoe UI"/>
        <family val="2"/>
      </rPr>
      <t xml:space="preserve">
Socializar los lineamientos frente al manejo del parque automotor de la entidad, los cuales se encuentran en DANENet, en el aplicativo de Servicios Administrativos.</t>
    </r>
    <r>
      <rPr>
        <sz val="9"/>
        <color rgb="FFFF0000"/>
        <rFont val="Segoe UI"/>
        <family val="2"/>
      </rPr>
      <t xml:space="preserve"> </t>
    </r>
    <r>
      <rPr>
        <sz val="9"/>
        <color theme="1"/>
        <rFont val="Segoe UI"/>
        <family val="2"/>
      </rPr>
      <t>(https://ghumana.dane.gov.co/gh_serviciosadmin/solicitudServicio)</t>
    </r>
    <r>
      <rPr>
        <sz val="9"/>
        <color rgb="FF000000"/>
        <rFont val="Segoe UI"/>
        <family val="2"/>
      </rPr>
      <t xml:space="preserve">
Realizar seguimiento del consumo de combustible, en tiempo real, por medio del aplicativo suministrado por el provedor del servicio, </t>
    </r>
    <r>
      <rPr>
        <sz val="9"/>
        <color theme="1"/>
        <rFont val="Segoe UI"/>
        <family val="2"/>
      </rPr>
      <t>el cual será emitido mensualmente.</t>
    </r>
  </si>
  <si>
    <r>
      <t xml:space="preserve">Realizar alianzas estratégicas con las autoridades competentes para garantizar los esquemas de seguridad en los casos que se requiera.
</t>
    </r>
    <r>
      <rPr>
        <sz val="9"/>
        <color theme="1"/>
        <rFont val="Segoe UI"/>
        <family val="2"/>
      </rPr>
      <t>El DANE no ha contemplado la necesidad de requerir este tipo de servicio.</t>
    </r>
  </si>
  <si>
    <r>
      <t xml:space="preserve">Tener en cuenta las necesidades y decisiones convenientes que frente al cumplimiento de sus objetivos requiera la entidad, atendiendo los parámetros de Austeridad del Gasto decretados por el Gobierno Nacional mediante el Decreto 199 del 20 de febrero de 2024,  por el cual se establece el Plan de Austeridad del Gasto 2024 para los órganos que hacen parte del Presupuesto General de la Nación.
</t>
    </r>
    <r>
      <rPr>
        <sz val="9"/>
        <color theme="1"/>
        <rFont val="Segoe UI"/>
        <family val="2"/>
      </rPr>
      <t>Fortalecer la planta de personal mediante los nombramientos en periodo de prueba por concurso de méritos abierto y de ascenso, teniendo en cuenta las listas de elegibles emitidas por la CNSC.</t>
    </r>
  </si>
  <si>
    <r>
      <t>Dentro de las principales estrategias desarrrolladas para el cumplimiento de la meta, se encuentra el desarrollo del  nuevo parámetro establecido para el reconocimiento de viáticos en los municipios aledaños desde la ciudad en la que se encuentre la Sede de la entidad, es así como el pasado 18 de abril de 2024, se creó el procedimiento de solicitud y legalización de comisiones de servicio al interior del país, GTH-070-PDT-023 en su versión 1, en el cual se indica que "</t>
    </r>
    <r>
      <rPr>
        <i/>
        <sz val="8"/>
        <color theme="1"/>
        <rFont val="Segoe UI"/>
        <family val="2"/>
      </rPr>
      <t>Cuando el servidor público o contratista deba desplazarse desde el Distrito Capital en un rango de distancia no superior a 50 kms de esta, así como desde la ciudad donde se ubique la sede de la Dirección Territorial en la cual ejecuta su trabajo y/o actividad contractual, hacia los municipios cuya distancia no supere el mismo rango de kms antes mencionado, no se reconocerá valor por concepto de viáticos o gastos de desplazamiento. Únicamente habrá lugar al reconocimiento del valor por concepto de transporte, siempre y cuando el DANE - FONDANE no provea el mismo.</t>
    </r>
    <r>
      <rPr>
        <sz val="8"/>
        <color theme="1"/>
        <rFont val="Segoe UI"/>
        <family val="2"/>
      </rPr>
      <t>"
Así mismo, otra de las estrategias desarrolladas se evidencia a través de la creación del formato "</t>
    </r>
    <r>
      <rPr>
        <i/>
        <sz val="8"/>
        <color theme="1"/>
        <rFont val="Segoe UI"/>
        <family val="2"/>
      </rPr>
      <t>Solicitud de comisión o autorización de desplazamiento</t>
    </r>
    <r>
      <rPr>
        <sz val="8"/>
        <color theme="1"/>
        <rFont val="Segoe UI"/>
        <family val="2"/>
      </rPr>
      <t>" (GTH-070-PDT-023-F-001), en la que se incorporó el espacio para señalar la justificación  de la razón por la cual se requiere la presencialidad en el desarrollo de la reunión, lo cual genera un control frente a la necesidad imperante del desarrollo de las mismas de manera presencial.
El procedimiento y sus lineamientos, se socializaron virtualmente los días 29 y 30 de abril con los enlaces de comisiones en DANE Central y las personas encargadas de gestionar comisiones en las Direcciones Territoriales. Adicionalmente, se llevó a cabo una jornada presencial el día 6 de mayo con la Dirección Territorial de Bogotá.
Las comisiones desarolladas hasta el momento en la presente vigencia, con gastos asociados a viáticos o gastos de desplazamiento, atienden las necesidades predominantes de la entidad, fundamentales para el cumplimiento de los objetivos institucionales.</t>
    </r>
  </si>
  <si>
    <r>
      <t>En cumplimiento de las estrategias planteadas, se creó el pasado 18 de abril de 2024, el procedimiento de solicitud y legalización de comisiones de servicio al interior del país, cuya identificación es GTH-070-PDT-023 en su versión 1, en el cual se incorporaron los parámetros relacionados con la adecuada justificación por parte de las áreas sobre las eventualidades que impliquen cambios de los tiquetes aéreos suministrados, en el cual se indica que "</t>
    </r>
    <r>
      <rPr>
        <i/>
        <sz val="8"/>
        <rFont val="Segoe UI"/>
        <family val="2"/>
      </rPr>
      <t>No se autorizarán cambios que generen cargos adicionales, a excepción de aquellos que se originen por fuerza mayor o caso fortuito siempre y cuando sea informado de manera inmediata y justificada al ordenador del gasto para su debida autorización.</t>
    </r>
    <r>
      <rPr>
        <sz val="8"/>
        <rFont val="Segoe UI"/>
        <family val="2"/>
      </rPr>
      <t>"
Así mismo, se indicó que se pueden presentar algunas modificaciones tales como: Aplazamiento, Prórroga, Interrupción o Cancelación, en este caso : "</t>
    </r>
    <r>
      <rPr>
        <i/>
        <sz val="8"/>
        <rFont val="Segoe UI"/>
        <family val="2"/>
      </rPr>
      <t>el servidor público sujeto de la comisión de servicios o el contratista a quien se le ha autorizado el desplazamiento deberá informar vía correo electrónico al jefe inmediato o a su supervisor (según el caso) el motivo que origina la solicitud de modificación del acto administrativo correspondiente, así como las evidencias que justifiquen la misma. El enlace de comisiones y desplazamiento de las áreas, deberá reportar al Responsable de comisiones y autorizaciones de desplazamientos. Si este evento implica cambios en los tiquetes aéreos suministrados o que no se hará uso de algún trayecto del viaje, también debe reportar para gestionar el trámite de los viáticos o gastos de viaje</t>
    </r>
    <r>
      <rPr>
        <sz val="8"/>
        <rFont val="Segoe UI"/>
        <family val="2"/>
      </rPr>
      <t>.", lo anterior, motiva la racionalización del costo de los tiquetes.
El día 29 de abril, se socializaron estas políticas con los enlaces de las áreas técnicas, enfocándose en la gestión de tiquetes. Además, al remitir los tiquetes al comisionado mediante correo electrónico, se reiteran los aspectos a tener en cuenta para el adecuado desarrollo de la comisión.</t>
    </r>
  </si>
  <si>
    <t xml:space="preserve">Se le ha requerido a los jefes de cada dependencia la necesidad de la programación anual de vacaciones, de igual forma se ha efectuado el seguimiento trimestral al Plan Anual de Vacaciones de acuerdo a las estrategias planeadas, 
Pese a lo anterior, se presentó un incrementó en la ejecución de este rubro como consecuencia de las renuncias presentadas por los funcionarios públicos con nombramiento provisional y otros, debido al concurso de méritos adelantado por la CNSC para la provisión de las vacantes definitivas en la Entidad con un total  de 67 funcionarios durante el primer semestre.
</t>
  </si>
  <si>
    <t>Dando cumplimiento a los linamientos para el consumo del combustibe Decretados por el Gobierno Nacional mediante Decreto 199 de 2024, se establecieron los parametros para el manejo óptimo del parque automotor de la entidad, teniendo en cuenta la racionalización del uso del mismo.
Así mismo. se ha realizado el seguimiento y conrol del consumo de combustible de manera constante.</t>
  </si>
  <si>
    <t>N/A</t>
  </si>
  <si>
    <t>En el marco del cumplimiento de la Directiva Presidencial 01 de 2024, se expidió la Circular 014 del 8 de abril de 2024 en el DANE que dió lineamientos al nivel Central y de la Direcciones Territoriales para el ahorrro de energía, entre los cuales, se encuentran el desarrollo de las buenas prácticas frente a su uso, tales como: El aprovechamiento de la luz natural, el uso adecuado de las herramientas que aporten al consumo energético, manejo del brillo de las panatllas de los equipos de computo y el apagado de equipos electrónicos que no se esten usando para evitar el consumo electrico, manejo adecuado del uso y del apagado de los aires acondicionados.
Así mismo a nivel nacional se han manejado campañas de ahorro de energía dando cumplimiento a lo establecido en la Circular 014 de 2024.</t>
  </si>
  <si>
    <t xml:space="preserve">En el marco del cumplimiento de la Directiva Presidencial 01 de 2024, se expidió la Circular 014 del 8 de abril de 2024 en el DANE que dió lineamientos al nivel Central y de la Direcciones Territoriales para el ahorrro de Agua, entre los cuales, se encuentran el desarrollo de las buenas prácticas frente a su uso, tales como: Hacer uso razonable de los dispositivos de suministro de agua de la entidad, hacer uso de sistemas que ahorren para las áreas comunies y el reuso de aguas residuales. 
Así mismo a nivel nacional se han manejado campañas de ahorro de agua dando cumplimiento a lo establecido en la Circular 014 de 2024 invitando a los funcionarios y contratistas a mantener un uso racional del agua en cada una de  las sedes territoriales y en Dane Central. </t>
  </si>
  <si>
    <t xml:space="preserve">De acuerdo a la estrategia de negociar con los propietarios con el fin de lograr austeridad en el gasto de arrendamiento, la Dirección Territorial de Manizales en su sede de Ibagué logró una reducción en el canon de arrendamiento en la sede de Ibagué a través de negociaciones con el Banco de la Republica. 
Por otro lado, la Dirección Territorial Noroccidente, entregó en el mes de abril de 2024 el inmueble que tenía arrendado en la ciudad de Medellín quedando solo con el inmueble propio, situación que induce a un ahorro considerable por este concepto de gasto para lo que resta de la presente vigencia.
No obstante, debido al incemento anual en algunos cánones de arrendamiento la redución de este gasto no presenta lo esperado. </t>
  </si>
  <si>
    <t xml:space="preserve">Dentro de las estratégias planteadas se determinó que se socializarían los lineamientos contemplados en la circular 025 de 2023 , la cual se ha venido cumpliendo y aplicando los límites establecidos en la misma.
Sin embargo, es importante mencionar que en el primer semestre de la vigencia 2024, con ocasión de la provisión de empleos mediante el concurso de méritos y las actividades requeridas para el de Censo Económico Nacional, se ha requerido el uso de horas extras para atender dichas necesidades relacionadas con los temas descritos. </t>
  </si>
  <si>
    <t xml:space="preserve">Teniendo en cuenta la provisión de empleos dada mediante el concurso de méritos de la CNSC y siguiendo el cronograma previsto para tal fin, se dio la necesidad de contratar profesionales que suplieran las necesidades requeridas por la entidad para su cumplimiento misional. 
Así mismo con ocasión de las actividades requeridas para el seguimiento financiero y jurídico del desarrollo del Censo Económico Nacional, se requirio la contratación de personal para dichas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</si>
</sst>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43" formatCode="_-* #,##0.00_-;\-* #,##0.00_-;_-* &quot;-&quot;??_-;_-@_-"/>
    <numFmt numFmtId="164" formatCode="&quot;$&quot;#,##0.00"/>
  </numFmts>
  <fonts count="22" x14ac:knownFonts="1">
    <font>
      <sz val="11"/>
      <color theme="1"/>
      <name val="Calibri"/>
      <family val="2"/>
      <scheme val="minor"/>
    </font>
    <font>
      <sz val="11"/>
      <color theme="1"/>
      <name val="Calibri"/>
      <family val="2"/>
      <scheme val="minor"/>
    </font>
    <font>
      <sz val="11"/>
      <name val="Segoe UI"/>
      <family val="2"/>
    </font>
    <font>
      <sz val="11"/>
      <color rgb="FFFF0000"/>
      <name val="Segoe UI"/>
      <family val="2"/>
    </font>
    <font>
      <sz val="11"/>
      <color theme="1"/>
      <name val="Segoe UI"/>
      <family val="2"/>
    </font>
    <font>
      <sz val="11"/>
      <color rgb="FF000000"/>
      <name val="Segoe UI"/>
      <family val="2"/>
    </font>
    <font>
      <b/>
      <sz val="11"/>
      <color theme="0"/>
      <name val="Segoe UI"/>
      <family val="2"/>
    </font>
    <font>
      <b/>
      <sz val="11"/>
      <name val="Segoe UI"/>
      <family val="2"/>
    </font>
    <font>
      <sz val="9"/>
      <name val="Segoe UI"/>
      <family val="2"/>
    </font>
    <font>
      <b/>
      <sz val="9"/>
      <name val="Segoe UI"/>
      <family val="2"/>
    </font>
    <font>
      <b/>
      <sz val="9"/>
      <color theme="1"/>
      <name val="Segoe UI"/>
      <family val="2"/>
    </font>
    <font>
      <b/>
      <sz val="9"/>
      <color theme="0"/>
      <name val="Segoe UI"/>
      <family val="2"/>
    </font>
    <font>
      <sz val="9"/>
      <color theme="1"/>
      <name val="Segoe UI"/>
      <family val="2"/>
    </font>
    <font>
      <sz val="9"/>
      <color theme="0"/>
      <name val="Segoe UI"/>
      <family val="2"/>
    </font>
    <font>
      <sz val="9"/>
      <color rgb="FF000000"/>
      <name val="Segoe UI"/>
      <family val="2"/>
    </font>
    <font>
      <sz val="9"/>
      <color rgb="FFFF0000"/>
      <name val="Segoe UI"/>
      <family val="2"/>
    </font>
    <font>
      <b/>
      <sz val="9"/>
      <color rgb="FF000000"/>
      <name val="Segoe UI"/>
      <family val="2"/>
    </font>
    <font>
      <b/>
      <sz val="8"/>
      <color theme="0"/>
      <name val="Segoe UI"/>
      <family val="2"/>
    </font>
    <font>
      <sz val="8"/>
      <color theme="1"/>
      <name val="Segoe UI"/>
      <family val="2"/>
    </font>
    <font>
      <sz val="8"/>
      <name val="Segoe UI"/>
      <family val="2"/>
    </font>
    <font>
      <i/>
      <sz val="8"/>
      <name val="Segoe UI"/>
      <family val="2"/>
    </font>
    <font>
      <i/>
      <sz val="8"/>
      <color theme="1"/>
      <name val="Segoe UI"/>
      <family val="2"/>
    </font>
  </fonts>
  <fills count="14">
    <fill>
      <patternFill patternType="none"/>
    </fill>
    <fill>
      <patternFill patternType="gray125"/>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rgb="FFB6004B"/>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00B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42" fontId="7" fillId="2" borderId="1" xfId="0" applyNumberFormat="1" applyFont="1" applyFill="1" applyBorder="1" applyAlignment="1">
      <alignment vertical="center"/>
    </xf>
    <xf numFmtId="9" fontId="7" fillId="2" borderId="1" xfId="2" applyFont="1" applyFill="1" applyBorder="1" applyAlignment="1">
      <alignment vertical="center"/>
    </xf>
    <xf numFmtId="0" fontId="2" fillId="0" borderId="1" xfId="0" applyFont="1" applyBorder="1" applyAlignment="1" applyProtection="1">
      <alignment horizontal="center" vertical="center"/>
      <protection locked="0"/>
    </xf>
    <xf numFmtId="42" fontId="2" fillId="3" borderId="1" xfId="3"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2" fillId="0" borderId="1" xfId="0" applyFont="1" applyBorder="1" applyAlignment="1" applyProtection="1">
      <alignment vertical="center"/>
      <protection locked="0"/>
    </xf>
    <xf numFmtId="0" fontId="2" fillId="4" borderId="1"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6" fillId="5" borderId="1" xfId="0" applyFont="1" applyFill="1" applyBorder="1" applyAlignment="1" applyProtection="1">
      <alignment horizontal="right" vertical="center"/>
      <protection locked="0"/>
    </xf>
    <xf numFmtId="9" fontId="2" fillId="8" borderId="1" xfId="2" applyFont="1" applyFill="1" applyBorder="1" applyAlignment="1" applyProtection="1">
      <alignment horizontal="center" vertical="center"/>
    </xf>
    <xf numFmtId="42" fontId="2" fillId="8" borderId="1" xfId="3" applyFont="1" applyFill="1" applyBorder="1" applyAlignment="1" applyProtection="1">
      <alignment horizontal="center" vertical="center"/>
    </xf>
    <xf numFmtId="164" fontId="7" fillId="2" borderId="1" xfId="2" applyNumberFormat="1" applyFont="1" applyFill="1" applyBorder="1" applyAlignment="1">
      <alignment vertical="center"/>
    </xf>
    <xf numFmtId="0" fontId="2" fillId="2" borderId="1" xfId="0" applyFont="1" applyFill="1" applyBorder="1" applyAlignment="1" applyProtection="1">
      <alignment horizontal="left" vertical="center"/>
      <protection locked="0"/>
    </xf>
    <xf numFmtId="0" fontId="6"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7" borderId="1" xfId="0" applyFont="1" applyFill="1" applyBorder="1" applyAlignment="1">
      <alignment horizontal="center" vertical="center"/>
    </xf>
    <xf numFmtId="0" fontId="2" fillId="3" borderId="1" xfId="0" applyFont="1" applyFill="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4" fillId="2" borderId="1" xfId="0" applyFont="1" applyFill="1" applyBorder="1" applyAlignment="1" applyProtection="1">
      <alignment vertical="center"/>
      <protection locked="0"/>
    </xf>
    <xf numFmtId="0" fontId="2" fillId="0" borderId="1" xfId="0" applyFont="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4" fillId="0" borderId="1" xfId="0" applyFont="1" applyBorder="1" applyAlignment="1" applyProtection="1">
      <alignment vertical="center"/>
      <protection locked="0"/>
    </xf>
    <xf numFmtId="0" fontId="2" fillId="3" borderId="1" xfId="0" applyFont="1" applyFill="1" applyBorder="1" applyAlignment="1" applyProtection="1">
      <alignment vertical="center"/>
      <protection locked="0"/>
    </xf>
    <xf numFmtId="0" fontId="5" fillId="4" borderId="1" xfId="0" applyFont="1" applyFill="1" applyBorder="1" applyAlignment="1" applyProtection="1">
      <alignment horizontal="left" vertical="center"/>
      <protection locked="0"/>
    </xf>
    <xf numFmtId="0" fontId="5" fillId="4" borderId="0" xfId="0" applyFont="1" applyFill="1" applyAlignment="1" applyProtection="1">
      <alignment vertical="center"/>
      <protection locked="0"/>
    </xf>
    <xf numFmtId="0" fontId="5" fillId="3" borderId="1" xfId="0" applyFont="1" applyFill="1" applyBorder="1" applyAlignment="1" applyProtection="1">
      <alignment vertical="center"/>
      <protection locked="0"/>
    </xf>
    <xf numFmtId="0" fontId="8" fillId="2" borderId="5" xfId="0" applyFont="1" applyFill="1" applyBorder="1" applyAlignment="1">
      <alignment vertical="center"/>
    </xf>
    <xf numFmtId="0" fontId="8" fillId="4" borderId="5" xfId="0" applyFont="1" applyFill="1" applyBorder="1" applyAlignment="1">
      <alignment vertical="center"/>
    </xf>
    <xf numFmtId="0" fontId="8" fillId="2" borderId="0" xfId="0" applyFont="1" applyFill="1" applyAlignment="1">
      <alignment vertical="center"/>
    </xf>
    <xf numFmtId="0" fontId="5" fillId="0" borderId="1" xfId="0" applyFont="1" applyBorder="1" applyAlignment="1" applyProtection="1">
      <alignment vertical="center"/>
      <protection locked="0"/>
    </xf>
    <xf numFmtId="9" fontId="9" fillId="2" borderId="0" xfId="0" applyNumberFormat="1" applyFont="1" applyFill="1" applyAlignment="1">
      <alignment horizontal="center" vertical="center"/>
    </xf>
    <xf numFmtId="0" fontId="11" fillId="10" borderId="5" xfId="0" applyFont="1" applyFill="1" applyBorder="1" applyAlignment="1">
      <alignment horizontal="center" vertical="center"/>
    </xf>
    <xf numFmtId="0" fontId="11" fillId="5" borderId="5" xfId="0" applyFont="1" applyFill="1" applyBorder="1" applyAlignment="1">
      <alignment horizontal="center" vertical="center"/>
    </xf>
    <xf numFmtId="0" fontId="11" fillId="7" borderId="5" xfId="0" applyFont="1" applyFill="1" applyBorder="1" applyAlignment="1">
      <alignment horizontal="center" vertical="center"/>
    </xf>
    <xf numFmtId="0" fontId="13" fillId="0" borderId="0" xfId="0" applyFont="1" applyAlignment="1">
      <alignment horizontal="center" vertical="center"/>
    </xf>
    <xf numFmtId="0" fontId="8" fillId="0" borderId="5"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14" fillId="0" borderId="5" xfId="0" applyFont="1" applyBorder="1" applyAlignment="1" applyProtection="1">
      <alignment horizontal="left" vertical="center" wrapText="1"/>
      <protection locked="0"/>
    </xf>
    <xf numFmtId="42" fontId="8" fillId="3" borderId="5" xfId="3" applyFont="1" applyFill="1" applyBorder="1" applyAlignment="1" applyProtection="1">
      <alignment horizontal="center" vertical="center"/>
      <protection locked="0"/>
    </xf>
    <xf numFmtId="9" fontId="8" fillId="3" borderId="5" xfId="3" applyNumberFormat="1" applyFont="1" applyFill="1" applyBorder="1" applyAlignment="1" applyProtection="1">
      <alignment horizontal="center" vertical="center"/>
      <protection locked="0"/>
    </xf>
    <xf numFmtId="9" fontId="8" fillId="8" borderId="5" xfId="2" applyFont="1" applyFill="1" applyBorder="1" applyAlignment="1" applyProtection="1">
      <alignment horizontal="center" vertical="center"/>
    </xf>
    <xf numFmtId="0" fontId="12" fillId="2" borderId="5" xfId="0" applyFont="1" applyFill="1" applyBorder="1" applyAlignment="1" applyProtection="1">
      <alignment vertical="center"/>
      <protection locked="0"/>
    </xf>
    <xf numFmtId="42" fontId="8" fillId="8" borderId="5" xfId="3" applyFont="1" applyFill="1" applyBorder="1" applyAlignment="1" applyProtection="1">
      <alignment horizontal="center" vertical="center"/>
    </xf>
    <xf numFmtId="41" fontId="8" fillId="2" borderId="0" xfId="1" applyFont="1" applyFill="1" applyAlignment="1">
      <alignment vertical="center"/>
    </xf>
    <xf numFmtId="9" fontId="8" fillId="2" borderId="0" xfId="2" applyFont="1" applyFill="1" applyAlignment="1">
      <alignment vertical="center"/>
    </xf>
    <xf numFmtId="0" fontId="9"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0" fontId="15" fillId="2" borderId="5" xfId="0" applyFont="1" applyFill="1" applyBorder="1" applyAlignment="1" applyProtection="1">
      <alignment vertical="center"/>
      <protection locked="0"/>
    </xf>
    <xf numFmtId="0" fontId="9" fillId="0" borderId="5" xfId="0" applyFont="1" applyBorder="1" applyAlignment="1" applyProtection="1">
      <alignment horizontal="left" vertical="center" wrapText="1"/>
      <protection locked="0"/>
    </xf>
    <xf numFmtId="0" fontId="14" fillId="0" borderId="5" xfId="0" applyFont="1" applyBorder="1" applyAlignment="1" applyProtection="1">
      <alignment vertical="center" wrapText="1"/>
      <protection locked="0"/>
    </xf>
    <xf numFmtId="0" fontId="8" fillId="0" borderId="5" xfId="0" applyFont="1" applyBorder="1" applyAlignment="1" applyProtection="1">
      <alignment vertical="center"/>
      <protection locked="0"/>
    </xf>
    <xf numFmtId="0" fontId="9" fillId="4" borderId="5" xfId="0" applyFont="1" applyFill="1" applyBorder="1" applyAlignment="1" applyProtection="1">
      <alignment horizontal="left" vertical="center"/>
      <protection locked="0"/>
    </xf>
    <xf numFmtId="0" fontId="12" fillId="0" borderId="5" xfId="0" applyFont="1" applyBorder="1" applyAlignment="1" applyProtection="1">
      <alignment vertical="center" wrapText="1"/>
      <protection locked="0"/>
    </xf>
    <xf numFmtId="0" fontId="8" fillId="2" borderId="5" xfId="0" applyFont="1" applyFill="1" applyBorder="1" applyAlignment="1" applyProtection="1">
      <alignment vertical="center"/>
      <protection locked="0"/>
    </xf>
    <xf numFmtId="0" fontId="8" fillId="3" borderId="5" xfId="0" applyFont="1" applyFill="1" applyBorder="1" applyAlignment="1" applyProtection="1">
      <alignment vertical="center" wrapText="1"/>
      <protection locked="0"/>
    </xf>
    <xf numFmtId="0" fontId="8" fillId="3"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vertical="center"/>
      <protection locked="0"/>
    </xf>
    <xf numFmtId="0" fontId="8" fillId="4" borderId="0" xfId="0" applyFont="1" applyFill="1" applyAlignment="1">
      <alignment vertical="center"/>
    </xf>
    <xf numFmtId="0" fontId="14" fillId="4" borderId="5"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protection locked="0"/>
    </xf>
    <xf numFmtId="0" fontId="16" fillId="4" borderId="5" xfId="0" applyFont="1" applyFill="1" applyBorder="1" applyAlignment="1" applyProtection="1">
      <alignment horizontal="left" vertical="center"/>
      <protection locked="0"/>
    </xf>
    <xf numFmtId="0" fontId="14" fillId="4" borderId="5" xfId="0" applyFont="1" applyFill="1" applyBorder="1" applyAlignment="1" applyProtection="1">
      <alignment vertical="center" wrapText="1"/>
      <protection locked="0"/>
    </xf>
    <xf numFmtId="9" fontId="8" fillId="3" borderId="6" xfId="3" applyNumberFormat="1" applyFont="1" applyFill="1" applyBorder="1" applyAlignment="1" applyProtection="1">
      <alignment horizontal="center" vertical="center"/>
      <protection locked="0"/>
    </xf>
    <xf numFmtId="42" fontId="8" fillId="0" borderId="5" xfId="3" applyFont="1" applyFill="1" applyBorder="1" applyAlignment="1" applyProtection="1">
      <alignment horizontal="center" vertical="center"/>
      <protection locked="0"/>
    </xf>
    <xf numFmtId="42" fontId="9" fillId="2" borderId="5" xfId="0" applyNumberFormat="1" applyFont="1" applyFill="1" applyBorder="1" applyAlignment="1">
      <alignment vertical="center"/>
    </xf>
    <xf numFmtId="42" fontId="9" fillId="0" borderId="5" xfId="0" applyNumberFormat="1" applyFont="1" applyBorder="1" applyAlignment="1">
      <alignment vertical="center"/>
    </xf>
    <xf numFmtId="42" fontId="9" fillId="2" borderId="5" xfId="2" applyNumberFormat="1" applyFont="1" applyFill="1" applyBorder="1" applyAlignment="1">
      <alignment vertical="center"/>
    </xf>
    <xf numFmtId="0" fontId="8" fillId="2" borderId="0" xfId="0" applyFont="1" applyFill="1" applyAlignment="1">
      <alignment horizontal="center" vertical="center"/>
    </xf>
    <xf numFmtId="0" fontId="8" fillId="2" borderId="0" xfId="0" applyFont="1" applyFill="1" applyAlignment="1">
      <alignment horizontal="justify" vertical="center" wrapText="1"/>
    </xf>
    <xf numFmtId="0" fontId="8" fillId="2" borderId="0" xfId="0" applyFont="1" applyFill="1" applyAlignment="1">
      <alignment vertical="center" wrapText="1"/>
    </xf>
    <xf numFmtId="0" fontId="17" fillId="7" borderId="5" xfId="0" applyFont="1" applyFill="1" applyBorder="1" applyAlignment="1">
      <alignment horizontal="center" vertical="center"/>
    </xf>
    <xf numFmtId="0" fontId="18" fillId="2" borderId="5" xfId="0" applyFont="1" applyFill="1" applyBorder="1" applyAlignment="1" applyProtection="1">
      <alignment vertical="center" wrapText="1"/>
      <protection locked="0"/>
    </xf>
    <xf numFmtId="0" fontId="19" fillId="2" borderId="5" xfId="0" applyFont="1" applyFill="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19" fillId="4" borderId="5" xfId="0" applyFont="1" applyFill="1" applyBorder="1" applyAlignment="1" applyProtection="1">
      <alignment vertical="center"/>
      <protection locked="0"/>
    </xf>
    <xf numFmtId="0" fontId="19" fillId="4" borderId="5" xfId="0" applyFont="1" applyFill="1" applyBorder="1" applyAlignment="1" applyProtection="1">
      <alignment vertical="center" wrapText="1"/>
      <protection locked="0"/>
    </xf>
    <xf numFmtId="0" fontId="19" fillId="2" borderId="5" xfId="0" applyFont="1" applyFill="1" applyBorder="1" applyAlignment="1" applyProtection="1">
      <alignment vertical="center"/>
      <protection locked="0"/>
    </xf>
    <xf numFmtId="0" fontId="19" fillId="2" borderId="0" xfId="0" applyFont="1" applyFill="1" applyAlignment="1">
      <alignment vertical="center" wrapText="1"/>
    </xf>
    <xf numFmtId="0" fontId="9" fillId="4" borderId="5"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1" fillId="5" borderId="5" xfId="0" applyFont="1" applyFill="1" applyBorder="1" applyAlignment="1">
      <alignment horizontal="center" vertical="center"/>
    </xf>
    <xf numFmtId="0" fontId="11" fillId="5" borderId="6"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0" fillId="9" borderId="6" xfId="0" applyFont="1" applyFill="1" applyBorder="1" applyAlignment="1">
      <alignment horizontal="center" vertical="center"/>
    </xf>
    <xf numFmtId="0" fontId="10" fillId="9" borderId="10" xfId="0" applyFont="1" applyFill="1" applyBorder="1" applyAlignment="1">
      <alignment horizontal="center" vertical="center"/>
    </xf>
    <xf numFmtId="0" fontId="12" fillId="12" borderId="11" xfId="0"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10" borderId="5" xfId="0" applyFont="1" applyFill="1" applyBorder="1" applyAlignment="1">
      <alignment horizontal="center" vertical="center"/>
    </xf>
    <xf numFmtId="0" fontId="11" fillId="11" borderId="5"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5" borderId="5" xfId="0" applyFont="1" applyFill="1" applyBorder="1" applyAlignment="1">
      <alignment horizontal="right"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6" fillId="5" borderId="1" xfId="0" applyFont="1" applyFill="1" applyBorder="1" applyAlignment="1">
      <alignment horizontal="right" vertical="center"/>
    </xf>
    <xf numFmtId="0" fontId="2" fillId="3" borderId="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6" fillId="5"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2" fillId="4" borderId="2"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cellXfs>
  <cellStyles count="5">
    <cellStyle name="Millares [0]" xfId="1" builtinId="6"/>
    <cellStyle name="Millares 2" xfId="4"/>
    <cellStyle name="Moneda [0]" xfId="3" builtinId="7"/>
    <cellStyle name="Normal" xfId="0" builtinId="0"/>
    <cellStyle name="Porcentaje" xfId="2" builtinId="5"/>
  </cellStyles>
  <dxfs count="13">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974272</xdr:colOff>
      <xdr:row>0</xdr:row>
      <xdr:rowOff>789214</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530929" cy="77560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D17"/>
  <sheetViews>
    <sheetView showGridLines="0" tabSelected="1" topLeftCell="C1" zoomScale="85" zoomScaleNormal="85" workbookViewId="0">
      <pane xSplit="6" ySplit="3" topLeftCell="I13" activePane="bottomRight" state="frozen"/>
      <selection activeCell="C1" sqref="C1"/>
      <selection pane="topRight" activeCell="I1" sqref="I1"/>
      <selection pane="bottomLeft" activeCell="C4" sqref="C4"/>
      <selection pane="bottomRight" activeCell="O16" sqref="O16"/>
    </sheetView>
  </sheetViews>
  <sheetFormatPr baseColWidth="10" defaultColWidth="10.85546875" defaultRowHeight="12" x14ac:dyDescent="0.25"/>
  <cols>
    <col min="1" max="1" width="23.5703125" style="29" hidden="1" customWidth="1"/>
    <col min="2" max="2" width="19.5703125" style="29" hidden="1" customWidth="1"/>
    <col min="3" max="3" width="5.85546875" style="29" customWidth="1"/>
    <col min="4" max="4" width="17.42578125" style="70" customWidth="1"/>
    <col min="5" max="5" width="27.85546875" style="71" customWidth="1"/>
    <col min="6" max="6" width="35.28515625" style="71" customWidth="1"/>
    <col min="7" max="7" width="20.140625" style="72" customWidth="1"/>
    <col min="8" max="8" width="22.5703125" style="72" customWidth="1"/>
    <col min="9" max="9" width="20" style="72" customWidth="1"/>
    <col min="10" max="14" width="16.85546875" style="72" customWidth="1"/>
    <col min="15" max="15" width="51" style="80" customWidth="1"/>
    <col min="16" max="17" width="25.7109375" style="72" customWidth="1"/>
    <col min="18" max="16384" width="10.85546875" style="29"/>
  </cols>
  <sheetData>
    <row r="1" spans="1:30" ht="63.75" customHeight="1" x14ac:dyDescent="0.25">
      <c r="A1" s="31"/>
      <c r="B1" s="31"/>
      <c r="C1" s="87" t="s">
        <v>0</v>
      </c>
      <c r="D1" s="88"/>
      <c r="E1" s="88"/>
      <c r="F1" s="88"/>
      <c r="G1" s="88"/>
      <c r="H1" s="88"/>
      <c r="I1" s="88"/>
      <c r="J1" s="88"/>
      <c r="K1" s="88"/>
      <c r="L1" s="88"/>
      <c r="M1" s="88"/>
      <c r="N1" s="88"/>
      <c r="O1" s="88"/>
      <c r="P1" s="88"/>
      <c r="Q1" s="88"/>
    </row>
    <row r="2" spans="1:30" ht="20.100000000000001" customHeight="1" x14ac:dyDescent="0.25">
      <c r="C2" s="93" t="s">
        <v>1</v>
      </c>
      <c r="D2" s="93" t="s">
        <v>2</v>
      </c>
      <c r="E2" s="93" t="s">
        <v>3</v>
      </c>
      <c r="F2" s="93" t="s">
        <v>4</v>
      </c>
      <c r="G2" s="93" t="s">
        <v>5</v>
      </c>
      <c r="H2" s="93"/>
      <c r="I2" s="83" t="s">
        <v>6</v>
      </c>
      <c r="J2" s="83"/>
      <c r="K2" s="95" t="s">
        <v>7</v>
      </c>
      <c r="L2" s="98" t="s">
        <v>8</v>
      </c>
      <c r="M2" s="99"/>
      <c r="N2" s="94" t="s">
        <v>9</v>
      </c>
      <c r="O2" s="91" t="s">
        <v>10</v>
      </c>
      <c r="P2" s="92"/>
      <c r="Q2" s="83" t="s">
        <v>11</v>
      </c>
    </row>
    <row r="3" spans="1:30" s="35" customFormat="1" ht="20.100000000000001" customHeight="1" x14ac:dyDescent="0.25">
      <c r="A3" s="89" t="s">
        <v>12</v>
      </c>
      <c r="B3" s="90"/>
      <c r="C3" s="93"/>
      <c r="D3" s="93"/>
      <c r="E3" s="93"/>
      <c r="F3" s="93"/>
      <c r="G3" s="32" t="s">
        <v>13</v>
      </c>
      <c r="H3" s="32" t="s">
        <v>14</v>
      </c>
      <c r="I3" s="33" t="s">
        <v>13</v>
      </c>
      <c r="J3" s="33" t="s">
        <v>14</v>
      </c>
      <c r="K3" s="96"/>
      <c r="L3" s="33" t="s">
        <v>13</v>
      </c>
      <c r="M3" s="33" t="s">
        <v>14</v>
      </c>
      <c r="N3" s="94"/>
      <c r="O3" s="73" t="s">
        <v>13</v>
      </c>
      <c r="P3" s="34" t="s">
        <v>14</v>
      </c>
      <c r="Q3" s="83"/>
      <c r="R3" s="29"/>
      <c r="S3" s="29"/>
      <c r="T3" s="29"/>
      <c r="U3" s="29"/>
      <c r="V3" s="29"/>
      <c r="W3" s="29"/>
      <c r="X3" s="29"/>
      <c r="Y3" s="29"/>
      <c r="Z3" s="29"/>
      <c r="AA3" s="29"/>
      <c r="AB3" s="29"/>
      <c r="AC3" s="29"/>
      <c r="AD3" s="29"/>
    </row>
    <row r="4" spans="1:30" ht="393.75" customHeight="1" x14ac:dyDescent="0.25">
      <c r="A4" s="27" t="s">
        <v>15</v>
      </c>
      <c r="B4" s="27" t="s">
        <v>16</v>
      </c>
      <c r="C4" s="36">
        <v>1</v>
      </c>
      <c r="D4" s="37" t="s">
        <v>17</v>
      </c>
      <c r="E4" s="38" t="s">
        <v>18</v>
      </c>
      <c r="F4" s="38" t="s">
        <v>19</v>
      </c>
      <c r="G4" s="39">
        <v>37286228</v>
      </c>
      <c r="H4" s="39">
        <v>35972629</v>
      </c>
      <c r="I4" s="39" t="s">
        <v>20</v>
      </c>
      <c r="J4" s="39">
        <v>0</v>
      </c>
      <c r="K4" s="40">
        <v>0.03</v>
      </c>
      <c r="L4" s="41">
        <f>IFERROR(100%-(I4/G4),"")</f>
        <v>0.53237645813891388</v>
      </c>
      <c r="M4" s="41">
        <f>IFERROR(100%-(J4/H4),"")</f>
        <v>1</v>
      </c>
      <c r="N4" s="41">
        <f>IFERROR(AVERAGE(L4,M4),"")</f>
        <v>0.76618822906945694</v>
      </c>
      <c r="O4" s="74" t="s">
        <v>130</v>
      </c>
      <c r="P4" s="42"/>
      <c r="Q4" s="43">
        <f>+G4+H4-I4-J4</f>
        <v>55822939</v>
      </c>
      <c r="R4" s="44"/>
      <c r="S4" s="45"/>
    </row>
    <row r="5" spans="1:30" ht="350.25" customHeight="1" x14ac:dyDescent="0.25">
      <c r="A5" s="27" t="s">
        <v>21</v>
      </c>
      <c r="B5" s="27" t="s">
        <v>22</v>
      </c>
      <c r="C5" s="36">
        <v>2</v>
      </c>
      <c r="D5" s="46" t="s">
        <v>23</v>
      </c>
      <c r="E5" s="47" t="s">
        <v>24</v>
      </c>
      <c r="F5" s="38" t="s">
        <v>25</v>
      </c>
      <c r="G5" s="39">
        <v>19188165</v>
      </c>
      <c r="H5" s="39">
        <v>39462675</v>
      </c>
      <c r="I5" s="39" t="s">
        <v>26</v>
      </c>
      <c r="J5" s="39">
        <v>0</v>
      </c>
      <c r="K5" s="40">
        <v>0.03</v>
      </c>
      <c r="L5" s="41">
        <f>IFERROR(100%-(I5/G5),"")</f>
        <v>0.39525499181396451</v>
      </c>
      <c r="M5" s="41">
        <f t="shared" ref="M5:M7" si="0">IFERROR(100%-(J5/H5),"")</f>
        <v>1</v>
      </c>
      <c r="N5" s="41">
        <f>IFERROR(AVERAGE(L5,M5),"")</f>
        <v>0.69762749590698225</v>
      </c>
      <c r="O5" s="75" t="s">
        <v>131</v>
      </c>
      <c r="P5" s="48"/>
      <c r="Q5" s="43">
        <f>+G5+H5-I5-J5</f>
        <v>47046893</v>
      </c>
    </row>
    <row r="6" spans="1:30" ht="292.5" customHeight="1" x14ac:dyDescent="0.25">
      <c r="A6" s="27" t="s">
        <v>27</v>
      </c>
      <c r="B6" s="27" t="s">
        <v>28</v>
      </c>
      <c r="C6" s="36">
        <v>3</v>
      </c>
      <c r="D6" s="49" t="s">
        <v>29</v>
      </c>
      <c r="E6" s="50" t="s">
        <v>30</v>
      </c>
      <c r="F6" s="38" t="s">
        <v>31</v>
      </c>
      <c r="G6" s="39">
        <v>65011295</v>
      </c>
      <c r="H6" s="39">
        <v>89140872</v>
      </c>
      <c r="I6" s="39" t="s">
        <v>32</v>
      </c>
      <c r="J6" s="39">
        <v>0</v>
      </c>
      <c r="K6" s="40">
        <v>0.03</v>
      </c>
      <c r="L6" s="41">
        <f>IFERROR(100%-(I6/G6),"")</f>
        <v>-0.11882792059441361</v>
      </c>
      <c r="M6" s="41">
        <f t="shared" si="0"/>
        <v>1</v>
      </c>
      <c r="N6" s="41">
        <f t="shared" ref="N6:N14" si="1">IFERROR(AVERAGE(L6,M6),"")</f>
        <v>0.4405860397027932</v>
      </c>
      <c r="O6" s="76" t="s">
        <v>138</v>
      </c>
      <c r="P6" s="51"/>
      <c r="Q6" s="43">
        <f>+G6+H6-I6-J6</f>
        <v>81415715</v>
      </c>
    </row>
    <row r="7" spans="1:30" ht="339.75" customHeight="1" x14ac:dyDescent="0.25">
      <c r="A7" s="27" t="s">
        <v>33</v>
      </c>
      <c r="B7" s="27" t="s">
        <v>34</v>
      </c>
      <c r="C7" s="36">
        <v>4</v>
      </c>
      <c r="D7" s="81" t="s">
        <v>35</v>
      </c>
      <c r="E7" s="53" t="s">
        <v>36</v>
      </c>
      <c r="F7" s="50" t="s">
        <v>37</v>
      </c>
      <c r="G7" s="39">
        <v>188583209</v>
      </c>
      <c r="H7" s="39">
        <v>273704247</v>
      </c>
      <c r="I7" s="39">
        <v>207154585</v>
      </c>
      <c r="J7" s="39">
        <v>0</v>
      </c>
      <c r="K7" s="40">
        <v>0.03</v>
      </c>
      <c r="L7" s="41">
        <f t="shared" ref="L7:L13" si="2">IFERROR(100%-(I7/G7),"")</f>
        <v>-9.8478417556252307E-2</v>
      </c>
      <c r="M7" s="41">
        <f t="shared" si="0"/>
        <v>1</v>
      </c>
      <c r="N7" s="41">
        <f t="shared" si="1"/>
        <v>0.45076079122187385</v>
      </c>
      <c r="O7" s="75" t="s">
        <v>132</v>
      </c>
      <c r="P7" s="54"/>
      <c r="Q7" s="43">
        <f t="shared" ref="Q7:Q16" si="3">+G7+H7-I7-J7</f>
        <v>255132871</v>
      </c>
    </row>
    <row r="8" spans="1:30" ht="350.25" customHeight="1" x14ac:dyDescent="0.25">
      <c r="A8" s="27" t="s">
        <v>38</v>
      </c>
      <c r="B8" s="27" t="s">
        <v>39</v>
      </c>
      <c r="C8" s="36">
        <v>5</v>
      </c>
      <c r="D8" s="46" t="s">
        <v>40</v>
      </c>
      <c r="E8" s="55" t="s">
        <v>41</v>
      </c>
      <c r="F8" s="38" t="s">
        <v>127</v>
      </c>
      <c r="G8" s="39">
        <v>11933929</v>
      </c>
      <c r="H8" s="39">
        <v>18670512</v>
      </c>
      <c r="I8" s="39">
        <v>7715494</v>
      </c>
      <c r="J8" s="39">
        <v>0</v>
      </c>
      <c r="K8" s="40">
        <v>0.03</v>
      </c>
      <c r="L8" s="41">
        <f t="shared" si="2"/>
        <v>0.35348249516148456</v>
      </c>
      <c r="M8" s="41">
        <f t="shared" ref="M8:M13" si="4">IFERROR(100%-(J8/H8),"")</f>
        <v>1</v>
      </c>
      <c r="N8" s="41">
        <f t="shared" si="1"/>
        <v>0.67674124758074228</v>
      </c>
      <c r="O8" s="76" t="s">
        <v>133</v>
      </c>
      <c r="P8" s="51"/>
      <c r="Q8" s="43">
        <f t="shared" si="3"/>
        <v>22888947</v>
      </c>
    </row>
    <row r="9" spans="1:30" s="59" customFormat="1" ht="145.5" customHeight="1" x14ac:dyDescent="0.25">
      <c r="A9" s="28" t="s">
        <v>42</v>
      </c>
      <c r="B9" s="28" t="s">
        <v>43</v>
      </c>
      <c r="C9" s="36">
        <v>6</v>
      </c>
      <c r="D9" s="52" t="s">
        <v>44</v>
      </c>
      <c r="E9" s="56" t="s">
        <v>45</v>
      </c>
      <c r="F9" s="57" t="s">
        <v>46</v>
      </c>
      <c r="G9" s="39">
        <v>0</v>
      </c>
      <c r="H9" s="39">
        <v>0</v>
      </c>
      <c r="I9" s="39">
        <v>0</v>
      </c>
      <c r="J9" s="39">
        <v>0</v>
      </c>
      <c r="K9" s="40">
        <v>0.03</v>
      </c>
      <c r="L9" s="41" t="str">
        <f t="shared" si="2"/>
        <v/>
      </c>
      <c r="M9" s="41" t="str">
        <f t="shared" si="4"/>
        <v/>
      </c>
      <c r="N9" s="41" t="str">
        <f t="shared" si="1"/>
        <v/>
      </c>
      <c r="O9" s="77" t="s">
        <v>134</v>
      </c>
      <c r="P9" s="58" t="s">
        <v>134</v>
      </c>
      <c r="Q9" s="43">
        <f t="shared" si="3"/>
        <v>0</v>
      </c>
    </row>
    <row r="10" spans="1:30" s="59" customFormat="1" ht="409.5" customHeight="1" x14ac:dyDescent="0.25">
      <c r="A10" s="28" t="s">
        <v>47</v>
      </c>
      <c r="B10" s="28" t="s">
        <v>48</v>
      </c>
      <c r="C10" s="36">
        <v>7</v>
      </c>
      <c r="D10" s="52" t="s">
        <v>49</v>
      </c>
      <c r="E10" s="56" t="s">
        <v>45</v>
      </c>
      <c r="F10" s="57" t="s">
        <v>50</v>
      </c>
      <c r="G10" s="39">
        <v>726724823.48070025</v>
      </c>
      <c r="H10" s="39">
        <v>881675814.42000008</v>
      </c>
      <c r="I10" s="39">
        <v>621518794</v>
      </c>
      <c r="J10" s="39">
        <v>0</v>
      </c>
      <c r="K10" s="40">
        <v>0.03</v>
      </c>
      <c r="L10" s="41">
        <f t="shared" si="2"/>
        <v>0.1447673535862013</v>
      </c>
      <c r="M10" s="41">
        <f t="shared" si="4"/>
        <v>1</v>
      </c>
      <c r="N10" s="41">
        <f t="shared" si="1"/>
        <v>0.57238367679310065</v>
      </c>
      <c r="O10" s="78" t="s">
        <v>135</v>
      </c>
      <c r="P10" s="58"/>
      <c r="Q10" s="43">
        <f t="shared" si="3"/>
        <v>986881843.90070033</v>
      </c>
    </row>
    <row r="11" spans="1:30" s="59" customFormat="1" ht="334.5" customHeight="1" x14ac:dyDescent="0.25">
      <c r="A11" s="28" t="s">
        <v>47</v>
      </c>
      <c r="B11" s="28" t="s">
        <v>51</v>
      </c>
      <c r="C11" s="36">
        <v>8</v>
      </c>
      <c r="D11" s="81" t="s">
        <v>52</v>
      </c>
      <c r="E11" s="56" t="s">
        <v>45</v>
      </c>
      <c r="F11" s="60" t="s">
        <v>53</v>
      </c>
      <c r="G11" s="39">
        <v>49968033.780000001</v>
      </c>
      <c r="H11" s="39">
        <v>51993787.839999996</v>
      </c>
      <c r="I11" s="39">
        <v>44562965</v>
      </c>
      <c r="J11" s="39">
        <v>0</v>
      </c>
      <c r="K11" s="40">
        <v>0.03</v>
      </c>
      <c r="L11" s="41">
        <f t="shared" si="2"/>
        <v>0.10817053166025137</v>
      </c>
      <c r="M11" s="41">
        <f t="shared" si="4"/>
        <v>1</v>
      </c>
      <c r="N11" s="41">
        <f t="shared" si="1"/>
        <v>0.55408526583012563</v>
      </c>
      <c r="O11" s="78" t="s">
        <v>136</v>
      </c>
      <c r="P11" s="58"/>
      <c r="Q11" s="43">
        <f t="shared" si="3"/>
        <v>57398856.620000005</v>
      </c>
    </row>
    <row r="12" spans="1:30" ht="275.25" customHeight="1" x14ac:dyDescent="0.25">
      <c r="A12" s="27" t="s">
        <v>54</v>
      </c>
      <c r="B12" s="27" t="s">
        <v>55</v>
      </c>
      <c r="C12" s="36">
        <v>9</v>
      </c>
      <c r="D12" s="52" t="s">
        <v>56</v>
      </c>
      <c r="E12" s="61" t="s">
        <v>57</v>
      </c>
      <c r="F12" s="56" t="s">
        <v>58</v>
      </c>
      <c r="G12" s="39">
        <v>4928373.6099999994</v>
      </c>
      <c r="H12" s="39">
        <v>3008933.28</v>
      </c>
      <c r="I12" s="39">
        <v>0</v>
      </c>
      <c r="J12" s="39">
        <v>0</v>
      </c>
      <c r="K12" s="40">
        <v>0.03</v>
      </c>
      <c r="L12" s="41">
        <f t="shared" si="2"/>
        <v>1</v>
      </c>
      <c r="M12" s="41">
        <f t="shared" si="4"/>
        <v>1</v>
      </c>
      <c r="N12" s="41">
        <f t="shared" si="1"/>
        <v>1</v>
      </c>
      <c r="O12" s="79" t="s">
        <v>134</v>
      </c>
      <c r="P12" s="54"/>
      <c r="Q12" s="43">
        <f t="shared" si="3"/>
        <v>7937306.8899999987</v>
      </c>
    </row>
    <row r="13" spans="1:30" ht="152.25" customHeight="1" x14ac:dyDescent="0.25">
      <c r="A13" s="27" t="s">
        <v>59</v>
      </c>
      <c r="B13" s="27" t="s">
        <v>60</v>
      </c>
      <c r="C13" s="36">
        <v>10</v>
      </c>
      <c r="D13" s="62" t="s">
        <v>61</v>
      </c>
      <c r="E13" s="61" t="s">
        <v>62</v>
      </c>
      <c r="F13" s="38" t="s">
        <v>63</v>
      </c>
      <c r="G13" s="39">
        <v>1177866350.0800002</v>
      </c>
      <c r="H13" s="39">
        <v>1334880632.5200002</v>
      </c>
      <c r="I13" s="39">
        <v>1215788150</v>
      </c>
      <c r="J13" s="39">
        <v>0</v>
      </c>
      <c r="K13" s="40">
        <v>0.02</v>
      </c>
      <c r="L13" s="41">
        <f t="shared" si="2"/>
        <v>-3.2195333466674025E-2</v>
      </c>
      <c r="M13" s="41">
        <f t="shared" si="4"/>
        <v>1</v>
      </c>
      <c r="N13" s="41">
        <f t="shared" si="1"/>
        <v>0.48390233326666299</v>
      </c>
      <c r="O13" s="75" t="s">
        <v>137</v>
      </c>
      <c r="P13" s="54"/>
      <c r="Q13" s="43">
        <f t="shared" si="3"/>
        <v>1296958832.6000004</v>
      </c>
    </row>
    <row r="14" spans="1:30" s="59" customFormat="1" ht="112.5" customHeight="1" x14ac:dyDescent="0.25">
      <c r="A14" s="27" t="s">
        <v>64</v>
      </c>
      <c r="B14" s="27" t="s">
        <v>65</v>
      </c>
      <c r="C14" s="36">
        <v>11</v>
      </c>
      <c r="D14" s="82" t="s">
        <v>66</v>
      </c>
      <c r="E14" s="64" t="s">
        <v>67</v>
      </c>
      <c r="F14" s="60" t="s">
        <v>128</v>
      </c>
      <c r="G14" s="39">
        <v>0</v>
      </c>
      <c r="H14" s="39">
        <v>0</v>
      </c>
      <c r="I14" s="39">
        <v>0</v>
      </c>
      <c r="J14" s="39">
        <v>0</v>
      </c>
      <c r="K14" s="40">
        <v>0</v>
      </c>
      <c r="L14" s="41" t="str">
        <f t="shared" ref="L14:M16" si="5">IFERROR(100%-(I14/G14),"")</f>
        <v/>
      </c>
      <c r="M14" s="41" t="str">
        <f t="shared" si="5"/>
        <v/>
      </c>
      <c r="N14" s="41" t="str">
        <f t="shared" si="1"/>
        <v/>
      </c>
      <c r="O14" s="77" t="s">
        <v>134</v>
      </c>
      <c r="P14" s="58"/>
      <c r="Q14" s="43">
        <f t="shared" si="3"/>
        <v>0</v>
      </c>
    </row>
    <row r="15" spans="1:30" s="59" customFormat="1" ht="68.25" customHeight="1" x14ac:dyDescent="0.25">
      <c r="A15" s="29"/>
      <c r="B15" s="29"/>
      <c r="C15" s="36">
        <v>12</v>
      </c>
      <c r="D15" s="63" t="s">
        <v>68</v>
      </c>
      <c r="E15" s="64" t="s">
        <v>69</v>
      </c>
      <c r="F15" s="38" t="s">
        <v>70</v>
      </c>
      <c r="G15" s="39">
        <v>0</v>
      </c>
      <c r="H15" s="39">
        <v>0</v>
      </c>
      <c r="I15" s="39">
        <v>0</v>
      </c>
      <c r="J15" s="39">
        <v>0</v>
      </c>
      <c r="K15" s="65">
        <v>0</v>
      </c>
      <c r="L15" s="41" t="str">
        <f t="shared" si="5"/>
        <v/>
      </c>
      <c r="M15" s="41" t="str">
        <f t="shared" si="5"/>
        <v/>
      </c>
      <c r="N15" s="41" t="str">
        <f t="shared" ref="N15:N16" si="6">IFERROR(AVERAGE(L15,M15),"")</f>
        <v/>
      </c>
      <c r="O15" s="77"/>
      <c r="P15" s="58"/>
      <c r="Q15" s="43">
        <f t="shared" si="3"/>
        <v>0</v>
      </c>
    </row>
    <row r="16" spans="1:30" s="59" customFormat="1" ht="236.25" customHeight="1" x14ac:dyDescent="0.25">
      <c r="A16" s="29"/>
      <c r="B16" s="29"/>
      <c r="C16" s="36">
        <v>13</v>
      </c>
      <c r="D16" s="82" t="s">
        <v>71</v>
      </c>
      <c r="E16" s="64" t="s">
        <v>72</v>
      </c>
      <c r="F16" s="38" t="s">
        <v>129</v>
      </c>
      <c r="G16" s="39">
        <v>191818433</v>
      </c>
      <c r="H16" s="39">
        <v>404149999.99000001</v>
      </c>
      <c r="I16" s="66">
        <v>255506666.33000001</v>
      </c>
      <c r="J16" s="39">
        <v>0</v>
      </c>
      <c r="K16" s="65">
        <v>0.02</v>
      </c>
      <c r="L16" s="41">
        <f t="shared" si="5"/>
        <v>-0.33202353044975608</v>
      </c>
      <c r="M16" s="41">
        <f t="shared" si="5"/>
        <v>1</v>
      </c>
      <c r="N16" s="41">
        <f t="shared" si="6"/>
        <v>0.33398823477512196</v>
      </c>
      <c r="O16" s="78" t="s">
        <v>139</v>
      </c>
      <c r="P16" s="58"/>
      <c r="Q16" s="43">
        <f t="shared" si="3"/>
        <v>340461766.65999997</v>
      </c>
    </row>
    <row r="17" spans="3:17" ht="20.100000000000001" customHeight="1" x14ac:dyDescent="0.25">
      <c r="C17" s="97" t="s">
        <v>73</v>
      </c>
      <c r="D17" s="97"/>
      <c r="E17" s="97"/>
      <c r="F17" s="97"/>
      <c r="G17" s="67">
        <f>SUM(G4:G16)</f>
        <v>2473308839.9507003</v>
      </c>
      <c r="H17" s="67">
        <f t="shared" ref="H17:J17" si="7">SUM(H4:H16)</f>
        <v>3132660103.0500002</v>
      </c>
      <c r="I17" s="68">
        <f t="shared" si="7"/>
        <v>2352246654.3299999</v>
      </c>
      <c r="J17" s="67">
        <f t="shared" si="7"/>
        <v>0</v>
      </c>
      <c r="K17" s="84"/>
      <c r="L17" s="85"/>
      <c r="M17" s="85"/>
      <c r="N17" s="85"/>
      <c r="O17" s="85"/>
      <c r="P17" s="86"/>
      <c r="Q17" s="69">
        <f>SUM(Q4:Q16)</f>
        <v>3151945971.670701</v>
      </c>
    </row>
  </sheetData>
  <mergeCells count="15">
    <mergeCell ref="Q2:Q3"/>
    <mergeCell ref="K17:P17"/>
    <mergeCell ref="C1:Q1"/>
    <mergeCell ref="A3:B3"/>
    <mergeCell ref="O2:P2"/>
    <mergeCell ref="F2:F3"/>
    <mergeCell ref="E2:E3"/>
    <mergeCell ref="D2:D3"/>
    <mergeCell ref="C2:C3"/>
    <mergeCell ref="N2:N3"/>
    <mergeCell ref="K2:K3"/>
    <mergeCell ref="C17:F17"/>
    <mergeCell ref="G2:H2"/>
    <mergeCell ref="I2:J2"/>
    <mergeCell ref="L2:M2"/>
  </mergeCells>
  <conditionalFormatting sqref="M11:M13 L14:M16 L4:L13">
    <cfRule type="expression" dxfId="12" priority="11">
      <formula>$L4&lt;0</formula>
    </cfRule>
  </conditionalFormatting>
  <conditionalFormatting sqref="M4:M7">
    <cfRule type="expression" dxfId="11" priority="64">
      <formula>$M4&lt;0</formula>
    </cfRule>
  </conditionalFormatting>
  <conditionalFormatting sqref="N4:N16 Q4:Q16">
    <cfRule type="expression" dxfId="10" priority="1">
      <formula>AND($L4&gt;=0,$M4&lt;0)</formula>
    </cfRule>
    <cfRule type="expression" dxfId="9" priority="2">
      <formula>AND($L4&lt;0,$M4&gt;=0)</formula>
    </cfRule>
    <cfRule type="expression" dxfId="8" priority="3">
      <formula>$Q4&lt;0</formula>
    </cfRule>
  </conditionalFormatting>
  <conditionalFormatting sqref="Q6:Q16">
    <cfRule type="expression" dxfId="7" priority="5">
      <formula>AND($L$4&gt;=0,$M6&lt;0)</formula>
    </cfRule>
  </conditionalFormatting>
  <dataValidations count="4">
    <dataValidation allowBlank="1" showInputMessage="1" showErrorMessage="1" promptTitle="Meta" prompt="La meta debe permitir racionalizar y priorizar el gasto atendiendo las medidas sobre austeridad, estableciendo mecanismos y estrategias de ahorro para asegurar su cumplimiento. " sqref="E2:E3"/>
    <dataValidation allowBlank="1" showInputMessage="1" showErrorMessage="1" promptTitle="Meta %" prompt="Porcentaje de ahorro esperado " sqref="K2:K3"/>
    <dataValidation allowBlank="1" showInputMessage="1" showErrorMessage="1" prompt="Fuente SIIF obligaciones de gasto" sqref="G2:J2"/>
    <dataValidation allowBlank="1" showInputMessage="1" showErrorMessage="1" promptTitle="Nota" prompt="El objetivo es proporcionar información acerca de los resultados del ejercicio, con el propósito de facilitar una mejor comprensión de la información." sqref="O2:P2"/>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B8" sqref="B8"/>
    </sheetView>
  </sheetViews>
  <sheetFormatPr baseColWidth="10" defaultColWidth="9.140625" defaultRowHeight="15" x14ac:dyDescent="0.25"/>
  <cols>
    <col min="1" max="1" width="5" bestFit="1" customWidth="1"/>
    <col min="2" max="2" width="44.5703125" bestFit="1" customWidth="1"/>
    <col min="3" max="3" width="48.7109375" customWidth="1"/>
    <col min="4" max="4" width="46.85546875" customWidth="1"/>
    <col min="5" max="5" width="19.85546875" bestFit="1" customWidth="1"/>
    <col min="6" max="6" width="13.5703125" bestFit="1" customWidth="1"/>
    <col min="7" max="7" width="19.85546875" bestFit="1" customWidth="1"/>
    <col min="8" max="8" width="13.5703125" bestFit="1" customWidth="1"/>
    <col min="9" max="9" width="12.85546875" bestFit="1" customWidth="1"/>
    <col min="10" max="10" width="13.5703125" bestFit="1" customWidth="1"/>
    <col min="11" max="11" width="12.85546875" bestFit="1" customWidth="1"/>
    <col min="12" max="12" width="13.5703125" bestFit="1" customWidth="1"/>
    <col min="13" max="13" width="20.7109375" bestFit="1" customWidth="1"/>
  </cols>
  <sheetData>
    <row r="1" spans="1:13" ht="16.5" x14ac:dyDescent="0.25">
      <c r="A1" s="118" t="s">
        <v>1</v>
      </c>
      <c r="B1" s="118" t="s">
        <v>2</v>
      </c>
      <c r="C1" s="118" t="s">
        <v>3</v>
      </c>
      <c r="D1" s="118" t="s">
        <v>4</v>
      </c>
      <c r="E1" s="117" t="s">
        <v>74</v>
      </c>
      <c r="F1" s="117"/>
      <c r="G1" s="110" t="s">
        <v>75</v>
      </c>
      <c r="H1" s="110"/>
      <c r="I1" s="110" t="s">
        <v>8</v>
      </c>
      <c r="J1" s="110"/>
      <c r="K1" s="111" t="s">
        <v>10</v>
      </c>
      <c r="L1" s="111"/>
      <c r="M1" s="112" t="s">
        <v>76</v>
      </c>
    </row>
    <row r="2" spans="1:13" ht="16.5" x14ac:dyDescent="0.25">
      <c r="A2" s="119"/>
      <c r="B2" s="119"/>
      <c r="C2" s="119"/>
      <c r="D2" s="119"/>
      <c r="E2" s="14" t="s">
        <v>13</v>
      </c>
      <c r="F2" s="14" t="s">
        <v>14</v>
      </c>
      <c r="G2" s="15" t="s">
        <v>13</v>
      </c>
      <c r="H2" s="15" t="s">
        <v>14</v>
      </c>
      <c r="I2" s="15" t="s">
        <v>13</v>
      </c>
      <c r="J2" s="15" t="s">
        <v>14</v>
      </c>
      <c r="K2" s="16" t="s">
        <v>13</v>
      </c>
      <c r="L2" s="16" t="s">
        <v>14</v>
      </c>
      <c r="M2" s="113"/>
    </row>
    <row r="3" spans="1:13" ht="16.5" x14ac:dyDescent="0.25">
      <c r="A3" s="3">
        <v>1</v>
      </c>
      <c r="B3" s="17" t="s">
        <v>17</v>
      </c>
      <c r="C3" s="18" t="s">
        <v>18</v>
      </c>
      <c r="D3" s="18" t="s">
        <v>77</v>
      </c>
      <c r="E3" s="4">
        <v>3023914160</v>
      </c>
      <c r="F3" s="4">
        <v>0</v>
      </c>
      <c r="G3" s="4">
        <v>3956000000</v>
      </c>
      <c r="H3" s="4">
        <v>0</v>
      </c>
      <c r="I3" s="10">
        <f>IFERROR(100%-(G3/E3),"")</f>
        <v>-0.30823819416884501</v>
      </c>
      <c r="J3" s="10" t="str">
        <f>IFERROR(100%-(H3/F3),"")</f>
        <v/>
      </c>
      <c r="K3" s="19"/>
      <c r="L3" s="19"/>
      <c r="M3" s="11">
        <f>+E3+F3-G3-H3</f>
        <v>-932085840</v>
      </c>
    </row>
    <row r="4" spans="1:13" ht="16.5" x14ac:dyDescent="0.25">
      <c r="A4" s="3">
        <v>2</v>
      </c>
      <c r="B4" s="20" t="s">
        <v>23</v>
      </c>
      <c r="C4" s="20" t="s">
        <v>24</v>
      </c>
      <c r="D4" s="18" t="s">
        <v>78</v>
      </c>
      <c r="E4" s="4">
        <v>488400000</v>
      </c>
      <c r="F4" s="4">
        <v>0</v>
      </c>
      <c r="G4" s="4">
        <v>603000000</v>
      </c>
      <c r="H4" s="4">
        <v>0</v>
      </c>
      <c r="I4" s="10">
        <f t="shared" ref="I4:J45" si="0">IFERROR(100%-(G4/E4),"")</f>
        <v>-0.23464373464373467</v>
      </c>
      <c r="J4" s="10" t="str">
        <f t="shared" si="0"/>
        <v/>
      </c>
      <c r="K4" s="5"/>
      <c r="L4" s="5"/>
      <c r="M4" s="11">
        <f t="shared" ref="M4:M45" si="1">+E4+F4-G4-H4</f>
        <v>-114600000</v>
      </c>
    </row>
    <row r="5" spans="1:13" ht="16.5" x14ac:dyDescent="0.25">
      <c r="A5" s="3">
        <v>3</v>
      </c>
      <c r="B5" s="20" t="s">
        <v>29</v>
      </c>
      <c r="C5" s="30" t="s">
        <v>30</v>
      </c>
      <c r="D5" s="18" t="s">
        <v>79</v>
      </c>
      <c r="E5" s="4">
        <v>54000000</v>
      </c>
      <c r="F5" s="4">
        <v>0</v>
      </c>
      <c r="G5" s="4">
        <v>44500000</v>
      </c>
      <c r="H5" s="4">
        <v>0</v>
      </c>
      <c r="I5" s="10">
        <f t="shared" si="0"/>
        <v>0.17592592592592593</v>
      </c>
      <c r="J5" s="10" t="str">
        <f t="shared" si="0"/>
        <v/>
      </c>
      <c r="K5" s="6"/>
      <c r="L5" s="6"/>
      <c r="M5" s="11">
        <f t="shared" si="1"/>
        <v>9500000</v>
      </c>
    </row>
    <row r="6" spans="1:13" ht="16.5" x14ac:dyDescent="0.25">
      <c r="A6" s="3">
        <v>4</v>
      </c>
      <c r="B6" s="21" t="s">
        <v>35</v>
      </c>
      <c r="C6" s="22" t="s">
        <v>36</v>
      </c>
      <c r="D6" s="30" t="s">
        <v>80</v>
      </c>
      <c r="E6" s="4">
        <v>145000000</v>
      </c>
      <c r="F6" s="4">
        <v>0</v>
      </c>
      <c r="G6" s="4">
        <v>141000000</v>
      </c>
      <c r="H6" s="4">
        <v>0</v>
      </c>
      <c r="I6" s="10">
        <f t="shared" si="0"/>
        <v>2.7586206896551779E-2</v>
      </c>
      <c r="J6" s="10" t="str">
        <f t="shared" si="0"/>
        <v/>
      </c>
      <c r="K6" s="8"/>
      <c r="L6" s="8"/>
      <c r="M6" s="11">
        <f t="shared" si="1"/>
        <v>4000000</v>
      </c>
    </row>
    <row r="7" spans="1:13" ht="16.5" x14ac:dyDescent="0.25">
      <c r="A7" s="3">
        <v>5</v>
      </c>
      <c r="B7" s="20" t="s">
        <v>40</v>
      </c>
      <c r="C7" s="23" t="s">
        <v>41</v>
      </c>
      <c r="D7" s="18" t="s">
        <v>81</v>
      </c>
      <c r="E7" s="4">
        <v>39000000</v>
      </c>
      <c r="F7" s="4">
        <v>0</v>
      </c>
      <c r="G7" s="4">
        <v>34000000</v>
      </c>
      <c r="H7" s="4">
        <v>0</v>
      </c>
      <c r="I7" s="10">
        <f t="shared" si="0"/>
        <v>0.12820512820512819</v>
      </c>
      <c r="J7" s="10" t="str">
        <f t="shared" si="0"/>
        <v/>
      </c>
      <c r="K7" s="6"/>
      <c r="L7" s="6"/>
      <c r="M7" s="11">
        <f t="shared" si="1"/>
        <v>5000000</v>
      </c>
    </row>
    <row r="8" spans="1:13" ht="16.5" x14ac:dyDescent="0.25">
      <c r="A8" s="3">
        <v>6</v>
      </c>
      <c r="B8" s="21" t="s">
        <v>82</v>
      </c>
      <c r="C8" s="101" t="s">
        <v>45</v>
      </c>
      <c r="D8" s="114" t="s">
        <v>83</v>
      </c>
      <c r="E8" s="4">
        <v>201292000</v>
      </c>
      <c r="F8" s="4">
        <v>0</v>
      </c>
      <c r="G8" s="4">
        <v>464000000</v>
      </c>
      <c r="H8" s="4">
        <v>0</v>
      </c>
      <c r="I8" s="10">
        <f t="shared" si="0"/>
        <v>-1.3051089958865729</v>
      </c>
      <c r="J8" s="10" t="str">
        <f t="shared" si="0"/>
        <v/>
      </c>
      <c r="K8" s="7"/>
      <c r="L8" s="7"/>
      <c r="M8" s="11">
        <f t="shared" si="1"/>
        <v>-262708000</v>
      </c>
    </row>
    <row r="9" spans="1:13" ht="16.5" x14ac:dyDescent="0.25">
      <c r="A9" s="3">
        <v>7</v>
      </c>
      <c r="B9" s="21" t="s">
        <v>84</v>
      </c>
      <c r="C9" s="102"/>
      <c r="D9" s="115"/>
      <c r="E9" s="4">
        <v>0</v>
      </c>
      <c r="F9" s="4">
        <v>0</v>
      </c>
      <c r="G9" s="4">
        <v>0</v>
      </c>
      <c r="H9" s="4">
        <v>0</v>
      </c>
      <c r="I9" s="10" t="str">
        <f t="shared" si="0"/>
        <v/>
      </c>
      <c r="J9" s="10" t="str">
        <f t="shared" si="0"/>
        <v/>
      </c>
      <c r="K9" s="7"/>
      <c r="L9" s="7"/>
      <c r="M9" s="11">
        <f t="shared" si="1"/>
        <v>0</v>
      </c>
    </row>
    <row r="10" spans="1:13" ht="16.5" x14ac:dyDescent="0.25">
      <c r="A10" s="3">
        <v>8</v>
      </c>
      <c r="B10" s="21" t="s">
        <v>85</v>
      </c>
      <c r="C10" s="102"/>
      <c r="D10" s="115"/>
      <c r="E10" s="4">
        <v>1000000</v>
      </c>
      <c r="F10" s="4">
        <v>0</v>
      </c>
      <c r="G10" s="4">
        <v>1200000</v>
      </c>
      <c r="H10" s="4">
        <v>0</v>
      </c>
      <c r="I10" s="10">
        <f t="shared" si="0"/>
        <v>-0.19999999999999996</v>
      </c>
      <c r="J10" s="10" t="str">
        <f t="shared" si="0"/>
        <v/>
      </c>
      <c r="K10" s="7"/>
      <c r="L10" s="7"/>
      <c r="M10" s="11">
        <f t="shared" si="1"/>
        <v>-200000</v>
      </c>
    </row>
    <row r="11" spans="1:13" ht="16.5" x14ac:dyDescent="0.25">
      <c r="A11" s="3">
        <v>9</v>
      </c>
      <c r="B11" s="21" t="s">
        <v>86</v>
      </c>
      <c r="C11" s="102"/>
      <c r="D11" s="115"/>
      <c r="E11" s="4">
        <v>0</v>
      </c>
      <c r="F11" s="4">
        <v>0</v>
      </c>
      <c r="G11" s="4">
        <v>14000000</v>
      </c>
      <c r="H11" s="4">
        <v>0</v>
      </c>
      <c r="I11" s="10" t="str">
        <f t="shared" si="0"/>
        <v/>
      </c>
      <c r="J11" s="10" t="str">
        <f t="shared" si="0"/>
        <v/>
      </c>
      <c r="K11" s="7"/>
      <c r="L11" s="7"/>
      <c r="M11" s="11">
        <f t="shared" si="1"/>
        <v>-14000000</v>
      </c>
    </row>
    <row r="12" spans="1:13" ht="16.5" x14ac:dyDescent="0.25">
      <c r="A12" s="3">
        <v>10</v>
      </c>
      <c r="B12" s="21" t="s">
        <v>87</v>
      </c>
      <c r="C12" s="102"/>
      <c r="D12" s="115"/>
      <c r="E12" s="4">
        <v>0</v>
      </c>
      <c r="F12" s="4">
        <v>0</v>
      </c>
      <c r="G12" s="4">
        <v>1350000</v>
      </c>
      <c r="H12" s="4">
        <v>0</v>
      </c>
      <c r="I12" s="10" t="str">
        <f t="shared" si="0"/>
        <v/>
      </c>
      <c r="J12" s="10" t="str">
        <f t="shared" si="0"/>
        <v/>
      </c>
      <c r="K12" s="7"/>
      <c r="L12" s="7"/>
      <c r="M12" s="11">
        <f t="shared" si="1"/>
        <v>-1350000</v>
      </c>
    </row>
    <row r="13" spans="1:13" ht="16.5" x14ac:dyDescent="0.25">
      <c r="A13" s="3">
        <v>11</v>
      </c>
      <c r="B13" s="21" t="s">
        <v>88</v>
      </c>
      <c r="C13" s="102"/>
      <c r="D13" s="115"/>
      <c r="E13" s="4">
        <v>0</v>
      </c>
      <c r="F13" s="4">
        <v>0</v>
      </c>
      <c r="G13" s="4">
        <v>0</v>
      </c>
      <c r="H13" s="4">
        <v>0</v>
      </c>
      <c r="I13" s="10" t="str">
        <f t="shared" si="0"/>
        <v/>
      </c>
      <c r="J13" s="10" t="str">
        <f t="shared" si="0"/>
        <v/>
      </c>
      <c r="K13" s="7"/>
      <c r="L13" s="7"/>
      <c r="M13" s="11">
        <f t="shared" si="1"/>
        <v>0</v>
      </c>
    </row>
    <row r="14" spans="1:13" ht="16.5" x14ac:dyDescent="0.25">
      <c r="A14" s="3">
        <v>12</v>
      </c>
      <c r="B14" s="21" t="s">
        <v>89</v>
      </c>
      <c r="C14" s="103"/>
      <c r="D14" s="116"/>
      <c r="E14" s="4">
        <v>0</v>
      </c>
      <c r="F14" s="4">
        <v>0</v>
      </c>
      <c r="G14" s="4">
        <v>600000</v>
      </c>
      <c r="H14" s="4">
        <v>0</v>
      </c>
      <c r="I14" s="10" t="str">
        <f>IFERROR(100%-(G14/E14),"")</f>
        <v/>
      </c>
      <c r="J14" s="10" t="str">
        <f t="shared" si="0"/>
        <v/>
      </c>
      <c r="K14" s="7"/>
      <c r="L14" s="7"/>
      <c r="M14" s="11">
        <f t="shared" si="1"/>
        <v>-600000</v>
      </c>
    </row>
    <row r="15" spans="1:13" ht="16.5" x14ac:dyDescent="0.25">
      <c r="A15" s="3">
        <v>13</v>
      </c>
      <c r="B15" s="21" t="s">
        <v>90</v>
      </c>
      <c r="C15" s="101" t="s">
        <v>45</v>
      </c>
      <c r="D15" s="114" t="s">
        <v>91</v>
      </c>
      <c r="E15" s="4">
        <v>270000000</v>
      </c>
      <c r="F15" s="4">
        <v>0</v>
      </c>
      <c r="G15" s="4">
        <v>302000000</v>
      </c>
      <c r="H15" s="4">
        <v>0</v>
      </c>
      <c r="I15" s="10">
        <f t="shared" si="0"/>
        <v>-0.11851851851851847</v>
      </c>
      <c r="J15" s="10" t="str">
        <f t="shared" si="0"/>
        <v/>
      </c>
      <c r="K15" s="7"/>
      <c r="L15" s="7"/>
      <c r="M15" s="11">
        <f t="shared" si="1"/>
        <v>-32000000</v>
      </c>
    </row>
    <row r="16" spans="1:13" ht="16.5" x14ac:dyDescent="0.25">
      <c r="A16" s="3">
        <v>14</v>
      </c>
      <c r="B16" s="21" t="s">
        <v>92</v>
      </c>
      <c r="C16" s="102"/>
      <c r="D16" s="115"/>
      <c r="E16" s="4">
        <v>81000000</v>
      </c>
      <c r="F16" s="4">
        <v>0</v>
      </c>
      <c r="G16" s="4">
        <v>118000000</v>
      </c>
      <c r="H16" s="4">
        <v>0</v>
      </c>
      <c r="I16" s="10">
        <f t="shared" si="0"/>
        <v>-0.45679012345679015</v>
      </c>
      <c r="J16" s="10" t="str">
        <f t="shared" si="0"/>
        <v/>
      </c>
      <c r="K16" s="7"/>
      <c r="L16" s="7"/>
      <c r="M16" s="11">
        <f t="shared" si="1"/>
        <v>-37000000</v>
      </c>
    </row>
    <row r="17" spans="1:13" ht="16.5" x14ac:dyDescent="0.25">
      <c r="A17" s="3">
        <v>15</v>
      </c>
      <c r="B17" s="21" t="s">
        <v>93</v>
      </c>
      <c r="C17" s="102"/>
      <c r="D17" s="115"/>
      <c r="E17" s="4">
        <v>29000000</v>
      </c>
      <c r="F17" s="4">
        <v>0</v>
      </c>
      <c r="G17" s="4">
        <v>31000000</v>
      </c>
      <c r="H17" s="4">
        <v>0</v>
      </c>
      <c r="I17" s="10">
        <f t="shared" si="0"/>
        <v>-6.8965517241379226E-2</v>
      </c>
      <c r="J17" s="10" t="str">
        <f t="shared" si="0"/>
        <v/>
      </c>
      <c r="K17" s="7"/>
      <c r="L17" s="7"/>
      <c r="M17" s="11">
        <f t="shared" si="1"/>
        <v>-2000000</v>
      </c>
    </row>
    <row r="18" spans="1:13" ht="16.5" x14ac:dyDescent="0.25">
      <c r="A18" s="3">
        <v>16</v>
      </c>
      <c r="B18" s="21" t="s">
        <v>94</v>
      </c>
      <c r="C18" s="102"/>
      <c r="D18" s="115"/>
      <c r="E18" s="4">
        <v>40000000</v>
      </c>
      <c r="F18" s="4">
        <v>0</v>
      </c>
      <c r="G18" s="4">
        <v>43000000</v>
      </c>
      <c r="H18" s="4">
        <v>0</v>
      </c>
      <c r="I18" s="10">
        <f t="shared" si="0"/>
        <v>-7.4999999999999956E-2</v>
      </c>
      <c r="J18" s="10" t="str">
        <f t="shared" si="0"/>
        <v/>
      </c>
      <c r="K18" s="7"/>
      <c r="L18" s="7"/>
      <c r="M18" s="11">
        <f t="shared" si="1"/>
        <v>-3000000</v>
      </c>
    </row>
    <row r="19" spans="1:13" ht="16.5" x14ac:dyDescent="0.25">
      <c r="A19" s="3">
        <v>17</v>
      </c>
      <c r="B19" s="21" t="s">
        <v>95</v>
      </c>
      <c r="C19" s="102"/>
      <c r="D19" s="115"/>
      <c r="E19" s="4">
        <v>42000000</v>
      </c>
      <c r="F19" s="4">
        <v>0</v>
      </c>
      <c r="G19" s="4">
        <v>73600000</v>
      </c>
      <c r="H19" s="4">
        <v>0</v>
      </c>
      <c r="I19" s="10">
        <f t="shared" si="0"/>
        <v>-0.75238095238095237</v>
      </c>
      <c r="J19" s="10" t="str">
        <f t="shared" si="0"/>
        <v/>
      </c>
      <c r="K19" s="7"/>
      <c r="L19" s="7"/>
      <c r="M19" s="11">
        <f t="shared" si="1"/>
        <v>-31600000</v>
      </c>
    </row>
    <row r="20" spans="1:13" ht="16.5" x14ac:dyDescent="0.25">
      <c r="A20" s="3">
        <v>18</v>
      </c>
      <c r="B20" s="21" t="s">
        <v>96</v>
      </c>
      <c r="C20" s="102"/>
      <c r="D20" s="115"/>
      <c r="E20" s="4">
        <v>109000000</v>
      </c>
      <c r="F20" s="4">
        <v>0</v>
      </c>
      <c r="G20" s="4">
        <v>125000000</v>
      </c>
      <c r="H20" s="4">
        <v>0</v>
      </c>
      <c r="I20" s="10">
        <f t="shared" si="0"/>
        <v>-0.14678899082568808</v>
      </c>
      <c r="J20" s="10" t="str">
        <f t="shared" si="0"/>
        <v/>
      </c>
      <c r="K20" s="7"/>
      <c r="L20" s="7"/>
      <c r="M20" s="11">
        <f t="shared" si="1"/>
        <v>-16000000</v>
      </c>
    </row>
    <row r="21" spans="1:13" ht="16.5" x14ac:dyDescent="0.25">
      <c r="A21" s="3">
        <v>19</v>
      </c>
      <c r="B21" s="21" t="s">
        <v>97</v>
      </c>
      <c r="C21" s="103"/>
      <c r="D21" s="116"/>
      <c r="E21" s="4">
        <v>31000000</v>
      </c>
      <c r="F21" s="4">
        <v>0</v>
      </c>
      <c r="G21" s="4">
        <v>35500000</v>
      </c>
      <c r="H21" s="4">
        <v>0</v>
      </c>
      <c r="I21" s="10">
        <f t="shared" si="0"/>
        <v>-0.14516129032258074</v>
      </c>
      <c r="J21" s="10" t="str">
        <f t="shared" si="0"/>
        <v/>
      </c>
      <c r="K21" s="7"/>
      <c r="L21" s="7"/>
      <c r="M21" s="11">
        <f t="shared" si="1"/>
        <v>-4500000</v>
      </c>
    </row>
    <row r="22" spans="1:13" ht="16.5" x14ac:dyDescent="0.25">
      <c r="A22" s="3">
        <v>20</v>
      </c>
      <c r="B22" s="21" t="s">
        <v>98</v>
      </c>
      <c r="C22" s="101" t="s">
        <v>45</v>
      </c>
      <c r="D22" s="104" t="s">
        <v>99</v>
      </c>
      <c r="E22" s="4">
        <v>12000000</v>
      </c>
      <c r="F22" s="4">
        <v>0</v>
      </c>
      <c r="G22" s="4">
        <v>21500000</v>
      </c>
      <c r="H22" s="4">
        <v>0</v>
      </c>
      <c r="I22" s="10">
        <f t="shared" si="0"/>
        <v>-0.79166666666666674</v>
      </c>
      <c r="J22" s="10" t="str">
        <f t="shared" si="0"/>
        <v/>
      </c>
      <c r="K22" s="7"/>
      <c r="L22" s="7"/>
      <c r="M22" s="11">
        <f t="shared" si="1"/>
        <v>-9500000</v>
      </c>
    </row>
    <row r="23" spans="1:13" ht="16.5" x14ac:dyDescent="0.25">
      <c r="A23" s="3">
        <v>21</v>
      </c>
      <c r="B23" s="21" t="s">
        <v>100</v>
      </c>
      <c r="C23" s="102"/>
      <c r="D23" s="105"/>
      <c r="E23" s="4">
        <v>5500000</v>
      </c>
      <c r="F23" s="4">
        <v>0</v>
      </c>
      <c r="G23" s="4">
        <v>12500000</v>
      </c>
      <c r="H23" s="4">
        <v>0</v>
      </c>
      <c r="I23" s="10">
        <f t="shared" si="0"/>
        <v>-1.2727272727272729</v>
      </c>
      <c r="J23" s="10" t="str">
        <f t="shared" si="0"/>
        <v/>
      </c>
      <c r="K23" s="7"/>
      <c r="L23" s="7"/>
      <c r="M23" s="11">
        <f t="shared" si="1"/>
        <v>-7000000</v>
      </c>
    </row>
    <row r="24" spans="1:13" ht="16.5" x14ac:dyDescent="0.25">
      <c r="A24" s="3">
        <v>22</v>
      </c>
      <c r="B24" s="21" t="s">
        <v>101</v>
      </c>
      <c r="C24" s="102"/>
      <c r="D24" s="105"/>
      <c r="E24" s="4">
        <v>600000</v>
      </c>
      <c r="F24" s="4">
        <v>0</v>
      </c>
      <c r="G24" s="4">
        <v>1500000</v>
      </c>
      <c r="H24" s="4">
        <v>0</v>
      </c>
      <c r="I24" s="10">
        <f t="shared" si="0"/>
        <v>-1.5</v>
      </c>
      <c r="J24" s="10" t="str">
        <f t="shared" si="0"/>
        <v/>
      </c>
      <c r="K24" s="7"/>
      <c r="L24" s="7"/>
      <c r="M24" s="11">
        <f t="shared" si="1"/>
        <v>-900000</v>
      </c>
    </row>
    <row r="25" spans="1:13" ht="16.5" x14ac:dyDescent="0.25">
      <c r="A25" s="3">
        <v>23</v>
      </c>
      <c r="B25" s="21" t="s">
        <v>102</v>
      </c>
      <c r="C25" s="102"/>
      <c r="D25" s="105"/>
      <c r="E25" s="4">
        <v>1200000</v>
      </c>
      <c r="F25" s="4">
        <v>0</v>
      </c>
      <c r="G25" s="4">
        <v>1250000</v>
      </c>
      <c r="H25" s="4">
        <v>0</v>
      </c>
      <c r="I25" s="10">
        <f t="shared" si="0"/>
        <v>-4.1666666666666741E-2</v>
      </c>
      <c r="J25" s="10" t="str">
        <f t="shared" si="0"/>
        <v/>
      </c>
      <c r="K25" s="7"/>
      <c r="L25" s="7"/>
      <c r="M25" s="11">
        <f t="shared" si="1"/>
        <v>-50000</v>
      </c>
    </row>
    <row r="26" spans="1:13" ht="16.5" x14ac:dyDescent="0.25">
      <c r="A26" s="3">
        <v>24</v>
      </c>
      <c r="B26" s="21" t="s">
        <v>103</v>
      </c>
      <c r="C26" s="102"/>
      <c r="D26" s="105"/>
      <c r="E26" s="4">
        <v>2000000</v>
      </c>
      <c r="F26" s="4">
        <v>0</v>
      </c>
      <c r="G26" s="4">
        <v>5500000</v>
      </c>
      <c r="H26" s="4">
        <v>0</v>
      </c>
      <c r="I26" s="10">
        <f t="shared" si="0"/>
        <v>-1.75</v>
      </c>
      <c r="J26" s="10" t="str">
        <f t="shared" si="0"/>
        <v/>
      </c>
      <c r="K26" s="7"/>
      <c r="L26" s="7"/>
      <c r="M26" s="11">
        <f t="shared" si="1"/>
        <v>-3500000</v>
      </c>
    </row>
    <row r="27" spans="1:13" ht="16.5" x14ac:dyDescent="0.25">
      <c r="A27" s="3">
        <v>25</v>
      </c>
      <c r="B27" s="21" t="s">
        <v>104</v>
      </c>
      <c r="C27" s="102"/>
      <c r="D27" s="105"/>
      <c r="E27" s="4">
        <v>1350000</v>
      </c>
      <c r="F27" s="4">
        <v>0</v>
      </c>
      <c r="G27" s="4">
        <v>2100000</v>
      </c>
      <c r="H27" s="4">
        <v>0</v>
      </c>
      <c r="I27" s="10">
        <f t="shared" si="0"/>
        <v>-0.55555555555555558</v>
      </c>
      <c r="J27" s="10" t="str">
        <f t="shared" si="0"/>
        <v/>
      </c>
      <c r="K27" s="7"/>
      <c r="L27" s="7"/>
      <c r="M27" s="11">
        <f t="shared" si="1"/>
        <v>-750000</v>
      </c>
    </row>
    <row r="28" spans="1:13" ht="16.5" x14ac:dyDescent="0.25">
      <c r="A28" s="3">
        <v>26</v>
      </c>
      <c r="B28" s="21" t="s">
        <v>105</v>
      </c>
      <c r="C28" s="103"/>
      <c r="D28" s="106"/>
      <c r="E28" s="4">
        <v>2400000</v>
      </c>
      <c r="F28" s="4">
        <v>0</v>
      </c>
      <c r="G28" s="4">
        <v>4200000</v>
      </c>
      <c r="H28" s="4">
        <v>0</v>
      </c>
      <c r="I28" s="10">
        <f t="shared" si="0"/>
        <v>-0.75</v>
      </c>
      <c r="J28" s="10" t="str">
        <f t="shared" si="0"/>
        <v/>
      </c>
      <c r="K28" s="7"/>
      <c r="L28" s="7"/>
      <c r="M28" s="11">
        <f t="shared" si="1"/>
        <v>-1800000</v>
      </c>
    </row>
    <row r="29" spans="1:13" ht="16.5" x14ac:dyDescent="0.25">
      <c r="A29" s="3">
        <v>27</v>
      </c>
      <c r="B29" s="21" t="s">
        <v>106</v>
      </c>
      <c r="C29" s="107" t="s">
        <v>57</v>
      </c>
      <c r="D29" s="101" t="s">
        <v>107</v>
      </c>
      <c r="E29" s="4">
        <v>40000000</v>
      </c>
      <c r="F29" s="4">
        <v>0</v>
      </c>
      <c r="G29" s="4">
        <v>25000000</v>
      </c>
      <c r="H29" s="4">
        <v>0</v>
      </c>
      <c r="I29" s="10">
        <f t="shared" si="0"/>
        <v>0.375</v>
      </c>
      <c r="J29" s="10" t="str">
        <f t="shared" si="0"/>
        <v/>
      </c>
      <c r="K29" s="8"/>
      <c r="L29" s="8"/>
      <c r="M29" s="11">
        <f t="shared" si="1"/>
        <v>15000000</v>
      </c>
    </row>
    <row r="30" spans="1:13" ht="16.5" x14ac:dyDescent="0.25">
      <c r="A30" s="3">
        <v>28</v>
      </c>
      <c r="B30" s="21" t="s">
        <v>108</v>
      </c>
      <c r="C30" s="108"/>
      <c r="D30" s="102"/>
      <c r="E30" s="4">
        <v>8000000</v>
      </c>
      <c r="F30" s="4">
        <v>0</v>
      </c>
      <c r="G30" s="4">
        <v>0</v>
      </c>
      <c r="H30" s="4">
        <v>0</v>
      </c>
      <c r="I30" s="10">
        <f t="shared" si="0"/>
        <v>1</v>
      </c>
      <c r="J30" s="10" t="str">
        <f t="shared" si="0"/>
        <v/>
      </c>
      <c r="K30" s="7"/>
      <c r="L30" s="7"/>
      <c r="M30" s="11">
        <f t="shared" si="1"/>
        <v>8000000</v>
      </c>
    </row>
    <row r="31" spans="1:13" ht="16.5" x14ac:dyDescent="0.25">
      <c r="A31" s="3">
        <v>29</v>
      </c>
      <c r="B31" s="21" t="s">
        <v>109</v>
      </c>
      <c r="C31" s="108"/>
      <c r="D31" s="102"/>
      <c r="E31" s="4">
        <v>9000000</v>
      </c>
      <c r="F31" s="4">
        <v>0</v>
      </c>
      <c r="G31" s="4">
        <v>7000000</v>
      </c>
      <c r="H31" s="4">
        <v>0</v>
      </c>
      <c r="I31" s="10">
        <f t="shared" si="0"/>
        <v>0.22222222222222221</v>
      </c>
      <c r="J31" s="10" t="str">
        <f t="shared" si="0"/>
        <v/>
      </c>
      <c r="K31" s="7"/>
      <c r="L31" s="7"/>
      <c r="M31" s="11">
        <f t="shared" si="1"/>
        <v>2000000</v>
      </c>
    </row>
    <row r="32" spans="1:13" ht="16.5" x14ac:dyDescent="0.25">
      <c r="A32" s="3">
        <v>30</v>
      </c>
      <c r="B32" s="21" t="s">
        <v>110</v>
      </c>
      <c r="C32" s="108"/>
      <c r="D32" s="102"/>
      <c r="E32" s="4">
        <v>8100000</v>
      </c>
      <c r="F32" s="4">
        <v>0</v>
      </c>
      <c r="G32" s="4">
        <v>7500000</v>
      </c>
      <c r="H32" s="4">
        <v>0</v>
      </c>
      <c r="I32" s="10">
        <f t="shared" si="0"/>
        <v>7.407407407407407E-2</v>
      </c>
      <c r="J32" s="10" t="str">
        <f t="shared" si="0"/>
        <v/>
      </c>
      <c r="K32" s="7"/>
      <c r="L32" s="7"/>
      <c r="M32" s="11">
        <f t="shared" si="1"/>
        <v>600000</v>
      </c>
    </row>
    <row r="33" spans="1:13" ht="16.5" x14ac:dyDescent="0.25">
      <c r="A33" s="3">
        <v>31</v>
      </c>
      <c r="B33" s="21" t="s">
        <v>111</v>
      </c>
      <c r="C33" s="108"/>
      <c r="D33" s="102"/>
      <c r="E33" s="4">
        <v>18000000</v>
      </c>
      <c r="F33" s="4">
        <v>0</v>
      </c>
      <c r="G33" s="4">
        <v>14000000</v>
      </c>
      <c r="H33" s="4">
        <v>0</v>
      </c>
      <c r="I33" s="10">
        <f t="shared" si="0"/>
        <v>0.22222222222222221</v>
      </c>
      <c r="J33" s="10" t="str">
        <f t="shared" si="0"/>
        <v/>
      </c>
      <c r="K33" s="7"/>
      <c r="L33" s="7"/>
      <c r="M33" s="11">
        <f t="shared" si="1"/>
        <v>4000000</v>
      </c>
    </row>
    <row r="34" spans="1:13" ht="16.5" x14ac:dyDescent="0.25">
      <c r="A34" s="3">
        <v>32</v>
      </c>
      <c r="B34" s="21" t="s">
        <v>112</v>
      </c>
      <c r="C34" s="108"/>
      <c r="D34" s="102"/>
      <c r="E34" s="4">
        <v>17000000</v>
      </c>
      <c r="F34" s="4">
        <v>0</v>
      </c>
      <c r="G34" s="4">
        <v>23600000</v>
      </c>
      <c r="H34" s="4">
        <v>0</v>
      </c>
      <c r="I34" s="10">
        <f t="shared" si="0"/>
        <v>-0.38823529411764701</v>
      </c>
      <c r="J34" s="10" t="str">
        <f t="shared" si="0"/>
        <v/>
      </c>
      <c r="K34" s="7"/>
      <c r="L34" s="7"/>
      <c r="M34" s="11">
        <f t="shared" si="1"/>
        <v>-6600000</v>
      </c>
    </row>
    <row r="35" spans="1:13" ht="16.5" x14ac:dyDescent="0.25">
      <c r="A35" s="3">
        <v>33</v>
      </c>
      <c r="B35" s="21" t="s">
        <v>113</v>
      </c>
      <c r="C35" s="109"/>
      <c r="D35" s="103"/>
      <c r="E35" s="4">
        <v>18000000</v>
      </c>
      <c r="F35" s="4">
        <v>0</v>
      </c>
      <c r="G35" s="4">
        <v>13000000</v>
      </c>
      <c r="H35" s="4">
        <v>0</v>
      </c>
      <c r="I35" s="10">
        <f t="shared" si="0"/>
        <v>0.27777777777777779</v>
      </c>
      <c r="J35" s="10" t="str">
        <f t="shared" si="0"/>
        <v/>
      </c>
      <c r="K35" s="7"/>
      <c r="L35" s="7"/>
      <c r="M35" s="11">
        <f t="shared" si="1"/>
        <v>5000000</v>
      </c>
    </row>
    <row r="36" spans="1:13" ht="16.5" x14ac:dyDescent="0.25">
      <c r="A36" s="3">
        <v>34</v>
      </c>
      <c r="B36" s="13" t="s">
        <v>114</v>
      </c>
      <c r="C36" s="107" t="s">
        <v>62</v>
      </c>
      <c r="D36" s="101" t="s">
        <v>115</v>
      </c>
      <c r="E36" s="4">
        <v>250000000</v>
      </c>
      <c r="F36" s="4">
        <v>0</v>
      </c>
      <c r="G36" s="4">
        <v>135000000</v>
      </c>
      <c r="H36" s="4">
        <v>0</v>
      </c>
      <c r="I36" s="10">
        <f t="shared" si="0"/>
        <v>0.45999999999999996</v>
      </c>
      <c r="J36" s="10" t="str">
        <f t="shared" si="0"/>
        <v/>
      </c>
      <c r="K36" s="8"/>
      <c r="L36" s="8"/>
      <c r="M36" s="11">
        <f t="shared" si="1"/>
        <v>115000000</v>
      </c>
    </row>
    <row r="37" spans="1:13" ht="16.5" x14ac:dyDescent="0.25">
      <c r="A37" s="3">
        <v>35</v>
      </c>
      <c r="B37" s="13" t="s">
        <v>116</v>
      </c>
      <c r="C37" s="108"/>
      <c r="D37" s="102"/>
      <c r="E37" s="4">
        <v>300000000</v>
      </c>
      <c r="F37" s="4">
        <v>0</v>
      </c>
      <c r="G37" s="4">
        <v>437000000</v>
      </c>
      <c r="H37" s="4">
        <v>0</v>
      </c>
      <c r="I37" s="10">
        <f t="shared" si="0"/>
        <v>-0.45666666666666678</v>
      </c>
      <c r="J37" s="10" t="str">
        <f t="shared" si="0"/>
        <v/>
      </c>
      <c r="K37" s="7"/>
      <c r="L37" s="7"/>
      <c r="M37" s="11">
        <f t="shared" si="1"/>
        <v>-137000000</v>
      </c>
    </row>
    <row r="38" spans="1:13" ht="16.5" x14ac:dyDescent="0.25">
      <c r="A38" s="3">
        <v>36</v>
      </c>
      <c r="B38" s="13" t="s">
        <v>117</v>
      </c>
      <c r="C38" s="108"/>
      <c r="D38" s="102"/>
      <c r="E38" s="4">
        <v>360000000</v>
      </c>
      <c r="F38" s="4">
        <v>0</v>
      </c>
      <c r="G38" s="4">
        <v>377000000</v>
      </c>
      <c r="H38" s="4">
        <v>0</v>
      </c>
      <c r="I38" s="10">
        <f t="shared" si="0"/>
        <v>-4.7222222222222276E-2</v>
      </c>
      <c r="J38" s="10" t="str">
        <f t="shared" si="0"/>
        <v/>
      </c>
      <c r="K38" s="7"/>
      <c r="L38" s="7"/>
      <c r="M38" s="11">
        <f t="shared" si="1"/>
        <v>-17000000</v>
      </c>
    </row>
    <row r="39" spans="1:13" ht="16.5" x14ac:dyDescent="0.25">
      <c r="A39" s="3">
        <v>37</v>
      </c>
      <c r="B39" s="13" t="s">
        <v>118</v>
      </c>
      <c r="C39" s="108"/>
      <c r="D39" s="102"/>
      <c r="E39" s="4">
        <v>294000000</v>
      </c>
      <c r="F39" s="4">
        <v>0</v>
      </c>
      <c r="G39" s="4">
        <v>298000000</v>
      </c>
      <c r="H39" s="4">
        <v>0</v>
      </c>
      <c r="I39" s="10">
        <f t="shared" si="0"/>
        <v>-1.3605442176870763E-2</v>
      </c>
      <c r="J39" s="10" t="str">
        <f t="shared" si="0"/>
        <v/>
      </c>
      <c r="K39" s="7"/>
      <c r="L39" s="7"/>
      <c r="M39" s="11">
        <f t="shared" si="1"/>
        <v>-4000000</v>
      </c>
    </row>
    <row r="40" spans="1:13" ht="16.5" x14ac:dyDescent="0.25">
      <c r="A40" s="3">
        <v>38</v>
      </c>
      <c r="B40" s="13" t="s">
        <v>119</v>
      </c>
      <c r="C40" s="108"/>
      <c r="D40" s="102"/>
      <c r="E40" s="4">
        <v>119000000</v>
      </c>
      <c r="F40" s="4">
        <v>0</v>
      </c>
      <c r="G40" s="4">
        <v>276000000</v>
      </c>
      <c r="H40" s="4">
        <v>0</v>
      </c>
      <c r="I40" s="10">
        <f t="shared" si="0"/>
        <v>-1.3193277310924372</v>
      </c>
      <c r="J40" s="10" t="str">
        <f t="shared" si="0"/>
        <v/>
      </c>
      <c r="K40" s="7"/>
      <c r="L40" s="7"/>
      <c r="M40" s="11">
        <f t="shared" si="1"/>
        <v>-157000000</v>
      </c>
    </row>
    <row r="41" spans="1:13" ht="16.5" x14ac:dyDescent="0.25">
      <c r="A41" s="3">
        <v>39</v>
      </c>
      <c r="B41" s="13" t="s">
        <v>120</v>
      </c>
      <c r="C41" s="108"/>
      <c r="D41" s="102"/>
      <c r="E41" s="4">
        <v>255000000</v>
      </c>
      <c r="F41" s="4">
        <v>0</v>
      </c>
      <c r="G41" s="4">
        <v>180000000</v>
      </c>
      <c r="H41" s="4">
        <v>0</v>
      </c>
      <c r="I41" s="10">
        <f t="shared" si="0"/>
        <v>0.29411764705882348</v>
      </c>
      <c r="J41" s="10" t="str">
        <f t="shared" si="0"/>
        <v/>
      </c>
      <c r="K41" s="7"/>
      <c r="L41" s="7"/>
      <c r="M41" s="11">
        <f t="shared" si="1"/>
        <v>75000000</v>
      </c>
    </row>
    <row r="42" spans="1:13" ht="16.5" x14ac:dyDescent="0.25">
      <c r="A42" s="3">
        <v>40</v>
      </c>
      <c r="B42" s="13" t="s">
        <v>121</v>
      </c>
      <c r="C42" s="109"/>
      <c r="D42" s="103"/>
      <c r="E42" s="4">
        <v>458000000</v>
      </c>
      <c r="F42" s="4">
        <v>0</v>
      </c>
      <c r="G42" s="4">
        <v>404000000</v>
      </c>
      <c r="H42" s="4">
        <v>0</v>
      </c>
      <c r="I42" s="10">
        <f t="shared" si="0"/>
        <v>0.11790393013100442</v>
      </c>
      <c r="J42" s="10" t="str">
        <f t="shared" si="0"/>
        <v/>
      </c>
      <c r="K42" s="7"/>
      <c r="L42" s="7"/>
      <c r="M42" s="11">
        <f t="shared" si="1"/>
        <v>54000000</v>
      </c>
    </row>
    <row r="43" spans="1:13" ht="16.5" x14ac:dyDescent="0.25">
      <c r="A43" s="3">
        <v>41</v>
      </c>
      <c r="B43" s="24" t="s">
        <v>66</v>
      </c>
      <c r="C43" s="25" t="s">
        <v>122</v>
      </c>
      <c r="D43" s="24" t="s">
        <v>123</v>
      </c>
      <c r="E43" s="4">
        <v>330000000</v>
      </c>
      <c r="F43" s="4">
        <v>0</v>
      </c>
      <c r="G43" s="4">
        <v>0</v>
      </c>
      <c r="H43" s="4">
        <v>0</v>
      </c>
      <c r="I43" s="10">
        <f>IFERROR(100%-(G43/E43),"")</f>
        <v>1</v>
      </c>
      <c r="J43" s="10" t="str">
        <f>IFERROR(100%-(H43/F43),"")</f>
        <v/>
      </c>
      <c r="K43" s="7"/>
      <c r="L43" s="7"/>
      <c r="M43" s="11">
        <f>+E43+F43-G43-H43</f>
        <v>330000000</v>
      </c>
    </row>
    <row r="44" spans="1:13" ht="16.5" x14ac:dyDescent="0.25">
      <c r="A44" s="3">
        <v>42</v>
      </c>
      <c r="B44" s="24" t="s">
        <v>124</v>
      </c>
      <c r="C44" s="26" t="s">
        <v>125</v>
      </c>
      <c r="D44" s="26"/>
      <c r="E44" s="4">
        <v>0</v>
      </c>
      <c r="F44" s="4">
        <v>0</v>
      </c>
      <c r="G44" s="4">
        <v>0</v>
      </c>
      <c r="H44" s="4">
        <v>0</v>
      </c>
      <c r="I44" s="10" t="str">
        <f t="shared" si="0"/>
        <v/>
      </c>
      <c r="J44" s="10" t="str">
        <f t="shared" si="0"/>
        <v/>
      </c>
      <c r="K44" s="8"/>
      <c r="L44" s="8"/>
      <c r="M44" s="11">
        <f t="shared" si="1"/>
        <v>0</v>
      </c>
    </row>
    <row r="45" spans="1:13" ht="16.5" x14ac:dyDescent="0.25">
      <c r="A45" s="3">
        <v>43</v>
      </c>
      <c r="B45" s="24" t="s">
        <v>71</v>
      </c>
      <c r="C45" s="26"/>
      <c r="D45" s="26" t="s">
        <v>126</v>
      </c>
      <c r="E45" s="4">
        <v>67302000000</v>
      </c>
      <c r="F45" s="4">
        <v>0</v>
      </c>
      <c r="G45" s="4">
        <v>73362000000</v>
      </c>
      <c r="H45" s="4">
        <v>0</v>
      </c>
      <c r="I45" s="10">
        <f t="shared" si="0"/>
        <v>-9.0041900686458121E-2</v>
      </c>
      <c r="J45" s="10" t="str">
        <f t="shared" si="0"/>
        <v/>
      </c>
      <c r="K45" s="8"/>
      <c r="L45" s="8"/>
      <c r="M45" s="11">
        <f t="shared" si="1"/>
        <v>-6060000000</v>
      </c>
    </row>
    <row r="46" spans="1:13" ht="16.5" x14ac:dyDescent="0.25">
      <c r="A46" s="100" t="s">
        <v>73</v>
      </c>
      <c r="B46" s="100"/>
      <c r="C46" s="100"/>
      <c r="D46" s="100"/>
      <c r="E46" s="1">
        <f>SUM(E3:E45)</f>
        <v>74365756160</v>
      </c>
      <c r="F46" s="1">
        <f>SUM(F3:F45)</f>
        <v>0</v>
      </c>
      <c r="G46" s="1">
        <f>SUM(G3:G45)</f>
        <v>81595400000</v>
      </c>
      <c r="H46" s="1">
        <f>SUM(H3:H45)</f>
        <v>0</v>
      </c>
      <c r="I46" s="2">
        <f>IFERROR(100%-(G46/E46),"")</f>
        <v>-9.7217378176659874E-2</v>
      </c>
      <c r="J46" s="2" t="str">
        <f t="shared" ref="J46" si="2">IFERROR(100%-(H46/F46),"")</f>
        <v/>
      </c>
      <c r="K46" s="9"/>
      <c r="L46" s="9"/>
      <c r="M46" s="12">
        <f>SUM(M3:M45)</f>
        <v>-7229643840</v>
      </c>
    </row>
  </sheetData>
  <mergeCells count="20">
    <mergeCell ref="C15:C21"/>
    <mergeCell ref="D15:D21"/>
    <mergeCell ref="A1:A2"/>
    <mergeCell ref="B1:B2"/>
    <mergeCell ref="C1:C2"/>
    <mergeCell ref="D1:D2"/>
    <mergeCell ref="I1:J1"/>
    <mergeCell ref="K1:L1"/>
    <mergeCell ref="M1:M2"/>
    <mergeCell ref="C8:C14"/>
    <mergeCell ref="D8:D14"/>
    <mergeCell ref="E1:F1"/>
    <mergeCell ref="G1:H1"/>
    <mergeCell ref="A46:D46"/>
    <mergeCell ref="C22:C28"/>
    <mergeCell ref="D22:D28"/>
    <mergeCell ref="C29:C35"/>
    <mergeCell ref="D29:D35"/>
    <mergeCell ref="C36:C42"/>
    <mergeCell ref="D36:D42"/>
  </mergeCells>
  <conditionalFormatting sqref="I3:I42 J29 I43:J45">
    <cfRule type="expression" dxfId="6" priority="5">
      <formula>$I3&lt;0</formula>
    </cfRule>
  </conditionalFormatting>
  <conditionalFormatting sqref="J3:J6">
    <cfRule type="expression" dxfId="5" priority="6">
      <formula>$J3&lt;0</formula>
    </cfRule>
  </conditionalFormatting>
  <conditionalFormatting sqref="J22 J36">
    <cfRule type="expression" dxfId="4" priority="7">
      <formula>$I22&lt;0</formula>
    </cfRule>
  </conditionalFormatting>
  <conditionalFormatting sqref="M3:M45">
    <cfRule type="expression" dxfId="3" priority="1">
      <formula>AND($I3&gt;=0,$J3&lt;0)</formula>
    </cfRule>
    <cfRule type="expression" dxfId="2" priority="3">
      <formula>AND($I3&lt;0,$J3&gt;=0)</formula>
    </cfRule>
    <cfRule type="expression" dxfId="1" priority="4">
      <formula>$M3&lt;0</formula>
    </cfRule>
  </conditionalFormatting>
  <conditionalFormatting sqref="M5:M45">
    <cfRule type="expression" dxfId="0" priority="2">
      <formula>AND($I$4&gt;=0,$J5&lt;0)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753BAAD5B13A43B11ABA30502CDE59" ma:contentTypeVersion="18" ma:contentTypeDescription="Create a new document." ma:contentTypeScope="" ma:versionID="231170e03cadad559fc49e2bb87b8e67">
  <xsd:schema xmlns:xsd="http://www.w3.org/2001/XMLSchema" xmlns:xs="http://www.w3.org/2001/XMLSchema" xmlns:p="http://schemas.microsoft.com/office/2006/metadata/properties" xmlns:ns3="0dfd7a30-1474-4f9d-847d-812e66fadede" xmlns:ns4="b83cdf6b-8e78-401e-8d4f-0c8be0d82db2" targetNamespace="http://schemas.microsoft.com/office/2006/metadata/properties" ma:root="true" ma:fieldsID="dff7c965e24b8618199a778bbc795584" ns3:_="" ns4:_="">
    <xsd:import namespace="0dfd7a30-1474-4f9d-847d-812e66fadede"/>
    <xsd:import namespace="b83cdf6b-8e78-401e-8d4f-0c8be0d82db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d7a30-1474-4f9d-847d-812e66fad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cdf6b-8e78-401e-8d4f-0c8be0d82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dfd7a30-1474-4f9d-847d-812e66fadede" xsi:nil="true"/>
  </documentManagement>
</p:properties>
</file>

<file path=customXml/itemProps1.xml><?xml version="1.0" encoding="utf-8"?>
<ds:datastoreItem xmlns:ds="http://schemas.openxmlformats.org/officeDocument/2006/customXml" ds:itemID="{144D06FA-7DEA-45FB-A745-70536B454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d7a30-1474-4f9d-847d-812e66fadede"/>
    <ds:schemaRef ds:uri="b83cdf6b-8e78-401e-8d4f-0c8be0d82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DB047-A8FD-41A2-A990-7E2BCE5531D6}">
  <ds:schemaRefs>
    <ds:schemaRef ds:uri="http://schemas.microsoft.com/sharepoint/v3/contenttype/forms"/>
  </ds:schemaRefs>
</ds:datastoreItem>
</file>

<file path=customXml/itemProps3.xml><?xml version="1.0" encoding="utf-8"?>
<ds:datastoreItem xmlns:ds="http://schemas.openxmlformats.org/officeDocument/2006/customXml" ds:itemID="{14B4A8F4-E49A-4942-824A-F3585F06684E}">
  <ds:schemaRefs>
    <ds:schemaRef ds:uri="http://purl.org/dc/dcmitype/"/>
    <ds:schemaRef ds:uri="http://purl.org/dc/elements/1.1/"/>
    <ds:schemaRef ds:uri="http://schemas.microsoft.com/office/2006/documentManagement/types"/>
    <ds:schemaRef ds:uri="0dfd7a30-1474-4f9d-847d-812e66fadede"/>
    <ds:schemaRef ds:uri="http://purl.org/dc/terms/"/>
    <ds:schemaRef ds:uri="http://schemas.microsoft.com/office/infopath/2007/PartnerControls"/>
    <ds:schemaRef ds:uri="http://www.w3.org/XML/1998/namespace"/>
    <ds:schemaRef ds:uri="http://schemas.openxmlformats.org/package/2006/metadata/core-properties"/>
    <ds:schemaRef ds:uri="b83cdf6b-8e78-401e-8d4f-0c8be0d82db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GTH_ADMI-total  I semes-_ 2024</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Velandia Ramos</dc:creator>
  <cp:keywords/>
  <dc:description/>
  <cp:lastModifiedBy>Ivonne Yolima Barbosa Rios</cp:lastModifiedBy>
  <cp:revision/>
  <dcterms:created xsi:type="dcterms:W3CDTF">2015-06-05T18:19:34Z</dcterms:created>
  <dcterms:modified xsi:type="dcterms:W3CDTF">2024-08-28T16:49:59Z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0x01010070753BAAD5B13A43B11ABA30502CDE59</vt:lpwstr>
  </property>
</Properties>
</file>