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anegovco-my.sharepoint.com/personal/jahigueras_dane_gov_co/Documents/00_Presupuesto/06_Plan de Austeridad/2026/Informe_Sem-I/Publicación/Final 2/"/>
    </mc:Choice>
  </mc:AlternateContent>
  <xr:revisionPtr revIDLastSave="0" documentId="8_{67AC9F39-02FA-4995-9701-DA1195E7B506}" xr6:coauthVersionLast="47" xr6:coauthVersionMax="47" xr10:uidLastSave="{00000000-0000-0000-0000-000000000000}"/>
  <bookViews>
    <workbookView xWindow="-120" yWindow="-120" windowWidth="29040" windowHeight="15720" xr2:uid="{B66D0F36-FBF6-4E99-A1FB-3553F9646A4D}"/>
  </bookViews>
  <sheets>
    <sheet name="CONSOLIDADO" sheetId="1" r:id="rId1"/>
  </sheets>
  <externalReferences>
    <externalReference r:id="rId2"/>
  </externalReferences>
  <definedNames>
    <definedName name="_xlnm._FilterDatabase" localSheetId="0" hidden="1">CONSOLIDADO!$A$3:$T$3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6" i="1" l="1"/>
  <c r="J27" i="1"/>
  <c r="I27" i="1"/>
  <c r="H27" i="1"/>
  <c r="M27" i="1" s="1"/>
  <c r="G27" i="1"/>
  <c r="J26" i="1"/>
  <c r="I26" i="1"/>
  <c r="H26" i="1"/>
  <c r="M26" i="1" s="1"/>
  <c r="G26" i="1"/>
  <c r="J25" i="1"/>
  <c r="I25" i="1"/>
  <c r="H25" i="1"/>
  <c r="M25" i="1" s="1"/>
  <c r="G25" i="1"/>
  <c r="J24" i="1"/>
  <c r="I24" i="1"/>
  <c r="H24" i="1"/>
  <c r="M24" i="1" s="1"/>
  <c r="G24" i="1"/>
  <c r="J23" i="1"/>
  <c r="I23" i="1"/>
  <c r="H23" i="1"/>
  <c r="M23" i="1" s="1"/>
  <c r="G23" i="1"/>
  <c r="J22" i="1"/>
  <c r="I22" i="1"/>
  <c r="H22" i="1"/>
  <c r="M22" i="1" s="1"/>
  <c r="G22" i="1"/>
  <c r="J21" i="1"/>
  <c r="I21" i="1"/>
  <c r="H21" i="1"/>
  <c r="M21" i="1" s="1"/>
  <c r="G21" i="1"/>
  <c r="J20" i="1"/>
  <c r="I20" i="1"/>
  <c r="H20" i="1"/>
  <c r="M20" i="1" s="1"/>
  <c r="G20" i="1"/>
  <c r="J19" i="1"/>
  <c r="I19" i="1"/>
  <c r="H19" i="1"/>
  <c r="M19" i="1" s="1"/>
  <c r="G19" i="1"/>
  <c r="J18" i="1"/>
  <c r="I18" i="1"/>
  <c r="H18" i="1"/>
  <c r="M18" i="1" s="1"/>
  <c r="G18" i="1"/>
  <c r="J17" i="1"/>
  <c r="I17" i="1"/>
  <c r="H17" i="1"/>
  <c r="M17" i="1" s="1"/>
  <c r="G17" i="1"/>
  <c r="J16" i="1"/>
  <c r="I16" i="1"/>
  <c r="H16" i="1"/>
  <c r="M16" i="1" s="1"/>
  <c r="G16" i="1"/>
  <c r="J15" i="1"/>
  <c r="I15" i="1"/>
  <c r="H15" i="1"/>
  <c r="M15" i="1" s="1"/>
  <c r="G15" i="1"/>
  <c r="J14" i="1"/>
  <c r="I14" i="1"/>
  <c r="H14" i="1"/>
  <c r="M14" i="1" s="1"/>
  <c r="G14" i="1"/>
  <c r="J13" i="1"/>
  <c r="I13" i="1"/>
  <c r="H13" i="1"/>
  <c r="M13" i="1" s="1"/>
  <c r="G13" i="1"/>
  <c r="J12" i="1"/>
  <c r="I12" i="1"/>
  <c r="H12" i="1"/>
  <c r="M12" i="1" s="1"/>
  <c r="G12" i="1"/>
  <c r="J11" i="1"/>
  <c r="I11" i="1"/>
  <c r="H11" i="1"/>
  <c r="M11" i="1" s="1"/>
  <c r="G11" i="1"/>
  <c r="J10" i="1"/>
  <c r="I10" i="1"/>
  <c r="H10" i="1"/>
  <c r="M10" i="1" s="1"/>
  <c r="G10" i="1"/>
  <c r="J9" i="1"/>
  <c r="I9" i="1"/>
  <c r="H9" i="1"/>
  <c r="M9" i="1" s="1"/>
  <c r="G9" i="1"/>
  <c r="J8" i="1"/>
  <c r="I8" i="1"/>
  <c r="H8" i="1"/>
  <c r="M8" i="1" s="1"/>
  <c r="G8" i="1"/>
  <c r="J7" i="1"/>
  <c r="I7" i="1"/>
  <c r="H7" i="1"/>
  <c r="M7" i="1" s="1"/>
  <c r="G7" i="1"/>
  <c r="J6" i="1"/>
  <c r="I6" i="1"/>
  <c r="H6" i="1"/>
  <c r="M6" i="1" s="1"/>
  <c r="G6" i="1"/>
  <c r="J5" i="1"/>
  <c r="I5" i="1"/>
  <c r="H5" i="1"/>
  <c r="M5" i="1" s="1"/>
  <c r="G5" i="1"/>
  <c r="J4" i="1"/>
  <c r="J28" i="1" s="1"/>
  <c r="I4" i="1"/>
  <c r="I28" i="1" s="1"/>
  <c r="H4" i="1"/>
  <c r="G4" i="1"/>
  <c r="N27" i="1" l="1"/>
  <c r="Q27" i="1"/>
  <c r="L27" i="1"/>
  <c r="Q26" i="1"/>
  <c r="N26" i="1"/>
  <c r="L26" i="1"/>
  <c r="Q25" i="1"/>
  <c r="N25" i="1"/>
  <c r="L25" i="1"/>
  <c r="Q24" i="1"/>
  <c r="N24" i="1"/>
  <c r="L24" i="1"/>
  <c r="Q23" i="1"/>
  <c r="N23" i="1"/>
  <c r="L23" i="1"/>
  <c r="Q22" i="1"/>
  <c r="N22" i="1"/>
  <c r="L22" i="1"/>
  <c r="Q21" i="1"/>
  <c r="N21" i="1"/>
  <c r="L21" i="1"/>
  <c r="Q20" i="1"/>
  <c r="N20" i="1"/>
  <c r="L20" i="1"/>
  <c r="Q19" i="1"/>
  <c r="N19" i="1"/>
  <c r="L19" i="1"/>
  <c r="Q18" i="1"/>
  <c r="N18" i="1"/>
  <c r="L18" i="1"/>
  <c r="Q17" i="1"/>
  <c r="N17" i="1"/>
  <c r="L17" i="1"/>
  <c r="L16" i="1"/>
  <c r="Q16" i="1"/>
  <c r="N16" i="1"/>
  <c r="Q15" i="1"/>
  <c r="N15" i="1"/>
  <c r="L15" i="1"/>
  <c r="N14" i="1"/>
  <c r="Q14" i="1"/>
  <c r="L14" i="1"/>
  <c r="Q13" i="1"/>
  <c r="N13" i="1"/>
  <c r="L13" i="1"/>
  <c r="Q12" i="1"/>
  <c r="N12" i="1"/>
  <c r="L12" i="1"/>
  <c r="N11" i="1"/>
  <c r="L11" i="1"/>
  <c r="Q11" i="1"/>
  <c r="Q10" i="1"/>
  <c r="N10" i="1"/>
  <c r="L10" i="1"/>
  <c r="Q9" i="1"/>
  <c r="N9" i="1"/>
  <c r="L9" i="1"/>
  <c r="Q8" i="1"/>
  <c r="N8" i="1"/>
  <c r="L8" i="1"/>
  <c r="Q7" i="1"/>
  <c r="N7" i="1"/>
  <c r="L7" i="1"/>
  <c r="Q6" i="1"/>
  <c r="N6" i="1"/>
  <c r="Q5" i="1"/>
  <c r="N5" i="1"/>
  <c r="L5" i="1"/>
  <c r="H28" i="1"/>
  <c r="M4" i="1"/>
  <c r="G28" i="1"/>
  <c r="Q4" i="1"/>
  <c r="Q28" i="1" s="1"/>
  <c r="N4" i="1"/>
  <c r="L4" i="1"/>
</calcChain>
</file>

<file path=xl/sharedStrings.xml><?xml version="1.0" encoding="utf-8"?>
<sst xmlns="http://schemas.openxmlformats.org/spreadsheetml/2006/main" count="132" uniqueCount="92">
  <si>
    <t>PLAN DE AUSTERIDAD DEL GASTO - SEDE CENTRAL 2026</t>
  </si>
  <si>
    <t>No.</t>
  </si>
  <si>
    <t>Concepto</t>
  </si>
  <si>
    <t>Meta</t>
  </si>
  <si>
    <t>Estrategia</t>
  </si>
  <si>
    <t>Obligaciones registradas vigencia anterior (2025)</t>
  </si>
  <si>
    <t>Obligaciones registradas vigencia actual (2026)</t>
  </si>
  <si>
    <t xml:space="preserve">Meta % cuantitativa de ahorro </t>
  </si>
  <si>
    <t xml:space="preserve"> Variación % </t>
  </si>
  <si>
    <t>Resultado general %</t>
  </si>
  <si>
    <t xml:space="preserve"> Nota explicativa </t>
  </si>
  <si>
    <t>Resultado general de Ahorro por vigencias</t>
  </si>
  <si>
    <t>Rubro de gasto SIIF</t>
  </si>
  <si>
    <t xml:space="preserve"> I semestre </t>
  </si>
  <si>
    <t xml:space="preserve"> II semestre </t>
  </si>
  <si>
    <t>Modificación planta de personal, estructura administrativa y gastos de personal.</t>
  </si>
  <si>
    <t>No se proyecta meta para la vigencia actual (ver justificación en el documento Plan Austeridad DANE 2026)</t>
  </si>
  <si>
    <t>-</t>
  </si>
  <si>
    <t>En relación con la modificación de la planta de personal, estructura administrativa y gastos de personal, la entidad adelanta un proceso de rediseño institucional a costo cero y las gestiones asociadas a una propuesta de ampliación de planta, orientados al fortalecimiento de la capacidad institucional y operativa del DANE y a la formalización del empleo público. Por esta razón, para la vigencia 2026 no se proyectaron metas de ahorro sobre este concepto, dado que las actuaciones no corresponden a estrategias de reducción del gasto. Estos procesos se desarrollan conforme a la ruta técnica establecida por el DAFP e implican estudios técnicos, análisis de cargas, viabilidad presupuestal y validaciones interinstitucionales, así como la revisión y concepto de las entidades competentes, entre ellas el DAPRE, DNP, Ministerio de Hacienda y Crédito Público y DAFP, por lo que su materialización no depende exclusivamente de decisiones internas de la entidad.</t>
  </si>
  <si>
    <t>Contratación de personal para la prestación de servicios profesionales y de apoyo a la gestión</t>
  </si>
  <si>
    <t>En materia de contratación de prestación de servicios profesionales y de apoyo a la gestión con recursos de funcionamiento, el DANE acude a esta modalidad únicamente para atender necesidades indispensables que no pueden ser cubiertas con personal de planta o que requieren conocimientos especializados, de conformidad con lo dispuesto en el artículo 2.8.4.4.5 del Decreto 1068 de 2015. En consecuencia, para la vigencia 2026 no se proyectan estrategias específicas de reducción de este gasto, dado que la contratación responde a necesidades esenciales para garantizar la continuidad y oportunidad de las operaciones estadísticas y demás funciones institucionales; no obstante, de acuerdo con el avance del proceso de formalización laboral, se evaluará la posible reducción de contratos en los proyectos involucrados.</t>
  </si>
  <si>
    <t xml:space="preserve">Reducción del gasto en contratos de prestación de servicios </t>
  </si>
  <si>
    <t>Respecto a la contratación de prestación de servicios profesionales y de apoyo a la gestión en la Sede Central, presentó un incremento frente al mismo periodo de 2025, asociado a la necesidad de atender actividades indispensables para el cumplimiento de las funciones institucionales y el desarrollo de operaciones misionales y de apoyo a la gestión. Durante el primer semestre de 2026 fue necesario fortalecer, entre otros, el seguimiento a la actividad legislativa y requerimientos del Congreso de la República, el acompañamiento jurídico para el cumplimiento de compromisos sindicales, el apoyo a los procesos de gestión contractual, financiera y de talento humano, en temas como la gestión de las prestaciones sociales, vinculación y empleo público, actualización del Manual Específico de Funciones y Competencias Laborales, elaboración de estudios técnicos y organización de historias laborales, así como actividades asociadas al desarrollo de operaciones estadísticas, entre ellas EMCES, EAS, entre otros requerimientos de carácter financiero y administrativo de carácter misional. En este sentido, el mayor nivel de contratación observado responde a necesidades específicas que no podían ser atendidas integralmente con el personal de planta disponible o que requerían conocimientos especializados, con el propósito de garantizar la continuidad, oportunidad y adecuado cumplimiento de las actividades misionales y administrativas de la entidad, en los términos del numeral 3 del artículo 32 de la Ley 80 de 1993 y del artículo 2.8.4.4.5 del Decreto 1068 de 2015.</t>
  </si>
  <si>
    <t>A-01-01-01-001-008</t>
  </si>
  <si>
    <t>HORAS EXTRAS, DOMINICALES, FESTIVOS Y RECARGOS</t>
  </si>
  <si>
    <t>Horas extras</t>
  </si>
  <si>
    <t>Fortalecer el control operativo en el trámite de reconocimiento y pago de horas extras, verificando que se procesen aquellas que cuenten con autorización previa y debida justificación.</t>
  </si>
  <si>
    <t>4.1.1 Monitorear y controlar el cumplimiento de la Circular 025 de 2023, que establece los lineamientos para la aprobación de las horas extras, verificando que se cumplan los requisitos de necesidad, programación y disponibilidad presupuestal.
4.1.1 Presentar informes trimestrales detallados sobre la acumulación de tiempo compensatorio que supere el 50% de las horas extras autorizadas mensualmente, y notificar a los jefes inmediatos para que los servidores públicos tomen las medidas necesarias para programar y disfrutar del tiempo compensatorio de manera eficiente y oportuna.</t>
  </si>
  <si>
    <t xml:space="preserve">Frente al primer semestre de 2025, durante el mismo periodo de 2026 se presentó una disminución en el valor pagado por concepto de horas extras. Si bien no se proyectó una meta cuantitativa de ahorro para este concepto, durante la vigencia se fortaleció el control operativo en el trámite de reconocimiento y pago, verificando que únicamente se procesaran las horas extras previamente autorizadas y debidamente justificadas. El resultado obedece, además, a que para los servidores con derecho a este reconocimiento, las horas extras generadas al inicio de la vigencia 2026, fueron compensadas preferentemente mediante tiempo compensatorio en lugar de pago en dinero. Adicionalmente, durante el semestre se presentaron movimientos en la planta de personal, especialmente en cargos sujetos al reconocimiento de horas extras, situación que también incidió en la ejecución de este concepto. </t>
  </si>
  <si>
    <t>A-01-01-03-001-002</t>
  </si>
  <si>
    <t>INDEMNIZACIÓN POR VACACIONES</t>
  </si>
  <si>
    <t>Indemnización de vacaciones</t>
  </si>
  <si>
    <t>Promover el disfrute efectivo y oportuno de las vacaciones por parte de los servidores públicos una vez se cause el periodo correspondiente.</t>
  </si>
  <si>
    <t>4.2.1 Realizar monitoreo al cumplimiento del Plan anual de vacaciones, identificando los servidores públicos que cuenten con dos (2) o más periodos acumulados.
4.2.2 Notificar a los respectivos jefes inmediatos y a los servidores involucrados, sobre el estado de sus vacaciones y establecer una fecha límite para su programación.
4.2.3 En el evento de no contar con la programación de las vacaciones, se procederá con la asignación oficiosa del disfrute de las vacaciones.</t>
  </si>
  <si>
    <t>Frente al primer semestre de 2025, durante el mismo periodo de 2026 se presentó una disminución en el valor pagado por concepto de indemnización de vacaciones. Si bien no se proyectó una meta cuantitativa de ahorro para este concepto, se establecieron estrategias orientadas a promover el disfrute efectivo y oportuno de las vacaciones por parte de los servidores públicos una vez causado el periodo correspondiente. En este marco, se fortaleció el seguimiento al Plan Anual de Vacaciones y se informó oportunamente a los jefes inmediatos sobre los servidores con periodos acumulados, con el fin de facilitar su programación y evitar acumulaciones innecesarias. Adicionalmente, la disminución observada se relaciona con un menor número de liquidaciones definitivas por retiro durante el periodo, eventos en los cuales se genera el reconocimiento económico de vacaciones no disfrutadas.</t>
  </si>
  <si>
    <t>A-02-02-02-007-002</t>
  </si>
  <si>
    <t>SERVICIOS INMOBILIARIOS</t>
  </si>
  <si>
    <t xml:space="preserve">Arrendamiento </t>
  </si>
  <si>
    <t>En relación con los arrendamientos, para la vigencia 2026 no se establecieron estrategias específicas de reducción del gasto, teniendo en cuenta que el diagnóstico integral de infraestructura identificó sedes con limitaciones físicas, operativas y de capacidad que requieren garantizar condiciones adecuadas de funcionamiento y continuidad operativa. En este contexto, los arrendamientos continúan siendo necesarios para asegurar la operación institucional en los territorios donde no se dispone de infraestructura propia suficiente, complementándose con acciones de mantenimiento, adecuación y mejoramiento previstas en el Plan de Infraestructura 2026, bajo criterios de priorización técnica y uso eficiente de los recursos públicos. El principal incremento presentado en este concepto obedece al traslado de la Sede de Manizales realizado en el mes de diciembre de 2025, debido al deterioro estructural y locativo del inmueble anterior, el cual presentaba espacios inadecuados para el desarrollo de las actividades de la Entidad, desgaste de los revestimientos, condiciones de iluminación deficientes y situaciones que podían afectar las condiciones de salubridad y bienestar de los funcionarios. En consecuencia, el incrementoestá asociado principalmente a la ampliación y mejora de las condiciones físicas y funcionales de la Sede de Cali y Manizales, necesarias para garantizar espacios adecuados para el desarrollo de las actividades institucionales y el bienestar del personal.</t>
  </si>
  <si>
    <t>Mantenimiento de bienes inmuebles</t>
  </si>
  <si>
    <t>En relación con el mantenimiento de bienes inmuebles, se precisa que para la vigencia 2026 no se establecieron estrategias orientadas a la disminución de este gasto, teniendo en cuenta que el diagnóstico integral de infraestructura realizado por la entidad evidenció la necesidad de fortalecer este componente como una medida prioritaria para garantizar la continuidad operativa, la seguridad, accesibilidad y sostenibilidad de las sedes a nivel nacional. En este sentido, los resultados del diagnóstico identificaron condiciones heterogéneas en las 33 sedes del DANE, incluyendo necesidades de intervención preventiva, correctiva y de mejoramiento, especialmente en aspectos relacionados con espacios de bienestar, servicios técnicos, accesibilidad y mantenimiento recurrente, lo que hace necesario mantener e incluso fortalecer las acciones asociadas a este componente. Así mismo, el Plan de Infraestructura 2026 consolidó el mantenimiento recurrente como una estrategia clave para preservar las condiciones de funcionamiento de las sedes y optimizar la vida útil de la infraestructura institucional, bajo criterios de priorización técnica, sostenibilidad y uso eficiente de los recursos públicos.</t>
  </si>
  <si>
    <t>Cambios de Sede y adquisición de bienes muebles e inmuebles</t>
  </si>
  <si>
    <t>En relación con el cambios de Sede y adquisición de bienes muebles e inmuebles, para la vigencia 2026 no se establecieron estrategias específicas de reducción del gasto, teniendo en cuenta que el diagnóstico integral de infraestructura identificó sedes con limitaciones físicas, operativas y de capacidad que requieren garantizar condiciones adecuadas de funcionamiento y continuidad operativa. Para la presente vigencia, el gasto registrado corresponde principalmente al traslado a la nueva sede de Cali, por lo que, se ejecutaron recursos correspondientes al servicio de mudanza incluyendo la desinstalación, embalaje, cargue, transporte, descargue, instalación y traslado de muebles, equipos de oficina, aires acondicionados (desmonte y montaje). Así, como el servicio técnico especializado para el traslado integral de una UPS EXS de 20 KVA. Los anteriores servicios, obedecen a la necesidad de adecuación y acondicionamiento necesarias para la operación de la nueva sede.</t>
  </si>
  <si>
    <t>Prelación de encuentros virtuales</t>
  </si>
  <si>
    <t>En materia de encuentros virtuales y eventos, la entidad propende por priorizar el desarrollo de actividades de capacitación, seguimiento y articulación institucional mediante herramientas tecnológicas, en concordancia con los lineamientos de racionalización y eficiencia del gasto público. En este sentido, el Plan Estratégico de Gestión del Talento Humano en la vigencia 2026 incorpora acciones orientadas al fortalecimiento de competencias relacionadas con el uso y apropiación de tecnologías de la información, gestión del conocimiento, transformación digital, analítica institucional y fortalecimiento de competencias digitales para el desarrollo de las funciones institucionales, promoviendo en los servidores públicos el uso de mecanismos virtuales que permitan optimizar recursos, ampliar cobertura y facilitar el desarrollo de actividades institucionales.</t>
  </si>
  <si>
    <t>A-02-02-02-006-004</t>
  </si>
  <si>
    <t>TIQUETES</t>
  </si>
  <si>
    <t>Suministro de tiquetes</t>
  </si>
  <si>
    <t>Propender por la racionalización en los costos de expedición de los tiquetes que sean requeridos en la entidad.</t>
  </si>
  <si>
    <t xml:space="preserve">9.1 Implementar un esquema trimestral de planeación y seguimiento de comisiones de servicio y desplazamientos, orientado a priorizar las necesidades estrictamente misionales, optimizar la programación de desplazamientos y fortalecer el control del gasto asociado a viáticos y transporte.
9.2 Monitorear y controlar el cumplimiento del procedimiento que establece los lineamientos para la solicitud y legalización de las comisiones, realizando seguimiento a:
*El cumplimiento de los tiempos establecidos para la radicación de las solicitudes de comisión o autorización de desplazamiento.
*La racionalización de costos en la expedición de los tiquetes requeridos para el cumplimiento de la misión institucional.
*La justificación por parte de las áreas sobre las eventualidades que impliquen cambios del itinerario y sobrecostos no planeados dentro del desarrollo de la comisión.
*El reintegro del dinero que se cause por cambios de itinerario, el cual, es responsabilidad de los servidores públicos.
</t>
  </si>
  <si>
    <t>En relación con la expedición de tiquetes, si bien para la vigencia 2026 no se proyectó una meta cuantitativa de ahorro, se promovieron medidas orientadas a racionalizar los costos asociados a los desplazamientos requeridos por la entidad. Durante el primer semestre de 2026, estos desplazamientos estuvieron vinculados al cumplimiento de obligaciones institucionales de carácter prioritario, entre ellas la negociación colectiva con las organizaciones sindicales SINTRADANE y SINDICOLOMBIA, la atención de audiencias judiciales no aplazables en Mocoa, el acompañamiento a delegaciones presidenciales en Chocó y la verificación de condiciones de seguridad e higiene industrial para la entrega y apertura de nuevas sedes territoriales en Cali, Manizales y Bucaramanga, actividades que, por su naturaleza técnica y operativa, requerían presencia directa en territorio. Como resultado de las medidas de racionalización adoptadas, con corte al primer semestre de 2026 se presentó una disminución aproximada del 35% en el valor asociado a la expedición de tiquetes frente al mismo periodo de 2025.</t>
  </si>
  <si>
    <t>A-02-02-02-010</t>
  </si>
  <si>
    <t>VIÁTICOS DE LOS FUNCIONARIOS EN COMISIÓN</t>
  </si>
  <si>
    <t>Reconocimiento de viáticos</t>
  </si>
  <si>
    <t>Propender por la racionalización en el pago de los viáticos, teniendo en cuenta la estricta necesidad.</t>
  </si>
  <si>
    <t xml:space="preserve">Monitorear y controlar el cumplimiento de los lineamientos establecidos para el otorgamiento de las comisiones de servicios, reconocimiento y pago de viáticos y gastos de traslado, considerando los parámetros establecidos frente al reconocimiento de viáticos, así como la debida justificación por parte del área solicitante. </t>
  </si>
  <si>
    <t>Durante el primer semestre de 2026 se presentó un incremento en el número de comisiones autorizadas y atendidas frente al mismo periodo de la vigencia anterior, asociado principalmente a los mayores desplazamientos requeridos para el cumplimiento de actividades institucionales, entre ellas la participación de la entidad en las mesas de negociación del pliego de solicitudes 2026 con las organizaciones sindicales SINTRADANE y SINDICOLOMBIA. No obstante, se propendió por la racionalización en el reconocimiento y pago de viáticos, verificando que las comisiones respondieran a necesidades estrictamente indispensables para el cumplimiento de las funciones institucionales y se ajustaran a las autorizaciones, condiciones y procedimientos establecidos por la entidad.</t>
  </si>
  <si>
    <t>Delegaciones oficiales</t>
  </si>
  <si>
    <t>No se han presentado delegaciones oficiales y gastos relacionados a este concepto</t>
  </si>
  <si>
    <t>En relación con las delegaciones oficiales, se precisa que no se han presentado erogaciones con cargo al rubro de funcionamiento asociadas a este concepto, razón por la cual no se formularán estrategias específicas de austeridad orientadas a su reducción. Lo anterior obedece a que, conforme a los lineamientos de racionalización y eficiencia del gasto público, este tipo de gastos únicamente se autoriza cuando resulta estrictamente necesario para el cumplimiento de funciones institucionales o compromisos de carácter oficial. En consecuencia, al no registrarse ejecución asociada a este concepto, la entidad mantendrá las medidas de control y validación de necesidad actualmente aplicadas, priorizando el uso eficiente de los recursos públicos y evitando la generación de gastos que no resulten indispensables para el desarrollo de la misión institucional.</t>
  </si>
  <si>
    <t>Autorización previa comisiones al exterior</t>
  </si>
  <si>
    <t>Fortalecer el control y racionalización de las comisiones al exterior mediante la validación previa de su necesidad, pertinencia y relación directa con el cumplimiento de funciones misionales.</t>
  </si>
  <si>
    <t>12.1 Monitorear y controlar el cumplimiento del procedimiento que establece los lineamientos para la solicitud de comisiones al exterior, considerando:
*Toda comisión de servicios deberá contar con la autorización previa del Departamento Administrativo de la Presidencia de la República.
*La racionalización de costos en la expedición de los tiquetes requeridos para el cumplimiento de la misión institucional.
*El cumplimiento de los tiempos establecidos para la radicación de las solicitudes de comisión o autorización de desplazamiento.
*La disponibilidad y costo de los tiquetes previo a la gestión de la comisión autorización de desplazamiento.
*La justificación por parte de las áreas sobre las eventualidades que impliquen cambios del itinerario y sobrecostos no planeados.</t>
  </si>
  <si>
    <t>Durante el primer semestre del periodo 2025 se generaron 31 autorizaciones previas de comisiones al exterior de las cuales 23 fueron financiadas por entidades externas y 8 financiadas por el Departamento Administrativo Nacional de Estadística (DANE), sin embargo, seis presentaron obligación durante el primer semestre. Los eventos atendidos corresponden a la participación en: 56º periodo de sesiones de la Comisión de Estadística de las Naciones Unidas, evento realizado del 03 al 08 de marzo de 2025 en la ciudad de New York, Estados Unidos, el cual conto con la participación de dos funcionarios. Taller conjunto de Eurostat y la OCDE sobre paridades de poder adquisitivo (PPA), y la Reunión sobre PPA para los países que son coordinados por la OCDE, evento realizado del 03 al 08 de mayo de 2025 en la ciudad de Paris, Francia. Taller regional de la UIT para América Latina relativo a la promoción y medición de la conectividad universal y significativa, evento realizado del 07 al 11 de abril de 2025 en la ciudad de Santo Domingo, Republica Dominicana. Foro Mundial de Economía Circular 2025 y actividades paralelas sobre gestión de residuos y circularidad de recursos, evento realizado del 12 al 17 de mayo de 2025 en la ciudad de Sao Paulo, Brasil. 113ª Reunión de la Conferencia Internacional del Trabajo, evento realizado del 31 de mayo al 14 de junio de 2025 en la ciudad de Ginebra, Suiza. Durante el primer semestre del periodo 2026 se generaron 16 autorizaciones previas de comisiones al exterior de las cuales 15 fueron financiadas por entidades externas y 1 financiada por el Departamento Administrativo Nacional de Estadística (DANE), sin embargo, no presentó obligación durante el primer semestre por lo que no se registra información. Si bien para la vigencia 2026 no se estableció una meta cuantitativa de ahorro, se mantuvo el control y la racionalización de las comisiones al exterior mediante la validación previa de su necesidad, pertinencia y relación directa con el cumplimiento de las funciones misionales, procurando además maximizar la financiación externa y reducir el uso de recursos institucionales para este concepto.</t>
  </si>
  <si>
    <t>Eventos</t>
  </si>
  <si>
    <t>A-02-02-02-008-005</t>
  </si>
  <si>
    <t>SERVICIOS DE SOPORTE</t>
  </si>
  <si>
    <t>Esquemas de seguridad</t>
  </si>
  <si>
    <t>Se precisa que la entidad no ha ejecutado gastos asociados a este concepto, por lo cual no se contempla la formulación de estrategias específicas de austeridad. Lo anterior se debe a que la entidad no cuenta con esquemas especiales de seguridad que impliquen la destinación de recursos adicionales bajo este concepto, manteniéndose únicamente las medidas ordinarias requeridas para garantizar la seguridad de las instalaciones, bienes y servidores públicos, conforme a las necesidades operativas de la entidad.</t>
  </si>
  <si>
    <t>Vigilancia</t>
  </si>
  <si>
    <t>La variación observada se encuentra relacionada principalmente con ajustes tarifarios aplicados al servicio de vigilancia, de conformidad con las tarifas reguladas mediante Circular Externa No. 20251300000115CS del 30 de diciembre de 2025, expedida por la Superintendencia de Vigilancia y Seguridad Privada; incluyendo el incremento del 23% del salario mínimo legal vigente para el año 2026, que impactó entre otros el servicio de vigilancia.</t>
  </si>
  <si>
    <t>Vehículos oficiales</t>
  </si>
  <si>
    <t>Durante el primer semestre de 2026, no se ejecutaron gastos con cargo al rubro de funcionamiento asociados a este concepto. No obstante, en el marco de los principios de eficiencia y racionalización del gasto público, la entidad continuó ejecutando acciones de carácter preventivo orientadas al adecuado uso y sostenibilidad del parque automotor, tales como la ejecución de programas de mantenimiento preventivo y correctivo, así como el fortalecimiento de estrategias de seguimiento y capacitación dirigidas al cumplimiento de las normas de tránsito por parte de los servidores públicos que ejercen funciones de conductor mecánico, en articulación con el Plan Estratégico de Seguridad Vial. Estas acciones, contribuyen a la optimización del gasto al evitar costos adicionales asociados a mantenimientos correctivos por fallas operativas por uso inadecuado o deterioro prematuro de los vehículos.</t>
  </si>
  <si>
    <t>Ahorro en publicidad estatal</t>
  </si>
  <si>
    <t>En relación con los conceptos asociados a publicidad y propaganda personalizada, la entidad no contempla la celebración de contratos ni la generación de gastos asociados a estos rubros, razón por la cual no se formulan medidas específicas de austeridad orientadas a su reducción. En este sentido, la ausencia de ejecución no obedece a una limitación presupuestal, sino a la definición de estrategias institucionales que orientan el uso eficiente de los recursos hacia el cumplimiento de la misión de la entidad, sin recurrir a este tipo de erogaciones.
El DANE, a través de la Dirección de Difusión y Cultura Estadística (DICE), ha consolidado un modelo de difusión y acceso a la información pública por parte de la ciudadanía basado en el acceso abierto a la información, el uso de plataformas digitales, la publicación de productos estadísticos y el fortalecimiento del relacionamiento institucional con la ciudadanía. Este enfoque permite garantizar la transparencia, la apropiación del conocimiento y el acceso oportuno a la información estadística, sin incurrir en gastos asociados a publicidad o propaganda, por lo cual no se generan metas de ahorro ni se requiere la implementación de medidas adicionales de austeridad por estos conceptos.</t>
  </si>
  <si>
    <t>A-02-02-01-003-002</t>
  </si>
  <si>
    <t>PASTA O PULPA, PAPEL Y PRODUCTOS DE PAPEL; IMPRESOS Y ARTÍCULOS RELACIONADOS</t>
  </si>
  <si>
    <t>Papelería y telefonía</t>
  </si>
  <si>
    <t>Propender por una cultura ambiental responsable enfocada en la reducción de los gastos de papelería y servicios de telefonía</t>
  </si>
  <si>
    <t>18.1 Sensibilizar a los servidores públicos respecto al uso preferente de medios digitales para la gestión documental y comunicaciones. 
18.2 Realizar campañas de uso y consumo responsable del papel, reutilización y reciclaje de implementos de oficina.
18.3 Revisar los conceptos, consumos y tráfico de datos de las líneas del servicio de telefonía y ajustar los paquetes de servicios a las necesidades reales de la entidad.</t>
  </si>
  <si>
    <t xml:space="preserve">Durante el primer semestre de 2026 se adelantaron acciones de sensibilización orientadas al uso racional de los recursos, la reducción del consumo de papel y la adopción de prácticas sostenibles entre servidores y contratistas. En este marco, se promovió el uso preferente de medios digitales, apoyado en la operación del Sistema de Gestión de Documento Electrónico de Archivo Mercurio, y se desarrollaron actividades de educación ambiental sobre economía circular, separación y aprovechamiento de residuos, entre ellas la Reciclaron Institucional 2026 y la campaña “No imprimir también cuida el agua”, en el marco de la estrategia #DANEXElClima. Adicionalmente, se mantuvieron medidas de eficiencia implementadas desde 2025, como el ajuste de los planes de datos institucionales de acuerdo con las necesidades reales de operación, contribuyendo al uso eficiente de los recursos de funcionamiento.  Por último, se precisa que durante el primer semestre de la vigencia 2026, se finalizó el proceso contractual de adquisición de insumos de papelería, elementos de escritorio y oficina y consumibles de impresión que impactó la variación de este concepto con relación al primer semestre de la vigencia 2025. </t>
  </si>
  <si>
    <t>Suscripción a periódicos, revistas y bases de datos</t>
  </si>
  <si>
    <t>En relación con este concepto, se precisa que durante la presente vigencia la entidad no ha incurrido en gastos asociados a este tipo de erogaciones, tales como suvenires u otros elementos de naturaleza similar. En consecuencia, no se implementó acciones específicas de austeridad frente a estos conceptos, en la medida en que, desde la gestión institucional, se ha definido no generar este tipo de gastos como parte de las prácticas administrativas y uso eficiente de los recursos públicos.</t>
  </si>
  <si>
    <t xml:space="preserve">Austeridad en eventos y regalos corporativos </t>
  </si>
  <si>
    <t>Condecoraciones</t>
  </si>
  <si>
    <t>Racionalización en la contratación de estudios</t>
  </si>
  <si>
    <t xml:space="preserve">En relación con la racionalización en la contratación de estudios y/o diseños, se precisa que durante la presente vigencia la entidad no ha incurrido en gastos asociados a este tipo de actividades; no obstante, en caso de requerirse su programación, se adoptarán criterios de optimización del gasto orientados a evitar duplicidades y a maximizar el aprovechamiento de la información existente. En este sentido, previo a cualquier proceso de contratación, se verificará la disponibilidad de estudios previos con objeto, alcance o entregables similares, con el fin de determinar la posibilidad de su reutilización total o parcial; y, de ser necesario, se priorizará su actualización o complementación, limitando la contratación únicamente a los componentes estrictamente indispensables. </t>
  </si>
  <si>
    <t>Sostenibilidad ambiental</t>
  </si>
  <si>
    <t>Propiciar una cultura ambiental responsable, mediante la promoción de prácticas sostenibles que reduzcan el impacto ambiental y fomenten la optimización de los recursos.</t>
  </si>
  <si>
    <t>22.1 Promover acciones de eficiencia energética e hídrica que contribuyan al uso racional del recurso, conforme a los lineamientos establecidos en la Circular 014 del 2024.
22.2 Monitorear y realizar seguimiento al consumo de los servicios públicos de energía y acueducto, generando las alertas y medidas pertinentes para su racionalización.
22.3 Adelantar las gestiones pertinentes para iniciar la formulación del Plan de Eficiencia Energética de la entidad.</t>
  </si>
  <si>
    <t xml:space="preserve">Durante el primer semestre de 2026 se realizó el seguimiento y análisis del comportamiento de los consumos de agua y energía de las sedes a nivel nacional, mediante la consolidación y actualización de los tableros de control institucionales. Así mismo, se elaboraron los Informes de Seguimiento a los Consumos de Agua y Energía correspondientes al cuatro trimestre de 2025 y primer trimestre de 2026, permitiendo identificar tendencias de consumo, oportunidades de mejora y generar información para la toma de decisiones orientadas a la optimización y racionalización de los recursos. Como resultado del seguimiento efectuado, se emitieron recomendaciones y alertas a las sedes respecto al comportamiento de los consumos, así como acciones de sensibilización orientadas a fortalecer el uso eficiente del agua y la energía y promover prácticas de consumo responsable al interior de la entidad.  La variación presentada entre Direcciones Territoriales obedece principalmente a la adopción de la Resolución 0811 de 2025, mediante la cual se modificó la jurisdicción de las Direcciones Territoriales del DANE. </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</si>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</sst>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XDR&quot;* #,##0.00_-;\-&quot;XDR&quot;* #,##0.00_-;_-&quot;XDR&quot;* &quot;-&quot;??_-;_-@_-"/>
    <numFmt numFmtId="165" formatCode="_-&quot;$&quot;\ * #,##0.00_-;\-&quot;$&quot;\ * #,##0.00_-;_-&quot;$&quot;\ * &quot;-&quot;_-;_-@_-"/>
    <numFmt numFmtId="166" formatCode="_(&quot;$&quot;* #,##0_);_(&quot;$&quot;* \(#,##0\);_(&quot;$&quot;* &quot;-&quot;_);_(@_)"/>
  </numFmts>
  <fonts count="10" x14ac:knownFonts="1">
    <font>
      <sz val="11"/>
      <color theme="1"/>
      <name val="Aptos Narrow"/>
      <family val="2"/>
      <scheme val="minor"/>
    </font>
    <font>
      <sz val="11"/>
      <color theme="1"/>
      <name val="Aptos Narrow"/>
      <family val="2"/>
      <scheme val="minor"/>
    </font>
    <font>
      <b/>
      <sz val="9"/>
      <name val="Segoe UI"/>
      <family val="2"/>
    </font>
    <font>
      <b/>
      <sz val="9"/>
      <color theme="1"/>
      <name val="Segoe UI"/>
      <family val="2"/>
    </font>
    <font>
      <sz val="9"/>
      <name val="Segoe UI"/>
      <family val="2"/>
    </font>
    <font>
      <b/>
      <sz val="9"/>
      <color theme="0"/>
      <name val="Segoe UI"/>
      <family val="2"/>
    </font>
    <font>
      <sz val="9"/>
      <color theme="1"/>
      <name val="Segoe UI"/>
      <family val="2"/>
    </font>
    <font>
      <b/>
      <sz val="8"/>
      <color theme="0"/>
      <name val="Segoe UI"/>
      <family val="2"/>
    </font>
    <font>
      <sz val="9"/>
      <color theme="0"/>
      <name val="Segoe UI"/>
      <family val="2"/>
    </font>
    <font>
      <sz val="8"/>
      <name val="Segoe UI"/>
      <family val="2"/>
    </font>
  </fonts>
  <fills count="14">
    <fill>
      <patternFill patternType="none"/>
    </fill>
    <fill>
      <patternFill patternType="gray125"/>
    </fill>
    <fill>
      <patternFill patternType="solid">
        <fgColor indexed="65"/>
        <bgColor theme="0"/>
      </patternFill>
    </fill>
    <fill>
      <patternFill patternType="solid">
        <fgColor theme="0" tint="-4.9989318521683403E-2"/>
        <bgColor indexed="64"/>
      </patternFill>
    </fill>
    <fill>
      <patternFill patternType="solid">
        <fgColor theme="2" tint="-0.749992370372631"/>
        <bgColor indexed="64"/>
      </patternFill>
    </fill>
    <fill>
      <patternFill patternType="solid">
        <fgColor rgb="FFB6004B"/>
        <bgColor indexed="64"/>
      </patternFill>
    </fill>
    <fill>
      <patternFill patternType="solid">
        <fgColor rgb="FF00B050"/>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0"/>
        <bgColor theme="0"/>
      </patternFill>
    </fill>
    <fill>
      <patternFill patternType="solid">
        <fgColor rgb="FFAE174D"/>
        <bgColor indexed="64"/>
      </patternFill>
    </fill>
  </fills>
  <borders count="11">
    <border>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s>
  <cellStyleXfs count="4">
    <xf numFmtId="0" fontId="0" fillId="0" borderId="0"/>
    <xf numFmtId="164"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cellStyleXfs>
  <cellXfs count="54">
    <xf numFmtId="0" fontId="0" fillId="0" borderId="0" xfId="0"/>
    <xf numFmtId="9" fontId="2" fillId="2" borderId="0" xfId="0" applyNumberFormat="1" applyFont="1" applyFill="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4" fillId="2" borderId="0" xfId="0" applyFont="1" applyFill="1" applyAlignment="1">
      <alignment vertical="center"/>
    </xf>
    <xf numFmtId="0" fontId="5" fillId="4"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6"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7" borderId="3" xfId="0" applyFont="1" applyFill="1" applyBorder="1" applyAlignment="1">
      <alignment horizontal="center" vertical="center" wrapText="1"/>
    </xf>
    <xf numFmtId="0" fontId="5" fillId="8" borderId="1" xfId="0" applyFont="1" applyFill="1" applyBorder="1" applyAlignment="1">
      <alignment horizontal="center" vertical="center"/>
    </xf>
    <xf numFmtId="0" fontId="5" fillId="8" borderId="7" xfId="0" applyFont="1" applyFill="1" applyBorder="1" applyAlignment="1">
      <alignment horizontal="center" vertical="center"/>
    </xf>
    <xf numFmtId="0" fontId="5" fillId="5" borderId="3" xfId="0" applyFont="1" applyFill="1" applyBorder="1" applyAlignment="1">
      <alignment horizontal="center" vertical="center" wrapText="1"/>
    </xf>
    <xf numFmtId="0" fontId="6" fillId="9" borderId="8" xfId="0" applyFont="1" applyFill="1" applyBorder="1" applyAlignment="1">
      <alignment horizontal="center" vertical="center" wrapText="1"/>
    </xf>
    <xf numFmtId="0" fontId="6" fillId="9" borderId="9"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5" borderId="3" xfId="0" applyFont="1" applyFill="1" applyBorder="1" applyAlignment="1">
      <alignment horizontal="center" vertical="center"/>
    </xf>
    <xf numFmtId="0" fontId="5" fillId="6" borderId="10" xfId="0" applyFont="1" applyFill="1" applyBorder="1" applyAlignment="1">
      <alignment horizontal="center" vertical="center" wrapText="1"/>
    </xf>
    <xf numFmtId="0" fontId="7" fillId="8" borderId="3" xfId="0" applyFont="1" applyFill="1" applyBorder="1" applyAlignment="1">
      <alignment horizontal="center" vertical="center"/>
    </xf>
    <xf numFmtId="0" fontId="5" fillId="8" borderId="3" xfId="0" applyFont="1" applyFill="1" applyBorder="1" applyAlignment="1">
      <alignment horizontal="center" vertical="center"/>
    </xf>
    <xf numFmtId="0" fontId="5" fillId="5" borderId="1" xfId="0" applyFont="1" applyFill="1" applyBorder="1" applyAlignment="1">
      <alignment horizontal="center" vertical="center" wrapText="1"/>
    </xf>
    <xf numFmtId="0" fontId="8" fillId="0" borderId="0" xfId="0" applyFont="1" applyAlignment="1">
      <alignment horizontal="center" vertical="center"/>
    </xf>
    <xf numFmtId="0" fontId="4" fillId="2" borderId="3" xfId="0" applyFont="1" applyFill="1" applyBorder="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165" fontId="4" fillId="0" borderId="3" xfId="1" applyNumberFormat="1" applyFont="1" applyFill="1" applyBorder="1" applyAlignment="1" applyProtection="1">
      <alignment horizontal="center" vertical="center"/>
    </xf>
    <xf numFmtId="165" fontId="4" fillId="0" borderId="3" xfId="2" applyNumberFormat="1" applyFont="1" applyFill="1" applyBorder="1" applyAlignment="1" applyProtection="1">
      <alignment horizontal="center" vertical="center"/>
    </xf>
    <xf numFmtId="9" fontId="4" fillId="10" borderId="3" xfId="2" applyNumberFormat="1" applyFont="1" applyFill="1" applyBorder="1" applyAlignment="1" applyProtection="1">
      <alignment horizontal="center" vertical="center"/>
    </xf>
    <xf numFmtId="9" fontId="4" fillId="11" borderId="3" xfId="3" applyFont="1" applyFill="1" applyBorder="1" applyAlignment="1" applyProtection="1">
      <alignment horizontal="center" vertical="center"/>
    </xf>
    <xf numFmtId="0" fontId="9" fillId="0" borderId="3" xfId="0" applyFont="1" applyBorder="1" applyAlignment="1">
      <alignment vertical="center" wrapText="1"/>
    </xf>
    <xf numFmtId="166" fontId="6" fillId="11" borderId="1" xfId="2" applyFont="1" applyFill="1" applyBorder="1" applyAlignment="1" applyProtection="1">
      <alignment horizontal="center" vertical="center"/>
    </xf>
    <xf numFmtId="0" fontId="4" fillId="0" borderId="0" xfId="0" applyFont="1" applyAlignment="1">
      <alignment vertical="center"/>
    </xf>
    <xf numFmtId="166" fontId="4" fillId="12" borderId="0" xfId="0" applyNumberFormat="1" applyFont="1" applyFill="1" applyAlignment="1">
      <alignment vertical="center"/>
    </xf>
    <xf numFmtId="9" fontId="4" fillId="12" borderId="0" xfId="3" applyFont="1" applyFill="1" applyAlignment="1" applyProtection="1">
      <alignment vertical="center"/>
    </xf>
    <xf numFmtId="0" fontId="4" fillId="12" borderId="0" xfId="0" applyFont="1" applyFill="1" applyAlignment="1">
      <alignment vertical="center"/>
    </xf>
    <xf numFmtId="0" fontId="4" fillId="0" borderId="6" xfId="0" applyFont="1" applyBorder="1" applyAlignment="1">
      <alignment horizontal="center" vertical="center"/>
    </xf>
    <xf numFmtId="0" fontId="4" fillId="2" borderId="0" xfId="0" applyFont="1" applyFill="1" applyAlignment="1">
      <alignment vertical="center" wrapText="1"/>
    </xf>
    <xf numFmtId="0" fontId="4" fillId="12" borderId="3" xfId="0" applyFont="1" applyFill="1" applyBorder="1" applyAlignment="1">
      <alignment vertical="center"/>
    </xf>
    <xf numFmtId="0" fontId="5" fillId="13" borderId="3" xfId="0" applyFont="1" applyFill="1" applyBorder="1" applyAlignment="1">
      <alignment horizontal="right" vertical="center"/>
    </xf>
    <xf numFmtId="165" fontId="5" fillId="13" borderId="3" xfId="0" applyNumberFormat="1" applyFont="1" applyFill="1" applyBorder="1" applyAlignment="1">
      <alignment vertical="center"/>
    </xf>
    <xf numFmtId="0" fontId="5" fillId="5" borderId="7"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justify" vertical="center" wrapText="1"/>
    </xf>
    <xf numFmtId="166" fontId="4" fillId="2" borderId="0" xfId="0" applyNumberFormat="1" applyFont="1" applyFill="1" applyAlignment="1">
      <alignment vertical="center" wrapText="1"/>
    </xf>
    <xf numFmtId="0" fontId="4" fillId="0" borderId="0" xfId="0" applyFont="1" applyAlignment="1">
      <alignment vertical="center" wrapText="1"/>
    </xf>
    <xf numFmtId="0" fontId="9" fillId="2" borderId="0" xfId="0" applyFont="1" applyFill="1" applyAlignment="1">
      <alignment vertical="center" wrapText="1"/>
    </xf>
    <xf numFmtId="0" fontId="2"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3" xfId="0" applyFont="1" applyFill="1" applyBorder="1" applyAlignment="1">
      <alignment horizontal="left" vertical="center"/>
    </xf>
    <xf numFmtId="0" fontId="4" fillId="0" borderId="3" xfId="0" applyFont="1" applyFill="1" applyBorder="1" applyAlignment="1">
      <alignment vertical="center" wrapText="1"/>
    </xf>
    <xf numFmtId="0" fontId="4" fillId="0" borderId="6" xfId="0" applyFont="1" applyFill="1" applyBorder="1" applyAlignment="1">
      <alignment vertical="center" wrapText="1"/>
    </xf>
  </cellXfs>
  <cellStyles count="4">
    <cellStyle name="Moneda" xfId="1" builtinId="4"/>
    <cellStyle name="Moneda [0]" xfId="2" builtinId="7"/>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13608</xdr:rowOff>
    </xdr:from>
    <xdr:to>
      <xdr:col>3</xdr:col>
      <xdr:colOff>2210283</xdr:colOff>
      <xdr:row>0</xdr:row>
      <xdr:rowOff>792389</xdr:rowOff>
    </xdr:to>
    <xdr:pic>
      <xdr:nvPicPr>
        <xdr:cNvPr id="2" name="Imagen 1">
          <a:extLst>
            <a:ext uri="{FF2B5EF4-FFF2-40B4-BE49-F238E27FC236}">
              <a16:creationId xmlns:a16="http://schemas.microsoft.com/office/drawing/2014/main" id="{939F7A4D-6986-49CC-AECE-3EBFAD3F9545}"/>
            </a:ext>
          </a:extLst>
        </xdr:cNvPr>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13608"/>
          <a:ext cx="2600808" cy="77878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eguimiento-plan-austeridad-DANE-2026%20final.xlsx" TargetMode="External"/><Relationship Id="rId2" Type="http://schemas.openxmlformats.org/officeDocument/2006/relationships/externalLinkPath" Target="https://danegovco-my.sharepoint.com/personal/jahigueras_dane_gov_co/Documents/00_Presupuesto/06_Plan%20de%20Austeridad/2026/Informe_Sem-I/Seguimiento-plan-austeridad-DANE-2026%20final.xlsx" TargetMode="External"/><Relationship Id="rId1" Type="http://schemas.openxmlformats.org/officeDocument/2006/relationships/externalLinkPath" Target="/personal/jahigueras_dane_gov_co/Documents/00_Presupuesto/06_Plan%20de%20Austeridad/2026/Informe_Sem-I/Seguimiento-plan-austeridad-DANE-2026%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SOLIDADO"/>
      <sheetName val="Pla_Auster_2026 Sede Central"/>
      <sheetName val="Pla_Auster_2026 DT Norte"/>
      <sheetName val="Pla_Auster_2026 DT Cen. Oriente"/>
      <sheetName val="Pla_Auster_2026 DT Noroccidente"/>
      <sheetName val="Pla_Auster_2026 DT Centro"/>
      <sheetName val="Pla_Auster_2026 DT Sur Occiden"/>
      <sheetName val="Pla_Auster_2026 DT Sur Oriente"/>
    </sheetNames>
    <sheetDataSet>
      <sheetData sheetId="0"/>
      <sheetData sheetId="1">
        <row r="4">
          <cell r="G4">
            <v>0</v>
          </cell>
          <cell r="H4">
            <v>0</v>
          </cell>
          <cell r="I4">
            <v>0</v>
          </cell>
          <cell r="J4">
            <v>0</v>
          </cell>
        </row>
        <row r="5">
          <cell r="G5">
            <v>0</v>
          </cell>
          <cell r="H5">
            <v>0</v>
          </cell>
          <cell r="I5">
            <v>0</v>
          </cell>
          <cell r="J5">
            <v>0</v>
          </cell>
        </row>
        <row r="6">
          <cell r="G6">
            <v>184717111.33000001</v>
          </cell>
          <cell r="H6">
            <v>0</v>
          </cell>
          <cell r="I6">
            <v>742326234.34000003</v>
          </cell>
          <cell r="J6">
            <v>0</v>
          </cell>
        </row>
        <row r="7">
          <cell r="G7">
            <v>68763554</v>
          </cell>
          <cell r="H7">
            <v>0</v>
          </cell>
          <cell r="I7">
            <v>60732215</v>
          </cell>
          <cell r="J7">
            <v>0</v>
          </cell>
        </row>
        <row r="8">
          <cell r="G8">
            <v>217575744</v>
          </cell>
          <cell r="H8">
            <v>0</v>
          </cell>
          <cell r="I8">
            <v>211071868</v>
          </cell>
          <cell r="J8">
            <v>0</v>
          </cell>
        </row>
        <row r="9">
          <cell r="G9">
            <v>179567950</v>
          </cell>
          <cell r="I9">
            <v>165753120</v>
          </cell>
          <cell r="J9">
            <v>0</v>
          </cell>
        </row>
        <row r="10">
          <cell r="G10">
            <v>175306215</v>
          </cell>
          <cell r="H10">
            <v>0</v>
          </cell>
          <cell r="I10">
            <v>0</v>
          </cell>
          <cell r="J10">
            <v>0</v>
          </cell>
        </row>
        <row r="11">
          <cell r="G11">
            <v>167404341</v>
          </cell>
          <cell r="H11">
            <v>0</v>
          </cell>
          <cell r="I11">
            <v>20000000</v>
          </cell>
          <cell r="J11">
            <v>0</v>
          </cell>
        </row>
        <row r="12">
          <cell r="G12">
            <v>0</v>
          </cell>
          <cell r="H12">
            <v>0</v>
          </cell>
          <cell r="I12">
            <v>0</v>
          </cell>
          <cell r="J12">
            <v>0</v>
          </cell>
        </row>
        <row r="13">
          <cell r="G13">
            <v>36491107</v>
          </cell>
          <cell r="H13">
            <v>0</v>
          </cell>
          <cell r="I13">
            <v>23623706</v>
          </cell>
          <cell r="J13">
            <v>0</v>
          </cell>
        </row>
        <row r="14">
          <cell r="G14">
            <v>29225319</v>
          </cell>
          <cell r="H14">
            <v>0</v>
          </cell>
          <cell r="I14">
            <v>126471679</v>
          </cell>
          <cell r="J14">
            <v>0</v>
          </cell>
        </row>
        <row r="15">
          <cell r="G15">
            <v>0</v>
          </cell>
          <cell r="H15">
            <v>0</v>
          </cell>
          <cell r="I15">
            <v>0</v>
          </cell>
          <cell r="J15">
            <v>0</v>
          </cell>
        </row>
        <row r="16">
          <cell r="G16">
            <v>43416296</v>
          </cell>
          <cell r="H16">
            <v>0</v>
          </cell>
          <cell r="I16">
            <v>10456580</v>
          </cell>
          <cell r="J16">
            <v>0</v>
          </cell>
        </row>
        <row r="17">
          <cell r="G17">
            <v>0</v>
          </cell>
          <cell r="H17">
            <v>0</v>
          </cell>
          <cell r="I17">
            <v>0</v>
          </cell>
          <cell r="J17">
            <v>0</v>
          </cell>
        </row>
        <row r="18">
          <cell r="G18">
            <v>0</v>
          </cell>
          <cell r="H18">
            <v>0</v>
          </cell>
          <cell r="I18">
            <v>0</v>
          </cell>
          <cell r="J18">
            <v>0</v>
          </cell>
        </row>
        <row r="19">
          <cell r="G19">
            <v>1952936337.2</v>
          </cell>
          <cell r="H19">
            <v>0</v>
          </cell>
          <cell r="I19">
            <v>2513328868.75</v>
          </cell>
          <cell r="J19">
            <v>0</v>
          </cell>
        </row>
        <row r="20">
          <cell r="G20">
            <v>115763101</v>
          </cell>
          <cell r="H20">
            <v>0</v>
          </cell>
          <cell r="I20">
            <v>0</v>
          </cell>
          <cell r="J20">
            <v>0</v>
          </cell>
        </row>
        <row r="21">
          <cell r="G21">
            <v>0</v>
          </cell>
          <cell r="H21">
            <v>0</v>
          </cell>
          <cell r="I21">
            <v>0</v>
          </cell>
          <cell r="J21">
            <v>0</v>
          </cell>
        </row>
        <row r="22">
          <cell r="G22">
            <v>42652471.240000002</v>
          </cell>
          <cell r="I22">
            <v>115906522.27</v>
          </cell>
          <cell r="J22">
            <v>0</v>
          </cell>
        </row>
        <row r="23">
          <cell r="G23">
            <v>0</v>
          </cell>
          <cell r="H23">
            <v>0</v>
          </cell>
          <cell r="I23">
            <v>0</v>
          </cell>
          <cell r="J23">
            <v>0</v>
          </cell>
        </row>
        <row r="24">
          <cell r="G24">
            <v>0</v>
          </cell>
          <cell r="H24">
            <v>0</v>
          </cell>
          <cell r="I24">
            <v>0</v>
          </cell>
          <cell r="J24">
            <v>0</v>
          </cell>
        </row>
        <row r="25">
          <cell r="G25">
            <v>0</v>
          </cell>
          <cell r="H25">
            <v>0</v>
          </cell>
          <cell r="I25">
            <v>0</v>
          </cell>
          <cell r="J25">
            <v>0</v>
          </cell>
        </row>
        <row r="26">
          <cell r="G26">
            <v>0</v>
          </cell>
          <cell r="H26">
            <v>0</v>
          </cell>
          <cell r="I26">
            <v>0</v>
          </cell>
          <cell r="J26">
            <v>0</v>
          </cell>
        </row>
        <row r="27">
          <cell r="G27">
            <v>381720700</v>
          </cell>
          <cell r="H27">
            <v>0</v>
          </cell>
          <cell r="I27">
            <v>403703484.80000001</v>
          </cell>
          <cell r="J27">
            <v>0</v>
          </cell>
        </row>
      </sheetData>
      <sheetData sheetId="2">
        <row r="4">
          <cell r="G4">
            <v>0</v>
          </cell>
          <cell r="H4">
            <v>0</v>
          </cell>
          <cell r="I4">
            <v>0</v>
          </cell>
          <cell r="J4">
            <v>0</v>
          </cell>
        </row>
        <row r="5">
          <cell r="G5">
            <v>0</v>
          </cell>
          <cell r="H5">
            <v>0</v>
          </cell>
          <cell r="I5">
            <v>0</v>
          </cell>
          <cell r="J5">
            <v>0</v>
          </cell>
        </row>
        <row r="6">
          <cell r="G6">
            <v>0</v>
          </cell>
          <cell r="H6">
            <v>0</v>
          </cell>
          <cell r="I6">
            <v>0</v>
          </cell>
          <cell r="J6">
            <v>0</v>
          </cell>
        </row>
        <row r="7">
          <cell r="G7">
            <v>0</v>
          </cell>
          <cell r="H7">
            <v>0</v>
          </cell>
          <cell r="I7">
            <v>0</v>
          </cell>
          <cell r="J7">
            <v>0</v>
          </cell>
        </row>
        <row r="8">
          <cell r="G8">
            <v>0</v>
          </cell>
          <cell r="H8">
            <v>0</v>
          </cell>
          <cell r="I8">
            <v>0</v>
          </cell>
          <cell r="J8">
            <v>0</v>
          </cell>
        </row>
        <row r="9">
          <cell r="G9">
            <v>167777453</v>
          </cell>
          <cell r="H9">
            <v>0</v>
          </cell>
          <cell r="I9">
            <v>186392344</v>
          </cell>
          <cell r="J9">
            <v>0</v>
          </cell>
        </row>
        <row r="10">
          <cell r="G10">
            <v>0</v>
          </cell>
          <cell r="H10">
            <v>0</v>
          </cell>
          <cell r="I10">
            <v>7413926</v>
          </cell>
          <cell r="J10">
            <v>0</v>
          </cell>
        </row>
        <row r="11">
          <cell r="G11">
            <v>0</v>
          </cell>
          <cell r="H11">
            <v>0</v>
          </cell>
          <cell r="I11">
            <v>0</v>
          </cell>
          <cell r="J11">
            <v>0</v>
          </cell>
        </row>
        <row r="12">
          <cell r="G12">
            <v>0</v>
          </cell>
          <cell r="H12">
            <v>0</v>
          </cell>
          <cell r="I12">
            <v>0</v>
          </cell>
          <cell r="J12">
            <v>0</v>
          </cell>
        </row>
        <row r="13">
          <cell r="G13">
            <v>0</v>
          </cell>
          <cell r="H13">
            <v>0</v>
          </cell>
          <cell r="I13">
            <v>0</v>
          </cell>
          <cell r="J13">
            <v>0</v>
          </cell>
        </row>
        <row r="14">
          <cell r="G14">
            <v>0</v>
          </cell>
          <cell r="H14">
            <v>0</v>
          </cell>
          <cell r="I14">
            <v>0</v>
          </cell>
          <cell r="J14">
            <v>0</v>
          </cell>
        </row>
        <row r="15">
          <cell r="G15">
            <v>0</v>
          </cell>
          <cell r="H15">
            <v>0</v>
          </cell>
          <cell r="I15">
            <v>0</v>
          </cell>
          <cell r="J15">
            <v>0</v>
          </cell>
        </row>
        <row r="16">
          <cell r="G16">
            <v>0</v>
          </cell>
          <cell r="H16">
            <v>0</v>
          </cell>
          <cell r="I16">
            <v>0</v>
          </cell>
          <cell r="J16">
            <v>0</v>
          </cell>
        </row>
        <row r="17">
          <cell r="G17">
            <v>0</v>
          </cell>
          <cell r="H17">
            <v>0</v>
          </cell>
          <cell r="I17">
            <v>0</v>
          </cell>
          <cell r="J17">
            <v>0</v>
          </cell>
        </row>
        <row r="18">
          <cell r="G18">
            <v>0</v>
          </cell>
          <cell r="H18">
            <v>0</v>
          </cell>
          <cell r="I18">
            <v>0</v>
          </cell>
          <cell r="J18">
            <v>0</v>
          </cell>
        </row>
        <row r="19">
          <cell r="G19">
            <v>0</v>
          </cell>
          <cell r="H19">
            <v>0</v>
          </cell>
          <cell r="I19">
            <v>0</v>
          </cell>
          <cell r="J19">
            <v>0</v>
          </cell>
        </row>
        <row r="20">
          <cell r="G20">
            <v>0</v>
          </cell>
          <cell r="H20">
            <v>0</v>
          </cell>
          <cell r="I20">
            <v>0</v>
          </cell>
          <cell r="J20">
            <v>0</v>
          </cell>
        </row>
        <row r="21">
          <cell r="G21">
            <v>0</v>
          </cell>
          <cell r="H21">
            <v>0</v>
          </cell>
          <cell r="I21">
            <v>0</v>
          </cell>
          <cell r="J21">
            <v>0</v>
          </cell>
        </row>
        <row r="22">
          <cell r="G22">
            <v>1667245</v>
          </cell>
          <cell r="H22">
            <v>0</v>
          </cell>
          <cell r="I22">
            <v>551106</v>
          </cell>
          <cell r="J22">
            <v>0</v>
          </cell>
        </row>
        <row r="23">
          <cell r="G23">
            <v>0</v>
          </cell>
          <cell r="H23">
            <v>0</v>
          </cell>
          <cell r="I23">
            <v>0</v>
          </cell>
          <cell r="J23">
            <v>0</v>
          </cell>
        </row>
        <row r="24">
          <cell r="G24">
            <v>0</v>
          </cell>
          <cell r="H24">
            <v>0</v>
          </cell>
          <cell r="I24">
            <v>0</v>
          </cell>
          <cell r="J24">
            <v>0</v>
          </cell>
        </row>
        <row r="25">
          <cell r="G25">
            <v>0</v>
          </cell>
          <cell r="H25">
            <v>0</v>
          </cell>
          <cell r="I25">
            <v>0</v>
          </cell>
          <cell r="J25">
            <v>0</v>
          </cell>
        </row>
        <row r="26">
          <cell r="G26">
            <v>0</v>
          </cell>
          <cell r="H26">
            <v>0</v>
          </cell>
          <cell r="I26">
            <v>0</v>
          </cell>
          <cell r="J26">
            <v>0</v>
          </cell>
        </row>
        <row r="27">
          <cell r="G27">
            <v>178240032</v>
          </cell>
          <cell r="H27">
            <v>0</v>
          </cell>
          <cell r="I27">
            <v>170528068.31999999</v>
          </cell>
          <cell r="J27">
            <v>0</v>
          </cell>
        </row>
      </sheetData>
      <sheetData sheetId="3">
        <row r="4">
          <cell r="G4">
            <v>0</v>
          </cell>
          <cell r="H4">
            <v>0</v>
          </cell>
          <cell r="I4">
            <v>0</v>
          </cell>
          <cell r="J4">
            <v>0</v>
          </cell>
        </row>
        <row r="5">
          <cell r="G5">
            <v>0</v>
          </cell>
          <cell r="H5">
            <v>0</v>
          </cell>
          <cell r="I5">
            <v>0</v>
          </cell>
          <cell r="J5">
            <v>0</v>
          </cell>
        </row>
        <row r="6">
          <cell r="G6">
            <v>0</v>
          </cell>
          <cell r="H6">
            <v>0</v>
          </cell>
          <cell r="I6">
            <v>0</v>
          </cell>
          <cell r="J6">
            <v>0</v>
          </cell>
        </row>
        <row r="7">
          <cell r="G7">
            <v>0</v>
          </cell>
          <cell r="H7">
            <v>0</v>
          </cell>
          <cell r="I7">
            <v>0</v>
          </cell>
          <cell r="J7">
            <v>0</v>
          </cell>
        </row>
        <row r="8">
          <cell r="G8">
            <v>0</v>
          </cell>
          <cell r="H8">
            <v>0</v>
          </cell>
          <cell r="I8">
            <v>0</v>
          </cell>
          <cell r="J8">
            <v>0</v>
          </cell>
        </row>
        <row r="9">
          <cell r="G9">
            <v>192404782.98000002</v>
          </cell>
          <cell r="H9">
            <v>0</v>
          </cell>
          <cell r="I9">
            <v>267094604.5</v>
          </cell>
          <cell r="J9">
            <v>0</v>
          </cell>
        </row>
        <row r="10">
          <cell r="G10">
            <v>0</v>
          </cell>
          <cell r="H10">
            <v>0</v>
          </cell>
          <cell r="I10">
            <v>0</v>
          </cell>
          <cell r="J10">
            <v>0</v>
          </cell>
        </row>
        <row r="11">
          <cell r="G11">
            <v>0</v>
          </cell>
          <cell r="H11">
            <v>0</v>
          </cell>
          <cell r="I11">
            <v>0</v>
          </cell>
          <cell r="J11">
            <v>0</v>
          </cell>
        </row>
        <row r="12">
          <cell r="G12">
            <v>0</v>
          </cell>
          <cell r="H12">
            <v>0</v>
          </cell>
          <cell r="I12">
            <v>0</v>
          </cell>
          <cell r="J12">
            <v>0</v>
          </cell>
        </row>
        <row r="13">
          <cell r="G13">
            <v>0</v>
          </cell>
          <cell r="H13">
            <v>0</v>
          </cell>
          <cell r="I13">
            <v>0</v>
          </cell>
          <cell r="J13">
            <v>0</v>
          </cell>
        </row>
        <row r="14">
          <cell r="G14">
            <v>0</v>
          </cell>
          <cell r="H14">
            <v>0</v>
          </cell>
          <cell r="I14">
            <v>0</v>
          </cell>
          <cell r="J14">
            <v>0</v>
          </cell>
        </row>
        <row r="15">
          <cell r="G15">
            <v>0</v>
          </cell>
          <cell r="H15">
            <v>0</v>
          </cell>
          <cell r="I15">
            <v>0</v>
          </cell>
          <cell r="J15">
            <v>0</v>
          </cell>
        </row>
        <row r="16">
          <cell r="G16">
            <v>0</v>
          </cell>
          <cell r="H16">
            <v>0</v>
          </cell>
          <cell r="I16">
            <v>0</v>
          </cell>
          <cell r="J16">
            <v>0</v>
          </cell>
        </row>
        <row r="17">
          <cell r="G17">
            <v>0</v>
          </cell>
          <cell r="H17">
            <v>0</v>
          </cell>
          <cell r="I17">
            <v>0</v>
          </cell>
          <cell r="J17">
            <v>0</v>
          </cell>
        </row>
        <row r="18">
          <cell r="G18">
            <v>0</v>
          </cell>
          <cell r="H18">
            <v>0</v>
          </cell>
          <cell r="I18">
            <v>0</v>
          </cell>
          <cell r="J18">
            <v>0</v>
          </cell>
        </row>
        <row r="19">
          <cell r="G19">
            <v>0</v>
          </cell>
          <cell r="H19">
            <v>0</v>
          </cell>
          <cell r="I19">
            <v>0</v>
          </cell>
          <cell r="J19">
            <v>0</v>
          </cell>
        </row>
        <row r="20">
          <cell r="G20">
            <v>0</v>
          </cell>
          <cell r="H20">
            <v>0</v>
          </cell>
          <cell r="I20">
            <v>0</v>
          </cell>
          <cell r="J20">
            <v>0</v>
          </cell>
        </row>
        <row r="21">
          <cell r="G21">
            <v>0</v>
          </cell>
          <cell r="H21">
            <v>0</v>
          </cell>
          <cell r="I21">
            <v>0</v>
          </cell>
          <cell r="J21">
            <v>0</v>
          </cell>
        </row>
        <row r="22">
          <cell r="G22">
            <v>6397399.4299999997</v>
          </cell>
          <cell r="H22">
            <v>0</v>
          </cell>
          <cell r="J22">
            <v>0</v>
          </cell>
        </row>
        <row r="23">
          <cell r="G23">
            <v>0</v>
          </cell>
          <cell r="H23">
            <v>0</v>
          </cell>
          <cell r="I23">
            <v>0</v>
          </cell>
          <cell r="J23">
            <v>0</v>
          </cell>
        </row>
        <row r="24">
          <cell r="G24">
            <v>0</v>
          </cell>
          <cell r="H24">
            <v>0</v>
          </cell>
          <cell r="I24">
            <v>0</v>
          </cell>
          <cell r="J24">
            <v>0</v>
          </cell>
        </row>
        <row r="25">
          <cell r="G25">
            <v>0</v>
          </cell>
          <cell r="H25">
            <v>0</v>
          </cell>
          <cell r="I25">
            <v>0</v>
          </cell>
          <cell r="J25">
            <v>0</v>
          </cell>
        </row>
        <row r="26">
          <cell r="G26">
            <v>0</v>
          </cell>
          <cell r="H26">
            <v>0</v>
          </cell>
          <cell r="I26">
            <v>0</v>
          </cell>
          <cell r="J26">
            <v>0</v>
          </cell>
        </row>
        <row r="27">
          <cell r="G27">
            <v>64929838</v>
          </cell>
          <cell r="H27">
            <v>0</v>
          </cell>
          <cell r="I27">
            <v>92210285.13000001</v>
          </cell>
          <cell r="J27">
            <v>0</v>
          </cell>
        </row>
      </sheetData>
      <sheetData sheetId="4">
        <row r="4">
          <cell r="G4">
            <v>0</v>
          </cell>
          <cell r="H4">
            <v>0</v>
          </cell>
          <cell r="I4">
            <v>0</v>
          </cell>
          <cell r="J4">
            <v>0</v>
          </cell>
        </row>
        <row r="5">
          <cell r="G5">
            <v>0</v>
          </cell>
          <cell r="H5">
            <v>0</v>
          </cell>
          <cell r="I5">
            <v>0</v>
          </cell>
          <cell r="J5">
            <v>0</v>
          </cell>
        </row>
        <row r="6">
          <cell r="G6">
            <v>0</v>
          </cell>
          <cell r="H6">
            <v>0</v>
          </cell>
          <cell r="I6">
            <v>16750000</v>
          </cell>
          <cell r="J6">
            <v>0</v>
          </cell>
        </row>
        <row r="7">
          <cell r="G7">
            <v>0</v>
          </cell>
          <cell r="H7">
            <v>0</v>
          </cell>
          <cell r="I7">
            <v>0</v>
          </cell>
          <cell r="J7">
            <v>0</v>
          </cell>
        </row>
        <row r="8">
          <cell r="G8">
            <v>0</v>
          </cell>
          <cell r="H8">
            <v>0</v>
          </cell>
          <cell r="I8">
            <v>0</v>
          </cell>
          <cell r="J8">
            <v>0</v>
          </cell>
        </row>
        <row r="9">
          <cell r="G9">
            <v>93379957.599999994</v>
          </cell>
          <cell r="H9">
            <v>0</v>
          </cell>
          <cell r="I9">
            <v>358426652</v>
          </cell>
          <cell r="J9">
            <v>0</v>
          </cell>
        </row>
        <row r="10">
          <cell r="G10">
            <v>3120000</v>
          </cell>
          <cell r="H10">
            <v>0</v>
          </cell>
          <cell r="I10">
            <v>80686939</v>
          </cell>
          <cell r="J10">
            <v>0</v>
          </cell>
        </row>
        <row r="11">
          <cell r="G11">
            <v>0</v>
          </cell>
          <cell r="H11">
            <v>0</v>
          </cell>
          <cell r="I11">
            <v>0</v>
          </cell>
          <cell r="J11">
            <v>0</v>
          </cell>
        </row>
        <row r="12">
          <cell r="G12">
            <v>0</v>
          </cell>
          <cell r="H12">
            <v>0</v>
          </cell>
          <cell r="I12">
            <v>0</v>
          </cell>
          <cell r="J12">
            <v>0</v>
          </cell>
        </row>
        <row r="13">
          <cell r="G13">
            <v>0</v>
          </cell>
          <cell r="H13">
            <v>0</v>
          </cell>
          <cell r="I13">
            <v>0</v>
          </cell>
          <cell r="J13">
            <v>0</v>
          </cell>
        </row>
        <row r="14">
          <cell r="G14">
            <v>0</v>
          </cell>
          <cell r="H14">
            <v>0</v>
          </cell>
          <cell r="I14">
            <v>0</v>
          </cell>
          <cell r="J14">
            <v>0</v>
          </cell>
        </row>
        <row r="15">
          <cell r="G15">
            <v>0</v>
          </cell>
          <cell r="H15">
            <v>0</v>
          </cell>
          <cell r="I15">
            <v>0</v>
          </cell>
          <cell r="J15">
            <v>0</v>
          </cell>
        </row>
        <row r="16">
          <cell r="G16">
            <v>0</v>
          </cell>
          <cell r="H16">
            <v>0</v>
          </cell>
          <cell r="I16">
            <v>0</v>
          </cell>
          <cell r="J16">
            <v>0</v>
          </cell>
        </row>
        <row r="17">
          <cell r="G17">
            <v>0</v>
          </cell>
          <cell r="H17">
            <v>0</v>
          </cell>
          <cell r="I17">
            <v>0</v>
          </cell>
          <cell r="J17">
            <v>0</v>
          </cell>
        </row>
        <row r="18">
          <cell r="G18">
            <v>0</v>
          </cell>
          <cell r="H18">
            <v>0</v>
          </cell>
          <cell r="I18">
            <v>0</v>
          </cell>
          <cell r="J18">
            <v>0</v>
          </cell>
        </row>
        <row r="19">
          <cell r="G19">
            <v>0</v>
          </cell>
          <cell r="H19">
            <v>0</v>
          </cell>
          <cell r="I19">
            <v>0</v>
          </cell>
          <cell r="J19">
            <v>0</v>
          </cell>
        </row>
        <row r="20">
          <cell r="G20">
            <v>0</v>
          </cell>
          <cell r="H20">
            <v>0</v>
          </cell>
          <cell r="I20">
            <v>0</v>
          </cell>
          <cell r="J20">
            <v>0</v>
          </cell>
        </row>
        <row r="21">
          <cell r="G21">
            <v>0</v>
          </cell>
          <cell r="H21">
            <v>0</v>
          </cell>
          <cell r="I21">
            <v>0</v>
          </cell>
          <cell r="J21">
            <v>0</v>
          </cell>
        </row>
        <row r="22">
          <cell r="G22">
            <v>16877853</v>
          </cell>
          <cell r="H22">
            <v>0</v>
          </cell>
          <cell r="I22">
            <v>7821026</v>
          </cell>
          <cell r="J22">
            <v>0</v>
          </cell>
        </row>
        <row r="23">
          <cell r="G23">
            <v>0</v>
          </cell>
          <cell r="H23">
            <v>0</v>
          </cell>
          <cell r="I23">
            <v>0</v>
          </cell>
          <cell r="J23">
            <v>0</v>
          </cell>
        </row>
        <row r="24">
          <cell r="G24">
            <v>0</v>
          </cell>
          <cell r="H24">
            <v>0</v>
          </cell>
          <cell r="I24">
            <v>0</v>
          </cell>
          <cell r="J24">
            <v>0</v>
          </cell>
        </row>
        <row r="25">
          <cell r="G25">
            <v>0</v>
          </cell>
          <cell r="H25">
            <v>0</v>
          </cell>
          <cell r="I25">
            <v>0</v>
          </cell>
          <cell r="J25">
            <v>0</v>
          </cell>
        </row>
        <row r="26">
          <cell r="G26">
            <v>0</v>
          </cell>
          <cell r="H26">
            <v>0</v>
          </cell>
          <cell r="I26">
            <v>0</v>
          </cell>
          <cell r="J26">
            <v>0</v>
          </cell>
        </row>
        <row r="27">
          <cell r="G27">
            <v>85856537.329999998</v>
          </cell>
          <cell r="H27">
            <v>0</v>
          </cell>
          <cell r="I27">
            <v>81190849</v>
          </cell>
          <cell r="J27">
            <v>0</v>
          </cell>
        </row>
      </sheetData>
      <sheetData sheetId="5">
        <row r="4">
          <cell r="G4">
            <v>0</v>
          </cell>
          <cell r="H4">
            <v>0</v>
          </cell>
          <cell r="I4">
            <v>0</v>
          </cell>
          <cell r="J4">
            <v>0</v>
          </cell>
        </row>
        <row r="5">
          <cell r="G5">
            <v>0</v>
          </cell>
          <cell r="H5">
            <v>0</v>
          </cell>
          <cell r="I5">
            <v>0</v>
          </cell>
          <cell r="J5">
            <v>0</v>
          </cell>
        </row>
        <row r="6">
          <cell r="G6">
            <v>0</v>
          </cell>
          <cell r="H6">
            <v>0</v>
          </cell>
          <cell r="I6">
            <v>0</v>
          </cell>
          <cell r="J6">
            <v>0</v>
          </cell>
        </row>
        <row r="7">
          <cell r="G7">
            <v>0</v>
          </cell>
          <cell r="H7">
            <v>0</v>
          </cell>
          <cell r="I7">
            <v>0</v>
          </cell>
          <cell r="J7">
            <v>0</v>
          </cell>
        </row>
        <row r="8">
          <cell r="G8">
            <v>0</v>
          </cell>
          <cell r="H8">
            <v>0</v>
          </cell>
          <cell r="I8">
            <v>0</v>
          </cell>
          <cell r="J8">
            <v>0</v>
          </cell>
        </row>
        <row r="9">
          <cell r="G9">
            <v>291424828</v>
          </cell>
          <cell r="H9">
            <v>0</v>
          </cell>
          <cell r="I9">
            <v>41182452.479999997</v>
          </cell>
          <cell r="J9">
            <v>0</v>
          </cell>
        </row>
        <row r="10">
          <cell r="G10">
            <v>0</v>
          </cell>
          <cell r="H10">
            <v>0</v>
          </cell>
          <cell r="I10">
            <v>3000000</v>
          </cell>
          <cell r="J10">
            <v>0</v>
          </cell>
        </row>
        <row r="11">
          <cell r="G11">
            <v>0</v>
          </cell>
          <cell r="H11">
            <v>0</v>
          </cell>
          <cell r="I11">
            <v>0</v>
          </cell>
          <cell r="J11">
            <v>0</v>
          </cell>
        </row>
        <row r="12">
          <cell r="G12">
            <v>0</v>
          </cell>
          <cell r="H12">
            <v>0</v>
          </cell>
          <cell r="I12">
            <v>0</v>
          </cell>
          <cell r="J12">
            <v>0</v>
          </cell>
        </row>
        <row r="13">
          <cell r="G13">
            <v>0</v>
          </cell>
          <cell r="H13">
            <v>0</v>
          </cell>
          <cell r="I13">
            <v>0</v>
          </cell>
          <cell r="J13">
            <v>0</v>
          </cell>
        </row>
        <row r="14">
          <cell r="G14">
            <v>0</v>
          </cell>
          <cell r="H14">
            <v>0</v>
          </cell>
          <cell r="I14">
            <v>0</v>
          </cell>
          <cell r="J14">
            <v>0</v>
          </cell>
        </row>
        <row r="15">
          <cell r="G15">
            <v>0</v>
          </cell>
          <cell r="H15">
            <v>0</v>
          </cell>
          <cell r="I15">
            <v>0</v>
          </cell>
          <cell r="J15">
            <v>0</v>
          </cell>
        </row>
        <row r="16">
          <cell r="G16">
            <v>0</v>
          </cell>
          <cell r="H16">
            <v>0</v>
          </cell>
          <cell r="I16">
            <v>0</v>
          </cell>
          <cell r="J16">
            <v>0</v>
          </cell>
        </row>
        <row r="17">
          <cell r="G17">
            <v>0</v>
          </cell>
          <cell r="H17">
            <v>0</v>
          </cell>
          <cell r="I17">
            <v>0</v>
          </cell>
          <cell r="J17">
            <v>0</v>
          </cell>
        </row>
        <row r="18">
          <cell r="G18">
            <v>0</v>
          </cell>
          <cell r="H18">
            <v>0</v>
          </cell>
          <cell r="I18">
            <v>0</v>
          </cell>
          <cell r="J18">
            <v>0</v>
          </cell>
        </row>
        <row r="19">
          <cell r="G19">
            <v>0</v>
          </cell>
          <cell r="H19">
            <v>0</v>
          </cell>
          <cell r="I19">
            <v>0</v>
          </cell>
          <cell r="J19">
            <v>0</v>
          </cell>
        </row>
        <row r="20">
          <cell r="G20">
            <v>0</v>
          </cell>
          <cell r="H20">
            <v>0</v>
          </cell>
          <cell r="I20">
            <v>0</v>
          </cell>
          <cell r="J20">
            <v>0</v>
          </cell>
        </row>
        <row r="21">
          <cell r="G21">
            <v>0</v>
          </cell>
          <cell r="H21">
            <v>0</v>
          </cell>
          <cell r="I21">
            <v>0</v>
          </cell>
          <cell r="J21">
            <v>0</v>
          </cell>
        </row>
        <row r="22">
          <cell r="H22">
            <v>0</v>
          </cell>
          <cell r="I22">
            <v>0</v>
          </cell>
          <cell r="J22">
            <v>0</v>
          </cell>
        </row>
        <row r="23">
          <cell r="G23">
            <v>0</v>
          </cell>
          <cell r="H23">
            <v>0</v>
          </cell>
          <cell r="I23">
            <v>0</v>
          </cell>
          <cell r="J23">
            <v>0</v>
          </cell>
        </row>
        <row r="24">
          <cell r="G24">
            <v>0</v>
          </cell>
          <cell r="H24">
            <v>0</v>
          </cell>
          <cell r="I24">
            <v>0</v>
          </cell>
          <cell r="J24">
            <v>0</v>
          </cell>
        </row>
        <row r="25">
          <cell r="G25">
            <v>0</v>
          </cell>
          <cell r="H25">
            <v>0</v>
          </cell>
          <cell r="I25">
            <v>0</v>
          </cell>
          <cell r="J25">
            <v>0</v>
          </cell>
        </row>
        <row r="26">
          <cell r="G26">
            <v>0</v>
          </cell>
          <cell r="H26">
            <v>0</v>
          </cell>
          <cell r="I26">
            <v>0</v>
          </cell>
          <cell r="J26">
            <v>0</v>
          </cell>
        </row>
        <row r="27">
          <cell r="G27">
            <v>143105710.31</v>
          </cell>
          <cell r="H27">
            <v>0</v>
          </cell>
          <cell r="I27">
            <v>95156096</v>
          </cell>
          <cell r="J27">
            <v>0</v>
          </cell>
        </row>
      </sheetData>
      <sheetData sheetId="6">
        <row r="4">
          <cell r="G4">
            <v>0</v>
          </cell>
          <cell r="H4">
            <v>0</v>
          </cell>
          <cell r="I4">
            <v>0</v>
          </cell>
          <cell r="J4">
            <v>0</v>
          </cell>
        </row>
        <row r="5">
          <cell r="G5">
            <v>0</v>
          </cell>
          <cell r="H5">
            <v>0</v>
          </cell>
          <cell r="I5">
            <v>0</v>
          </cell>
          <cell r="J5">
            <v>0</v>
          </cell>
        </row>
        <row r="6">
          <cell r="G6">
            <v>0</v>
          </cell>
          <cell r="H6">
            <v>0</v>
          </cell>
          <cell r="I6">
            <v>0</v>
          </cell>
          <cell r="J6">
            <v>0</v>
          </cell>
        </row>
        <row r="7">
          <cell r="G7">
            <v>0</v>
          </cell>
          <cell r="H7">
            <v>0</v>
          </cell>
          <cell r="I7">
            <v>0</v>
          </cell>
          <cell r="J7">
            <v>0</v>
          </cell>
        </row>
        <row r="8">
          <cell r="G8">
            <v>0</v>
          </cell>
          <cell r="H8">
            <v>0</v>
          </cell>
          <cell r="I8">
            <v>0</v>
          </cell>
          <cell r="J8">
            <v>0</v>
          </cell>
        </row>
        <row r="9">
          <cell r="G9">
            <v>324387111.69999999</v>
          </cell>
          <cell r="H9">
            <v>0</v>
          </cell>
          <cell r="I9">
            <v>289745382</v>
          </cell>
          <cell r="J9">
            <v>0</v>
          </cell>
        </row>
        <row r="10">
          <cell r="G10">
            <v>1100000</v>
          </cell>
          <cell r="H10">
            <v>0</v>
          </cell>
          <cell r="I10">
            <v>307211485</v>
          </cell>
          <cell r="J10">
            <v>0</v>
          </cell>
        </row>
        <row r="11">
          <cell r="G11">
            <v>0</v>
          </cell>
          <cell r="H11">
            <v>0</v>
          </cell>
          <cell r="I11">
            <v>60414439</v>
          </cell>
          <cell r="J11">
            <v>0</v>
          </cell>
        </row>
        <row r="12">
          <cell r="G12">
            <v>0</v>
          </cell>
          <cell r="H12">
            <v>0</v>
          </cell>
          <cell r="I12">
            <v>0</v>
          </cell>
          <cell r="J12">
            <v>0</v>
          </cell>
        </row>
        <row r="13">
          <cell r="G13">
            <v>0</v>
          </cell>
          <cell r="H13">
            <v>0</v>
          </cell>
          <cell r="I13">
            <v>0</v>
          </cell>
          <cell r="J13">
            <v>0</v>
          </cell>
        </row>
        <row r="14">
          <cell r="G14">
            <v>0</v>
          </cell>
          <cell r="H14">
            <v>0</v>
          </cell>
          <cell r="I14">
            <v>0</v>
          </cell>
          <cell r="J14">
            <v>0</v>
          </cell>
        </row>
        <row r="15">
          <cell r="G15">
            <v>0</v>
          </cell>
          <cell r="H15">
            <v>0</v>
          </cell>
          <cell r="I15">
            <v>0</v>
          </cell>
          <cell r="J15">
            <v>0</v>
          </cell>
        </row>
        <row r="16">
          <cell r="G16">
            <v>0</v>
          </cell>
          <cell r="H16">
            <v>0</v>
          </cell>
          <cell r="I16">
            <v>0</v>
          </cell>
          <cell r="J16">
            <v>0</v>
          </cell>
        </row>
        <row r="17">
          <cell r="G17">
            <v>0</v>
          </cell>
          <cell r="H17">
            <v>0</v>
          </cell>
          <cell r="I17">
            <v>0</v>
          </cell>
          <cell r="J17">
            <v>0</v>
          </cell>
        </row>
        <row r="18">
          <cell r="G18">
            <v>0</v>
          </cell>
          <cell r="H18">
            <v>0</v>
          </cell>
          <cell r="I18">
            <v>0</v>
          </cell>
          <cell r="J18">
            <v>0</v>
          </cell>
        </row>
        <row r="19">
          <cell r="G19">
            <v>0</v>
          </cell>
          <cell r="H19">
            <v>0</v>
          </cell>
          <cell r="I19">
            <v>0</v>
          </cell>
          <cell r="J19">
            <v>0</v>
          </cell>
        </row>
        <row r="20">
          <cell r="G20">
            <v>0</v>
          </cell>
          <cell r="H20">
            <v>0</v>
          </cell>
          <cell r="I20">
            <v>0</v>
          </cell>
          <cell r="J20">
            <v>0</v>
          </cell>
        </row>
        <row r="21">
          <cell r="G21">
            <v>0</v>
          </cell>
          <cell r="H21">
            <v>0</v>
          </cell>
          <cell r="I21">
            <v>0</v>
          </cell>
          <cell r="J21">
            <v>0</v>
          </cell>
        </row>
        <row r="22">
          <cell r="G22">
            <v>8328306</v>
          </cell>
          <cell r="H22">
            <v>0</v>
          </cell>
          <cell r="I22">
            <v>3760848</v>
          </cell>
          <cell r="J22">
            <v>0</v>
          </cell>
        </row>
        <row r="23">
          <cell r="G23">
            <v>0</v>
          </cell>
          <cell r="H23">
            <v>0</v>
          </cell>
          <cell r="I23">
            <v>0</v>
          </cell>
          <cell r="J23">
            <v>0</v>
          </cell>
        </row>
        <row r="24">
          <cell r="G24">
            <v>0</v>
          </cell>
          <cell r="H24">
            <v>0</v>
          </cell>
          <cell r="I24">
            <v>0</v>
          </cell>
          <cell r="J24">
            <v>0</v>
          </cell>
        </row>
        <row r="25">
          <cell r="G25">
            <v>0</v>
          </cell>
          <cell r="H25">
            <v>0</v>
          </cell>
          <cell r="I25">
            <v>0</v>
          </cell>
          <cell r="J25">
            <v>0</v>
          </cell>
        </row>
        <row r="26">
          <cell r="G26">
            <v>0</v>
          </cell>
          <cell r="H26">
            <v>0</v>
          </cell>
          <cell r="I26">
            <v>0</v>
          </cell>
          <cell r="J26">
            <v>0</v>
          </cell>
        </row>
        <row r="27">
          <cell r="G27">
            <v>63859842</v>
          </cell>
          <cell r="H27">
            <v>0</v>
          </cell>
          <cell r="I27">
            <v>86342165</v>
          </cell>
          <cell r="J27">
            <v>0</v>
          </cell>
        </row>
      </sheetData>
      <sheetData sheetId="7">
        <row r="4">
          <cell r="G4">
            <v>0</v>
          </cell>
          <cell r="H4">
            <v>0</v>
          </cell>
          <cell r="I4">
            <v>0</v>
          </cell>
          <cell r="J4">
            <v>0</v>
          </cell>
        </row>
        <row r="5">
          <cell r="G5">
            <v>0</v>
          </cell>
          <cell r="H5">
            <v>0</v>
          </cell>
          <cell r="I5">
            <v>0</v>
          </cell>
          <cell r="J5">
            <v>0</v>
          </cell>
        </row>
        <row r="6">
          <cell r="G6">
            <v>0</v>
          </cell>
          <cell r="H6">
            <v>0</v>
          </cell>
          <cell r="I6">
            <v>88497500</v>
          </cell>
          <cell r="J6">
            <v>0</v>
          </cell>
        </row>
        <row r="7">
          <cell r="G7">
            <v>0</v>
          </cell>
          <cell r="H7">
            <v>0</v>
          </cell>
          <cell r="I7">
            <v>0</v>
          </cell>
          <cell r="J7">
            <v>0</v>
          </cell>
        </row>
        <row r="8">
          <cell r="G8">
            <v>0</v>
          </cell>
          <cell r="H8">
            <v>0</v>
          </cell>
          <cell r="I8">
            <v>0</v>
          </cell>
          <cell r="J8">
            <v>0</v>
          </cell>
        </row>
        <row r="9">
          <cell r="H9">
            <v>0</v>
          </cell>
          <cell r="I9">
            <v>221039058</v>
          </cell>
          <cell r="J9">
            <v>0</v>
          </cell>
        </row>
        <row r="10">
          <cell r="G10">
            <v>0</v>
          </cell>
          <cell r="H10">
            <v>0</v>
          </cell>
          <cell r="I10">
            <v>2987260</v>
          </cell>
          <cell r="J10">
            <v>0</v>
          </cell>
        </row>
        <row r="11">
          <cell r="G11">
            <v>0</v>
          </cell>
          <cell r="H11">
            <v>0</v>
          </cell>
          <cell r="I11">
            <v>7910391</v>
          </cell>
          <cell r="J11">
            <v>0</v>
          </cell>
        </row>
        <row r="12">
          <cell r="G12">
            <v>0</v>
          </cell>
          <cell r="H12">
            <v>0</v>
          </cell>
          <cell r="I12">
            <v>0</v>
          </cell>
          <cell r="J12">
            <v>0</v>
          </cell>
        </row>
        <row r="13">
          <cell r="G13">
            <v>0</v>
          </cell>
          <cell r="H13">
            <v>0</v>
          </cell>
          <cell r="I13">
            <v>0</v>
          </cell>
          <cell r="J13">
            <v>0</v>
          </cell>
        </row>
        <row r="14">
          <cell r="G14">
            <v>0</v>
          </cell>
          <cell r="H14">
            <v>0</v>
          </cell>
          <cell r="I14">
            <v>0</v>
          </cell>
          <cell r="J14">
            <v>0</v>
          </cell>
        </row>
        <row r="15">
          <cell r="G15">
            <v>0</v>
          </cell>
          <cell r="H15">
            <v>0</v>
          </cell>
          <cell r="I15">
            <v>0</v>
          </cell>
          <cell r="J15">
            <v>0</v>
          </cell>
        </row>
        <row r="16">
          <cell r="G16">
            <v>0</v>
          </cell>
          <cell r="H16">
            <v>0</v>
          </cell>
          <cell r="I16">
            <v>0</v>
          </cell>
          <cell r="J16">
            <v>0</v>
          </cell>
        </row>
        <row r="17">
          <cell r="G17">
            <v>0</v>
          </cell>
          <cell r="H17">
            <v>0</v>
          </cell>
          <cell r="I17">
            <v>0</v>
          </cell>
          <cell r="J17">
            <v>0</v>
          </cell>
        </row>
        <row r="18">
          <cell r="G18">
            <v>0</v>
          </cell>
          <cell r="H18">
            <v>0</v>
          </cell>
          <cell r="I18">
            <v>0</v>
          </cell>
          <cell r="J18">
            <v>0</v>
          </cell>
        </row>
        <row r="19">
          <cell r="G19">
            <v>0</v>
          </cell>
          <cell r="H19">
            <v>0</v>
          </cell>
          <cell r="I19">
            <v>0</v>
          </cell>
          <cell r="J19">
            <v>0</v>
          </cell>
        </row>
        <row r="20">
          <cell r="G20">
            <v>0</v>
          </cell>
          <cell r="H20">
            <v>0</v>
          </cell>
          <cell r="I20">
            <v>0</v>
          </cell>
          <cell r="J20">
            <v>0</v>
          </cell>
        </row>
        <row r="21">
          <cell r="G21">
            <v>0</v>
          </cell>
          <cell r="H21">
            <v>0</v>
          </cell>
          <cell r="I21">
            <v>0</v>
          </cell>
          <cell r="J21">
            <v>0</v>
          </cell>
        </row>
        <row r="22">
          <cell r="H22">
            <v>0</v>
          </cell>
          <cell r="I22">
            <v>0</v>
          </cell>
          <cell r="J22">
            <v>0</v>
          </cell>
        </row>
        <row r="23">
          <cell r="G23">
            <v>0</v>
          </cell>
          <cell r="H23">
            <v>0</v>
          </cell>
          <cell r="I23">
            <v>0</v>
          </cell>
          <cell r="J23">
            <v>0</v>
          </cell>
        </row>
        <row r="24">
          <cell r="G24">
            <v>0</v>
          </cell>
          <cell r="H24">
            <v>0</v>
          </cell>
          <cell r="I24">
            <v>0</v>
          </cell>
          <cell r="J24">
            <v>0</v>
          </cell>
        </row>
        <row r="25">
          <cell r="G25">
            <v>0</v>
          </cell>
          <cell r="H25">
            <v>0</v>
          </cell>
          <cell r="I25">
            <v>0</v>
          </cell>
          <cell r="J25">
            <v>0</v>
          </cell>
        </row>
        <row r="26">
          <cell r="G26">
            <v>0</v>
          </cell>
          <cell r="H26">
            <v>0</v>
          </cell>
          <cell r="I26">
            <v>0</v>
          </cell>
          <cell r="J26">
            <v>0</v>
          </cell>
        </row>
        <row r="27">
          <cell r="G27">
            <v>0</v>
          </cell>
          <cell r="H27">
            <v>0</v>
          </cell>
          <cell r="I27">
            <v>93691868</v>
          </cell>
          <cell r="J27">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77E90-BED3-48A7-9A5A-A3B3AC9C55B4}">
  <sheetPr>
    <tabColor theme="7" tint="-0.249977111117893"/>
    <pageSetUpPr fitToPage="1"/>
  </sheetPr>
  <dimension ref="A1:T33"/>
  <sheetViews>
    <sheetView showGridLines="0" tabSelected="1" topLeftCell="C1" zoomScale="55" zoomScaleNormal="55" zoomScaleSheetLayoutView="100" workbookViewId="0">
      <selection activeCell="D4" sqref="D4"/>
    </sheetView>
  </sheetViews>
  <sheetFormatPr baseColWidth="10" defaultColWidth="10.85546875" defaultRowHeight="12" x14ac:dyDescent="0.25"/>
  <cols>
    <col min="1" max="1" width="23.5703125" style="4" hidden="1" customWidth="1"/>
    <col min="2" max="2" width="19.5703125" style="4" hidden="1" customWidth="1"/>
    <col min="3" max="3" width="5.85546875" style="4" customWidth="1"/>
    <col min="4" max="4" width="34.140625" style="43" customWidth="1"/>
    <col min="5" max="5" width="38.85546875" style="44" customWidth="1"/>
    <col min="6" max="6" width="50.85546875" style="44" customWidth="1"/>
    <col min="7" max="7" width="26.28515625" style="38" customWidth="1"/>
    <col min="8" max="8" width="22.85546875" style="38" customWidth="1"/>
    <col min="9" max="9" width="27.5703125" style="38" customWidth="1"/>
    <col min="10" max="10" width="22.85546875" style="46" customWidth="1"/>
    <col min="11" max="12" width="20.28515625" style="38" customWidth="1"/>
    <col min="13" max="13" width="20.28515625" style="38" hidden="1" customWidth="1"/>
    <col min="14" max="14" width="16.85546875" style="38" hidden="1" customWidth="1"/>
    <col min="15" max="15" width="63.85546875" style="47" customWidth="1"/>
    <col min="16" max="16" width="34.5703125" style="38" customWidth="1"/>
    <col min="17" max="17" width="25.7109375" style="38" customWidth="1"/>
    <col min="18" max="18" width="18" style="4" customWidth="1"/>
    <col min="19" max="19" width="16.42578125" style="4" bestFit="1" customWidth="1"/>
    <col min="20" max="20" width="42.140625" style="4" customWidth="1"/>
    <col min="21" max="16384" width="10.85546875" style="4"/>
  </cols>
  <sheetData>
    <row r="1" spans="1:20" ht="63.75" customHeight="1" x14ac:dyDescent="0.25">
      <c r="A1" s="1"/>
      <c r="B1" s="1"/>
      <c r="C1" s="2" t="s">
        <v>0</v>
      </c>
      <c r="D1" s="3"/>
      <c r="E1" s="3"/>
      <c r="F1" s="3"/>
      <c r="G1" s="3"/>
      <c r="H1" s="3"/>
      <c r="I1" s="3"/>
      <c r="J1" s="3"/>
      <c r="K1" s="3"/>
      <c r="L1" s="3"/>
      <c r="M1" s="3"/>
      <c r="N1" s="3"/>
      <c r="O1" s="3"/>
      <c r="P1" s="3"/>
      <c r="Q1" s="3"/>
    </row>
    <row r="2" spans="1:20" ht="20.100000000000001" customHeight="1" x14ac:dyDescent="0.25">
      <c r="C2" s="5" t="s">
        <v>1</v>
      </c>
      <c r="D2" s="5" t="s">
        <v>2</v>
      </c>
      <c r="E2" s="5" t="s">
        <v>3</v>
      </c>
      <c r="F2" s="5" t="s">
        <v>4</v>
      </c>
      <c r="G2" s="5" t="s">
        <v>5</v>
      </c>
      <c r="H2" s="5"/>
      <c r="I2" s="6" t="s">
        <v>6</v>
      </c>
      <c r="J2" s="7"/>
      <c r="K2" s="8" t="s">
        <v>7</v>
      </c>
      <c r="L2" s="9" t="s">
        <v>8</v>
      </c>
      <c r="M2" s="10"/>
      <c r="N2" s="11" t="s">
        <v>9</v>
      </c>
      <c r="O2" s="12" t="s">
        <v>10</v>
      </c>
      <c r="P2" s="13"/>
      <c r="Q2" s="14" t="s">
        <v>11</v>
      </c>
    </row>
    <row r="3" spans="1:20" s="23" customFormat="1" ht="20.100000000000001" customHeight="1" x14ac:dyDescent="0.25">
      <c r="A3" s="15" t="s">
        <v>12</v>
      </c>
      <c r="B3" s="16"/>
      <c r="C3" s="5"/>
      <c r="D3" s="5"/>
      <c r="E3" s="5"/>
      <c r="F3" s="5"/>
      <c r="G3" s="17" t="s">
        <v>13</v>
      </c>
      <c r="H3" s="17" t="s">
        <v>14</v>
      </c>
      <c r="I3" s="18" t="s">
        <v>13</v>
      </c>
      <c r="J3" s="18" t="s">
        <v>14</v>
      </c>
      <c r="K3" s="19"/>
      <c r="L3" s="18" t="s">
        <v>13</v>
      </c>
      <c r="M3" s="18" t="s">
        <v>14</v>
      </c>
      <c r="N3" s="11"/>
      <c r="O3" s="20" t="s">
        <v>13</v>
      </c>
      <c r="P3" s="21" t="s">
        <v>14</v>
      </c>
      <c r="Q3" s="22"/>
    </row>
    <row r="4" spans="1:20" ht="182.45" customHeight="1" x14ac:dyDescent="0.25">
      <c r="A4" s="24"/>
      <c r="B4" s="25"/>
      <c r="C4" s="26">
        <v>1</v>
      </c>
      <c r="D4" s="48" t="s">
        <v>15</v>
      </c>
      <c r="E4" s="52" t="s">
        <v>16</v>
      </c>
      <c r="F4" s="49" t="s">
        <v>17</v>
      </c>
      <c r="G4" s="27">
        <f>'[1]Pla_Auster_2026 Sede Central'!G4+'[1]Pla_Auster_2026 DT Norte'!G4+'[1]Pla_Auster_2026 DT Cen. Oriente'!G4+'[1]Pla_Auster_2026 DT Noroccidente'!G4+'[1]Pla_Auster_2026 DT Centro'!G4+'[1]Pla_Auster_2026 DT Sur Occiden'!G4+'[1]Pla_Auster_2026 DT Sur Oriente'!G4</f>
        <v>0</v>
      </c>
      <c r="H4" s="28">
        <f>'[1]Pla_Auster_2026 Sede Central'!H4+'[1]Pla_Auster_2026 DT Norte'!H4+'[1]Pla_Auster_2026 DT Cen. Oriente'!H4+'[1]Pla_Auster_2026 DT Noroccidente'!H4+'[1]Pla_Auster_2026 DT Centro'!H4+'[1]Pla_Auster_2026 DT Sur Occiden'!H4+'[1]Pla_Auster_2026 DT Sur Oriente'!H4</f>
        <v>0</v>
      </c>
      <c r="I4" s="27">
        <f>'[1]Pla_Auster_2026 Sede Central'!I4+'[1]Pla_Auster_2026 DT Norte'!I4+'[1]Pla_Auster_2026 DT Cen. Oriente'!I4+'[1]Pla_Auster_2026 DT Noroccidente'!I4+'[1]Pla_Auster_2026 DT Centro'!I4+'[1]Pla_Auster_2026 DT Sur Occiden'!I4+'[1]Pla_Auster_2026 DT Sur Oriente'!I4</f>
        <v>0</v>
      </c>
      <c r="J4" s="28">
        <f>'[1]Pla_Auster_2026 Sede Central'!J4+'[1]Pla_Auster_2026 DT Norte'!J4+'[1]Pla_Auster_2026 DT Cen. Oriente'!J4+'[1]Pla_Auster_2026 DT Noroccidente'!J4+'[1]Pla_Auster_2026 DT Centro'!J4+'[1]Pla_Auster_2026 DT Sur Occiden'!J4+'[1]Pla_Auster_2026 DT Sur Oriente'!J4</f>
        <v>0</v>
      </c>
      <c r="K4" s="29">
        <v>0</v>
      </c>
      <c r="L4" s="30">
        <f>IF(G4=0,0,(I4-G4)/G4)</f>
        <v>0</v>
      </c>
      <c r="M4" s="30">
        <f>IF(H4=0,0,(J4-H4)/H4)</f>
        <v>0</v>
      </c>
      <c r="N4" s="30">
        <f>IF(OR(G4=0,I4=0),0,((G4+H4)-(I4+J4))/(G4+H4))</f>
        <v>0</v>
      </c>
      <c r="O4" s="31" t="s">
        <v>18</v>
      </c>
      <c r="P4" s="31"/>
      <c r="Q4" s="32">
        <f>+G4+H4-I4-J4</f>
        <v>0</v>
      </c>
    </row>
    <row r="5" spans="1:20" ht="159.6" customHeight="1" x14ac:dyDescent="0.25">
      <c r="B5" s="33"/>
      <c r="C5" s="26">
        <v>2</v>
      </c>
      <c r="D5" s="48" t="s">
        <v>19</v>
      </c>
      <c r="E5" s="52" t="s">
        <v>16</v>
      </c>
      <c r="F5" s="49" t="s">
        <v>17</v>
      </c>
      <c r="G5" s="27">
        <f>'[1]Pla_Auster_2026 Sede Central'!G5+'[1]Pla_Auster_2026 DT Norte'!G5+'[1]Pla_Auster_2026 DT Cen. Oriente'!G5+'[1]Pla_Auster_2026 DT Noroccidente'!G5+'[1]Pla_Auster_2026 DT Centro'!G5+'[1]Pla_Auster_2026 DT Sur Occiden'!G5+'[1]Pla_Auster_2026 DT Sur Oriente'!G5</f>
        <v>0</v>
      </c>
      <c r="H5" s="28">
        <f>'[1]Pla_Auster_2026 Sede Central'!H5+'[1]Pla_Auster_2026 DT Norte'!H5+'[1]Pla_Auster_2026 DT Cen. Oriente'!H5+'[1]Pla_Auster_2026 DT Noroccidente'!H5+'[1]Pla_Auster_2026 DT Centro'!H5+'[1]Pla_Auster_2026 DT Sur Occiden'!H5+'[1]Pla_Auster_2026 DT Sur Oriente'!H5</f>
        <v>0</v>
      </c>
      <c r="I5" s="27">
        <f>'[1]Pla_Auster_2026 Sede Central'!I5+'[1]Pla_Auster_2026 DT Norte'!I5+'[1]Pla_Auster_2026 DT Cen. Oriente'!I5+'[1]Pla_Auster_2026 DT Noroccidente'!I5+'[1]Pla_Auster_2026 DT Centro'!I5+'[1]Pla_Auster_2026 DT Sur Occiden'!I5+'[1]Pla_Auster_2026 DT Sur Oriente'!I5</f>
        <v>0</v>
      </c>
      <c r="J5" s="28">
        <f>'[1]Pla_Auster_2026 Sede Central'!J5+'[1]Pla_Auster_2026 DT Norte'!J5+'[1]Pla_Auster_2026 DT Cen. Oriente'!J5+'[1]Pla_Auster_2026 DT Noroccidente'!J5+'[1]Pla_Auster_2026 DT Centro'!J5+'[1]Pla_Auster_2026 DT Sur Occiden'!J5+'[1]Pla_Auster_2026 DT Sur Oriente'!J5</f>
        <v>0</v>
      </c>
      <c r="K5" s="29">
        <v>0</v>
      </c>
      <c r="L5" s="30">
        <f t="shared" ref="L5:M27" si="0">IF(G5=0,0,(I5-G5)/G5)</f>
        <v>0</v>
      </c>
      <c r="M5" s="30">
        <f t="shared" si="0"/>
        <v>0</v>
      </c>
      <c r="N5" s="30">
        <f t="shared" ref="N5:N27" si="1">IF(OR(G5=0,I5=0),0,((G5+H5)-(I5+J5))/(G5+H5))</f>
        <v>0</v>
      </c>
      <c r="O5" s="31" t="s">
        <v>20</v>
      </c>
      <c r="P5" s="31"/>
      <c r="Q5" s="32">
        <f t="shared" ref="Q5:Q27" si="2">+G5+H5-I5-J5</f>
        <v>0</v>
      </c>
    </row>
    <row r="6" spans="1:20" s="36" customFormat="1" ht="246.95" customHeight="1" x14ac:dyDescent="0.25">
      <c r="A6" s="4"/>
      <c r="B6" s="33"/>
      <c r="C6" s="26">
        <v>3</v>
      </c>
      <c r="D6" s="48" t="s">
        <v>21</v>
      </c>
      <c r="E6" s="52" t="s">
        <v>16</v>
      </c>
      <c r="F6" s="49" t="s">
        <v>17</v>
      </c>
      <c r="G6" s="27">
        <f>'[1]Pla_Auster_2026 Sede Central'!G6+'[1]Pla_Auster_2026 DT Norte'!G6+'[1]Pla_Auster_2026 DT Cen. Oriente'!G6+'[1]Pla_Auster_2026 DT Noroccidente'!G6+'[1]Pla_Auster_2026 DT Centro'!G6+'[1]Pla_Auster_2026 DT Sur Occiden'!G6+'[1]Pla_Auster_2026 DT Sur Oriente'!G6</f>
        <v>184717111.33000001</v>
      </c>
      <c r="H6" s="28">
        <f>'[1]Pla_Auster_2026 Sede Central'!H6+'[1]Pla_Auster_2026 DT Norte'!H6+'[1]Pla_Auster_2026 DT Cen. Oriente'!H6+'[1]Pla_Auster_2026 DT Noroccidente'!H6+'[1]Pla_Auster_2026 DT Centro'!H6+'[1]Pla_Auster_2026 DT Sur Occiden'!H6+'[1]Pla_Auster_2026 DT Sur Oriente'!H6</f>
        <v>0</v>
      </c>
      <c r="I6" s="27">
        <f>'[1]Pla_Auster_2026 Sede Central'!I6+'[1]Pla_Auster_2026 DT Norte'!I6+'[1]Pla_Auster_2026 DT Cen. Oriente'!I6+'[1]Pla_Auster_2026 DT Noroccidente'!I6+'[1]Pla_Auster_2026 DT Centro'!I6+'[1]Pla_Auster_2026 DT Sur Occiden'!I6+'[1]Pla_Auster_2026 DT Sur Oriente'!I6</f>
        <v>847573734.34000003</v>
      </c>
      <c r="J6" s="28">
        <f>'[1]Pla_Auster_2026 Sede Central'!J6+'[1]Pla_Auster_2026 DT Norte'!J6+'[1]Pla_Auster_2026 DT Cen. Oriente'!J6+'[1]Pla_Auster_2026 DT Noroccidente'!J6+'[1]Pla_Auster_2026 DT Centro'!J6+'[1]Pla_Auster_2026 DT Sur Occiden'!J6+'[1]Pla_Auster_2026 DT Sur Oriente'!J6</f>
        <v>0</v>
      </c>
      <c r="K6" s="29">
        <v>0</v>
      </c>
      <c r="L6" s="30">
        <f>IF(G6=0,0,(I6-G6)/G6)</f>
        <v>3.5884960426096977</v>
      </c>
      <c r="M6" s="30">
        <f t="shared" si="0"/>
        <v>0</v>
      </c>
      <c r="N6" s="30">
        <f t="shared" si="1"/>
        <v>-3.5884960426096977</v>
      </c>
      <c r="O6" s="31" t="s">
        <v>22</v>
      </c>
      <c r="P6" s="31"/>
      <c r="Q6" s="32">
        <f t="shared" si="2"/>
        <v>-662856623.00999999</v>
      </c>
      <c r="R6" s="34"/>
      <c r="S6" s="34"/>
      <c r="T6" s="35"/>
    </row>
    <row r="7" spans="1:20" ht="132" x14ac:dyDescent="0.25">
      <c r="A7" s="24" t="s">
        <v>23</v>
      </c>
      <c r="B7" s="25" t="s">
        <v>24</v>
      </c>
      <c r="C7" s="37">
        <v>4</v>
      </c>
      <c r="D7" s="50" t="s">
        <v>25</v>
      </c>
      <c r="E7" s="53" t="s">
        <v>26</v>
      </c>
      <c r="F7" s="49" t="s">
        <v>27</v>
      </c>
      <c r="G7" s="27">
        <f>'[1]Pla_Auster_2026 Sede Central'!G7+'[1]Pla_Auster_2026 DT Norte'!G7+'[1]Pla_Auster_2026 DT Cen. Oriente'!G7+'[1]Pla_Auster_2026 DT Noroccidente'!G7+'[1]Pla_Auster_2026 DT Centro'!G7+'[1]Pla_Auster_2026 DT Sur Occiden'!G7+'[1]Pla_Auster_2026 DT Sur Oriente'!G7</f>
        <v>68763554</v>
      </c>
      <c r="H7" s="28">
        <f>'[1]Pla_Auster_2026 Sede Central'!H7+'[1]Pla_Auster_2026 DT Norte'!H7+'[1]Pla_Auster_2026 DT Cen. Oriente'!H7+'[1]Pla_Auster_2026 DT Noroccidente'!H7+'[1]Pla_Auster_2026 DT Centro'!H7+'[1]Pla_Auster_2026 DT Sur Occiden'!H7+'[1]Pla_Auster_2026 DT Sur Oriente'!H7</f>
        <v>0</v>
      </c>
      <c r="I7" s="27">
        <f>'[1]Pla_Auster_2026 Sede Central'!I7+'[1]Pla_Auster_2026 DT Norte'!I7+'[1]Pla_Auster_2026 DT Cen. Oriente'!I7+'[1]Pla_Auster_2026 DT Noroccidente'!I7+'[1]Pla_Auster_2026 DT Centro'!I7+'[1]Pla_Auster_2026 DT Sur Occiden'!I7+'[1]Pla_Auster_2026 DT Sur Oriente'!I7</f>
        <v>60732215</v>
      </c>
      <c r="J7" s="28">
        <f>'[1]Pla_Auster_2026 Sede Central'!J7+'[1]Pla_Auster_2026 DT Norte'!J7+'[1]Pla_Auster_2026 DT Cen. Oriente'!J7+'[1]Pla_Auster_2026 DT Noroccidente'!J7+'[1]Pla_Auster_2026 DT Centro'!J7+'[1]Pla_Auster_2026 DT Sur Occiden'!J7+'[1]Pla_Auster_2026 DT Sur Oriente'!J7</f>
        <v>0</v>
      </c>
      <c r="K7" s="29">
        <v>0</v>
      </c>
      <c r="L7" s="30">
        <f t="shared" si="0"/>
        <v>-0.11679645004968765</v>
      </c>
      <c r="M7" s="30">
        <f t="shared" si="0"/>
        <v>0</v>
      </c>
      <c r="N7" s="30">
        <f t="shared" si="1"/>
        <v>0.11679645004968765</v>
      </c>
      <c r="O7" s="31" t="s">
        <v>28</v>
      </c>
      <c r="P7" s="31"/>
      <c r="Q7" s="32">
        <f t="shared" si="2"/>
        <v>8031339</v>
      </c>
      <c r="R7" s="38"/>
    </row>
    <row r="8" spans="1:20" ht="132" x14ac:dyDescent="0.25">
      <c r="A8" s="24" t="s">
        <v>29</v>
      </c>
      <c r="B8" s="25" t="s">
        <v>30</v>
      </c>
      <c r="C8" s="26">
        <v>4</v>
      </c>
      <c r="D8" s="48" t="s">
        <v>31</v>
      </c>
      <c r="E8" s="52" t="s">
        <v>32</v>
      </c>
      <c r="F8" s="49" t="s">
        <v>33</v>
      </c>
      <c r="G8" s="27">
        <f>'[1]Pla_Auster_2026 Sede Central'!G8+'[1]Pla_Auster_2026 DT Norte'!G8+'[1]Pla_Auster_2026 DT Cen. Oriente'!G8+'[1]Pla_Auster_2026 DT Noroccidente'!G8+'[1]Pla_Auster_2026 DT Centro'!G8+'[1]Pla_Auster_2026 DT Sur Occiden'!G8+'[1]Pla_Auster_2026 DT Sur Oriente'!G8</f>
        <v>217575744</v>
      </c>
      <c r="H8" s="28">
        <f>'[1]Pla_Auster_2026 Sede Central'!H8+'[1]Pla_Auster_2026 DT Norte'!H8+'[1]Pla_Auster_2026 DT Cen. Oriente'!H8+'[1]Pla_Auster_2026 DT Noroccidente'!H8+'[1]Pla_Auster_2026 DT Centro'!H8+'[1]Pla_Auster_2026 DT Sur Occiden'!H8+'[1]Pla_Auster_2026 DT Sur Oriente'!H8</f>
        <v>0</v>
      </c>
      <c r="I8" s="27">
        <f>'[1]Pla_Auster_2026 Sede Central'!I8+'[1]Pla_Auster_2026 DT Norte'!I8+'[1]Pla_Auster_2026 DT Cen. Oriente'!I8+'[1]Pla_Auster_2026 DT Noroccidente'!I8+'[1]Pla_Auster_2026 DT Centro'!I8+'[1]Pla_Auster_2026 DT Sur Occiden'!I8+'[1]Pla_Auster_2026 DT Sur Oriente'!I8</f>
        <v>211071868</v>
      </c>
      <c r="J8" s="28">
        <f>'[1]Pla_Auster_2026 Sede Central'!J8+'[1]Pla_Auster_2026 DT Norte'!J8+'[1]Pla_Auster_2026 DT Cen. Oriente'!J8+'[1]Pla_Auster_2026 DT Noroccidente'!J8+'[1]Pla_Auster_2026 DT Centro'!J8+'[1]Pla_Auster_2026 DT Sur Occiden'!J8+'[1]Pla_Auster_2026 DT Sur Oriente'!J8</f>
        <v>0</v>
      </c>
      <c r="K8" s="29">
        <v>0</v>
      </c>
      <c r="L8" s="30">
        <f t="shared" si="0"/>
        <v>-2.9892468160421411E-2</v>
      </c>
      <c r="M8" s="30">
        <f t="shared" si="0"/>
        <v>0</v>
      </c>
      <c r="N8" s="30">
        <f t="shared" si="1"/>
        <v>2.9892468160421411E-2</v>
      </c>
      <c r="O8" s="31" t="s">
        <v>34</v>
      </c>
      <c r="P8" s="31"/>
      <c r="Q8" s="32">
        <f t="shared" si="2"/>
        <v>6503876</v>
      </c>
      <c r="T8" s="38"/>
    </row>
    <row r="9" spans="1:20" ht="210.95" customHeight="1" x14ac:dyDescent="0.25">
      <c r="A9" s="24" t="s">
        <v>35</v>
      </c>
      <c r="B9" s="25" t="s">
        <v>36</v>
      </c>
      <c r="C9" s="26">
        <v>5</v>
      </c>
      <c r="D9" s="51" t="s">
        <v>37</v>
      </c>
      <c r="E9" s="52" t="s">
        <v>16</v>
      </c>
      <c r="F9" s="49" t="s">
        <v>17</v>
      </c>
      <c r="G9" s="27">
        <f>'[1]Pla_Auster_2026 Sede Central'!G9+'[1]Pla_Auster_2026 DT Norte'!G9+'[1]Pla_Auster_2026 DT Cen. Oriente'!G9+'[1]Pla_Auster_2026 DT Noroccidente'!G9+'[1]Pla_Auster_2026 DT Centro'!G9+'[1]Pla_Auster_2026 DT Sur Occiden'!G9+'[1]Pla_Auster_2026 DT Sur Oriente'!G6</f>
        <v>1248942083.28</v>
      </c>
      <c r="H9" s="28">
        <f>'[1]Pla_Auster_2026 Sede Central'!H9+'[1]Pla_Auster_2026 DT Norte'!H9+'[1]Pla_Auster_2026 DT Cen. Oriente'!H9+'[1]Pla_Auster_2026 DT Noroccidente'!H9+'[1]Pla_Auster_2026 DT Centro'!H9+'[1]Pla_Auster_2026 DT Sur Occiden'!H9+'[1]Pla_Auster_2026 DT Sur Oriente'!H9</f>
        <v>0</v>
      </c>
      <c r="I9" s="27">
        <f>'[1]Pla_Auster_2026 Sede Central'!I9+'[1]Pla_Auster_2026 DT Norte'!I9+'[1]Pla_Auster_2026 DT Cen. Oriente'!I9+'[1]Pla_Auster_2026 DT Noroccidente'!I9+'[1]Pla_Auster_2026 DT Centro'!I9+'[1]Pla_Auster_2026 DT Sur Occiden'!I9+'[1]Pla_Auster_2026 DT Sur Oriente'!I9</f>
        <v>1529633612.98</v>
      </c>
      <c r="J9" s="28">
        <f>'[1]Pla_Auster_2026 Sede Central'!J9+'[1]Pla_Auster_2026 DT Norte'!J9+'[1]Pla_Auster_2026 DT Cen. Oriente'!J9+'[1]Pla_Auster_2026 DT Noroccidente'!J9+'[1]Pla_Auster_2026 DT Centro'!J9+'[1]Pla_Auster_2026 DT Sur Occiden'!J9+'[1]Pla_Auster_2026 DT Sur Oriente'!J9</f>
        <v>0</v>
      </c>
      <c r="K9" s="29">
        <v>0</v>
      </c>
      <c r="L9" s="30">
        <f t="shared" si="0"/>
        <v>0.22474343162722293</v>
      </c>
      <c r="M9" s="30">
        <f t="shared" si="0"/>
        <v>0</v>
      </c>
      <c r="N9" s="30">
        <f t="shared" si="1"/>
        <v>-0.22474343162722293</v>
      </c>
      <c r="O9" s="31" t="s">
        <v>38</v>
      </c>
      <c r="P9" s="31"/>
      <c r="Q9" s="32">
        <f t="shared" si="2"/>
        <v>-280691529.70000005</v>
      </c>
    </row>
    <row r="10" spans="1:20" ht="171.6" customHeight="1" x14ac:dyDescent="0.25">
      <c r="A10" s="24"/>
      <c r="B10" s="25"/>
      <c r="C10" s="37">
        <v>6</v>
      </c>
      <c r="D10" s="48" t="s">
        <v>39</v>
      </c>
      <c r="E10" s="52" t="s">
        <v>16</v>
      </c>
      <c r="F10" s="49" t="s">
        <v>17</v>
      </c>
      <c r="G10" s="27">
        <f>'[1]Pla_Auster_2026 Sede Central'!G10+'[1]Pla_Auster_2026 DT Norte'!G10+'[1]Pla_Auster_2026 DT Cen. Oriente'!G10+'[1]Pla_Auster_2026 DT Noroccidente'!G10+'[1]Pla_Auster_2026 DT Centro'!G10+'[1]Pla_Auster_2026 DT Sur Occiden'!G10+'[1]Pla_Auster_2026 DT Sur Oriente'!G10</f>
        <v>179526215</v>
      </c>
      <c r="H10" s="28">
        <f>'[1]Pla_Auster_2026 Sede Central'!H10+'[1]Pla_Auster_2026 DT Norte'!H10+'[1]Pla_Auster_2026 DT Cen. Oriente'!H10+'[1]Pla_Auster_2026 DT Noroccidente'!H10+'[1]Pla_Auster_2026 DT Centro'!H10+'[1]Pla_Auster_2026 DT Sur Occiden'!H10+'[1]Pla_Auster_2026 DT Sur Oriente'!H10</f>
        <v>0</v>
      </c>
      <c r="I10" s="27">
        <f>'[1]Pla_Auster_2026 Sede Central'!I10+'[1]Pla_Auster_2026 DT Norte'!I10+'[1]Pla_Auster_2026 DT Cen. Oriente'!I10+'[1]Pla_Auster_2026 DT Noroccidente'!I10+'[1]Pla_Auster_2026 DT Centro'!I10+'[1]Pla_Auster_2026 DT Sur Occiden'!I10+'[1]Pla_Auster_2026 DT Sur Oriente'!I10</f>
        <v>401299610</v>
      </c>
      <c r="J10" s="28">
        <f>'[1]Pla_Auster_2026 Sede Central'!J10+'[1]Pla_Auster_2026 DT Norte'!J10+'[1]Pla_Auster_2026 DT Cen. Oriente'!J10+'[1]Pla_Auster_2026 DT Noroccidente'!J10+'[1]Pla_Auster_2026 DT Centro'!J10+'[1]Pla_Auster_2026 DT Sur Occiden'!J10+'[1]Pla_Auster_2026 DT Sur Oriente'!J10</f>
        <v>0</v>
      </c>
      <c r="K10" s="29">
        <v>0</v>
      </c>
      <c r="L10" s="30">
        <f t="shared" si="0"/>
        <v>1.2353259661827105</v>
      </c>
      <c r="M10" s="30">
        <f t="shared" si="0"/>
        <v>0</v>
      </c>
      <c r="N10" s="30">
        <f t="shared" si="1"/>
        <v>-1.2353259661827105</v>
      </c>
      <c r="O10" s="31" t="s">
        <v>40</v>
      </c>
      <c r="P10" s="31"/>
      <c r="Q10" s="32">
        <f t="shared" si="2"/>
        <v>-221773395</v>
      </c>
    </row>
    <row r="11" spans="1:20" ht="141.6" customHeight="1" x14ac:dyDescent="0.25">
      <c r="A11" s="24"/>
      <c r="B11" s="25"/>
      <c r="C11" s="26">
        <v>7</v>
      </c>
      <c r="D11" s="48" t="s">
        <v>41</v>
      </c>
      <c r="E11" s="52" t="s">
        <v>16</v>
      </c>
      <c r="F11" s="49" t="s">
        <v>17</v>
      </c>
      <c r="G11" s="27">
        <f>'[1]Pla_Auster_2026 Sede Central'!G11+'[1]Pla_Auster_2026 DT Norte'!G11+'[1]Pla_Auster_2026 DT Cen. Oriente'!G11+'[1]Pla_Auster_2026 DT Noroccidente'!G11+'[1]Pla_Auster_2026 DT Centro'!G11+'[1]Pla_Auster_2026 DT Sur Occiden'!G11+'[1]Pla_Auster_2026 DT Sur Oriente'!G11</f>
        <v>167404341</v>
      </c>
      <c r="H11" s="28">
        <f>'[1]Pla_Auster_2026 Sede Central'!H11+'[1]Pla_Auster_2026 DT Norte'!H11+'[1]Pla_Auster_2026 DT Cen. Oriente'!H11+'[1]Pla_Auster_2026 DT Noroccidente'!H11+'[1]Pla_Auster_2026 DT Centro'!H11+'[1]Pla_Auster_2026 DT Sur Occiden'!H11+'[1]Pla_Auster_2026 DT Sur Oriente'!H11</f>
        <v>0</v>
      </c>
      <c r="I11" s="27">
        <f>'[1]Pla_Auster_2026 Sede Central'!I11+'[1]Pla_Auster_2026 DT Norte'!I11+'[1]Pla_Auster_2026 DT Cen. Oriente'!I11+'[1]Pla_Auster_2026 DT Noroccidente'!I11+'[1]Pla_Auster_2026 DT Centro'!I11+'[1]Pla_Auster_2026 DT Sur Occiden'!I11+'[1]Pla_Auster_2026 DT Sur Oriente'!I11</f>
        <v>88324830</v>
      </c>
      <c r="J11" s="28">
        <f>'[1]Pla_Auster_2026 Sede Central'!J11+'[1]Pla_Auster_2026 DT Norte'!J11+'[1]Pla_Auster_2026 DT Cen. Oriente'!J11+'[1]Pla_Auster_2026 DT Noroccidente'!J11+'[1]Pla_Auster_2026 DT Centro'!J11+'[1]Pla_Auster_2026 DT Sur Occiden'!J11+'[1]Pla_Auster_2026 DT Sur Oriente'!J11</f>
        <v>0</v>
      </c>
      <c r="K11" s="29">
        <v>0</v>
      </c>
      <c r="L11" s="30">
        <f t="shared" si="0"/>
        <v>-0.47238626267164718</v>
      </c>
      <c r="M11" s="30">
        <f t="shared" si="0"/>
        <v>0</v>
      </c>
      <c r="N11" s="30">
        <f t="shared" si="1"/>
        <v>0.47238626267164718</v>
      </c>
      <c r="O11" s="31" t="s">
        <v>42</v>
      </c>
      <c r="P11" s="31"/>
      <c r="Q11" s="32">
        <f t="shared" si="2"/>
        <v>79079511</v>
      </c>
    </row>
    <row r="12" spans="1:20" ht="115.5" x14ac:dyDescent="0.25">
      <c r="A12" s="24"/>
      <c r="B12" s="25"/>
      <c r="C12" s="26">
        <v>8</v>
      </c>
      <c r="D12" s="48" t="s">
        <v>43</v>
      </c>
      <c r="E12" s="52" t="s">
        <v>16</v>
      </c>
      <c r="F12" s="49" t="s">
        <v>17</v>
      </c>
      <c r="G12" s="27">
        <f>'[1]Pla_Auster_2026 Sede Central'!G12+'[1]Pla_Auster_2026 DT Norte'!G12+'[1]Pla_Auster_2026 DT Cen. Oriente'!G12+'[1]Pla_Auster_2026 DT Noroccidente'!G12+'[1]Pla_Auster_2026 DT Centro'!G12+'[1]Pla_Auster_2026 DT Sur Occiden'!G12+'[1]Pla_Auster_2026 DT Sur Oriente'!G12</f>
        <v>0</v>
      </c>
      <c r="H12" s="28">
        <f>'[1]Pla_Auster_2026 Sede Central'!H12+'[1]Pla_Auster_2026 DT Norte'!H12+'[1]Pla_Auster_2026 DT Cen. Oriente'!H12+'[1]Pla_Auster_2026 DT Noroccidente'!H12+'[1]Pla_Auster_2026 DT Centro'!H12+'[1]Pla_Auster_2026 DT Sur Occiden'!H12+'[1]Pla_Auster_2026 DT Sur Oriente'!H12</f>
        <v>0</v>
      </c>
      <c r="I12" s="27">
        <f>'[1]Pla_Auster_2026 Sede Central'!I12+'[1]Pla_Auster_2026 DT Norte'!I12+'[1]Pla_Auster_2026 DT Cen. Oriente'!I12+'[1]Pla_Auster_2026 DT Noroccidente'!I12+'[1]Pla_Auster_2026 DT Centro'!I12+'[1]Pla_Auster_2026 DT Sur Occiden'!I12+'[1]Pla_Auster_2026 DT Sur Oriente'!I12</f>
        <v>0</v>
      </c>
      <c r="J12" s="28">
        <f>'[1]Pla_Auster_2026 Sede Central'!J12+'[1]Pla_Auster_2026 DT Norte'!J12+'[1]Pla_Auster_2026 DT Cen. Oriente'!J12+'[1]Pla_Auster_2026 DT Noroccidente'!J12+'[1]Pla_Auster_2026 DT Centro'!J12+'[1]Pla_Auster_2026 DT Sur Occiden'!J12+'[1]Pla_Auster_2026 DT Sur Oriente'!J12</f>
        <v>0</v>
      </c>
      <c r="K12" s="29">
        <v>0</v>
      </c>
      <c r="L12" s="30">
        <f t="shared" si="0"/>
        <v>0</v>
      </c>
      <c r="M12" s="30">
        <f t="shared" si="0"/>
        <v>0</v>
      </c>
      <c r="N12" s="30">
        <f t="shared" si="1"/>
        <v>0</v>
      </c>
      <c r="O12" s="31" t="s">
        <v>44</v>
      </c>
      <c r="P12" s="31"/>
      <c r="Q12" s="32">
        <f t="shared" si="2"/>
        <v>0</v>
      </c>
    </row>
    <row r="13" spans="1:20" ht="228" x14ac:dyDescent="0.25">
      <c r="A13" s="24" t="s">
        <v>45</v>
      </c>
      <c r="B13" s="25" t="s">
        <v>46</v>
      </c>
      <c r="C13" s="37">
        <v>9</v>
      </c>
      <c r="D13" s="48" t="s">
        <v>47</v>
      </c>
      <c r="E13" s="49" t="s">
        <v>48</v>
      </c>
      <c r="F13" s="49" t="s">
        <v>49</v>
      </c>
      <c r="G13" s="27">
        <f>'[1]Pla_Auster_2026 Sede Central'!G13+'[1]Pla_Auster_2026 DT Norte'!G13+'[1]Pla_Auster_2026 DT Cen. Oriente'!G13+'[1]Pla_Auster_2026 DT Noroccidente'!G13+'[1]Pla_Auster_2026 DT Centro'!G13+'[1]Pla_Auster_2026 DT Sur Occiden'!G13+'[1]Pla_Auster_2026 DT Sur Oriente'!G13</f>
        <v>36491107</v>
      </c>
      <c r="H13" s="28">
        <f>'[1]Pla_Auster_2026 Sede Central'!H13+'[1]Pla_Auster_2026 DT Norte'!H13+'[1]Pla_Auster_2026 DT Cen. Oriente'!H13+'[1]Pla_Auster_2026 DT Noroccidente'!H13+'[1]Pla_Auster_2026 DT Centro'!H13+'[1]Pla_Auster_2026 DT Sur Occiden'!H13+'[1]Pla_Auster_2026 DT Sur Oriente'!H13</f>
        <v>0</v>
      </c>
      <c r="I13" s="27">
        <f>'[1]Pla_Auster_2026 Sede Central'!I13+'[1]Pla_Auster_2026 DT Norte'!I13+'[1]Pla_Auster_2026 DT Cen. Oriente'!I13+'[1]Pla_Auster_2026 DT Noroccidente'!I13+'[1]Pla_Auster_2026 DT Centro'!I13+'[1]Pla_Auster_2026 DT Sur Occiden'!I13+'[1]Pla_Auster_2026 DT Sur Oriente'!I13</f>
        <v>23623706</v>
      </c>
      <c r="J13" s="28">
        <f>'[1]Pla_Auster_2026 Sede Central'!J13+'[1]Pla_Auster_2026 DT Norte'!J13+'[1]Pla_Auster_2026 DT Cen. Oriente'!J13+'[1]Pla_Auster_2026 DT Noroccidente'!J13+'[1]Pla_Auster_2026 DT Centro'!J13+'[1]Pla_Auster_2026 DT Sur Occiden'!J13+'[1]Pla_Auster_2026 DT Sur Oriente'!J13</f>
        <v>0</v>
      </c>
      <c r="K13" s="29">
        <v>0</v>
      </c>
      <c r="L13" s="30">
        <f t="shared" si="0"/>
        <v>-0.35261744731394418</v>
      </c>
      <c r="M13" s="30">
        <f t="shared" si="0"/>
        <v>0</v>
      </c>
      <c r="N13" s="30">
        <f t="shared" si="1"/>
        <v>0.35261744731394418</v>
      </c>
      <c r="O13" s="31" t="s">
        <v>50</v>
      </c>
      <c r="P13" s="31"/>
      <c r="Q13" s="32">
        <f t="shared" si="2"/>
        <v>12867401</v>
      </c>
    </row>
    <row r="14" spans="1:20" ht="105" x14ac:dyDescent="0.25">
      <c r="A14" s="24" t="s">
        <v>51</v>
      </c>
      <c r="B14" s="25" t="s">
        <v>52</v>
      </c>
      <c r="C14" s="26">
        <v>10</v>
      </c>
      <c r="D14" s="48" t="s">
        <v>53</v>
      </c>
      <c r="E14" s="49" t="s">
        <v>54</v>
      </c>
      <c r="F14" s="49" t="s">
        <v>55</v>
      </c>
      <c r="G14" s="27">
        <f>'[1]Pla_Auster_2026 Sede Central'!G14+'[1]Pla_Auster_2026 DT Norte'!G14+'[1]Pla_Auster_2026 DT Cen. Oriente'!G14+'[1]Pla_Auster_2026 DT Noroccidente'!G14+'[1]Pla_Auster_2026 DT Centro'!G14+'[1]Pla_Auster_2026 DT Sur Occiden'!G14+'[1]Pla_Auster_2026 DT Sur Oriente'!G14</f>
        <v>29225319</v>
      </c>
      <c r="H14" s="28">
        <f>'[1]Pla_Auster_2026 Sede Central'!H14+'[1]Pla_Auster_2026 DT Norte'!H14+'[1]Pla_Auster_2026 DT Cen. Oriente'!H14+'[1]Pla_Auster_2026 DT Noroccidente'!H14+'[1]Pla_Auster_2026 DT Centro'!H14+'[1]Pla_Auster_2026 DT Sur Occiden'!H14+'[1]Pla_Auster_2026 DT Sur Oriente'!H14</f>
        <v>0</v>
      </c>
      <c r="I14" s="27">
        <f>'[1]Pla_Auster_2026 Sede Central'!I14+'[1]Pla_Auster_2026 DT Norte'!I14+'[1]Pla_Auster_2026 DT Cen. Oriente'!I14+'[1]Pla_Auster_2026 DT Noroccidente'!I14+'[1]Pla_Auster_2026 DT Centro'!I14+'[1]Pla_Auster_2026 DT Sur Occiden'!I14+'[1]Pla_Auster_2026 DT Sur Oriente'!I14</f>
        <v>126471679</v>
      </c>
      <c r="J14" s="28">
        <f>'[1]Pla_Auster_2026 Sede Central'!J14+'[1]Pla_Auster_2026 DT Norte'!J14+'[1]Pla_Auster_2026 DT Cen. Oriente'!J14+'[1]Pla_Auster_2026 DT Noroccidente'!J14+'[1]Pla_Auster_2026 DT Centro'!J14+'[1]Pla_Auster_2026 DT Sur Occiden'!J14+'[1]Pla_Auster_2026 DT Sur Oriente'!J14</f>
        <v>0</v>
      </c>
      <c r="K14" s="29">
        <v>0</v>
      </c>
      <c r="L14" s="30">
        <f t="shared" si="0"/>
        <v>3.3274695821113194</v>
      </c>
      <c r="M14" s="30">
        <f t="shared" si="0"/>
        <v>0</v>
      </c>
      <c r="N14" s="30">
        <f t="shared" si="1"/>
        <v>-3.3274695821113194</v>
      </c>
      <c r="O14" s="31" t="s">
        <v>56</v>
      </c>
      <c r="P14" s="31"/>
      <c r="Q14" s="32">
        <f t="shared" si="2"/>
        <v>-97246360</v>
      </c>
    </row>
    <row r="15" spans="1:20" ht="125.45" customHeight="1" x14ac:dyDescent="0.25">
      <c r="A15" s="24"/>
      <c r="B15" s="25"/>
      <c r="C15" s="26">
        <v>11</v>
      </c>
      <c r="D15" s="48" t="s">
        <v>57</v>
      </c>
      <c r="E15" s="52" t="s">
        <v>16</v>
      </c>
      <c r="F15" s="49" t="s">
        <v>58</v>
      </c>
      <c r="G15" s="27">
        <f>'[1]Pla_Auster_2026 Sede Central'!G15+'[1]Pla_Auster_2026 DT Norte'!G15+'[1]Pla_Auster_2026 DT Cen. Oriente'!G15+'[1]Pla_Auster_2026 DT Noroccidente'!G15+'[1]Pla_Auster_2026 DT Centro'!G15+'[1]Pla_Auster_2026 DT Sur Occiden'!G15+'[1]Pla_Auster_2026 DT Sur Oriente'!G15</f>
        <v>0</v>
      </c>
      <c r="H15" s="28">
        <f>'[1]Pla_Auster_2026 Sede Central'!H15+'[1]Pla_Auster_2026 DT Norte'!H15+'[1]Pla_Auster_2026 DT Cen. Oriente'!H15+'[1]Pla_Auster_2026 DT Noroccidente'!H15+'[1]Pla_Auster_2026 DT Centro'!H15+'[1]Pla_Auster_2026 DT Sur Occiden'!H15+'[1]Pla_Auster_2026 DT Sur Oriente'!H15</f>
        <v>0</v>
      </c>
      <c r="I15" s="27">
        <f>'[1]Pla_Auster_2026 Sede Central'!I15+'[1]Pla_Auster_2026 DT Norte'!I15+'[1]Pla_Auster_2026 DT Cen. Oriente'!I15+'[1]Pla_Auster_2026 DT Noroccidente'!I15+'[1]Pla_Auster_2026 DT Centro'!I15+'[1]Pla_Auster_2026 DT Sur Occiden'!I15+'[1]Pla_Auster_2026 DT Sur Oriente'!I15</f>
        <v>0</v>
      </c>
      <c r="J15" s="28">
        <f>'[1]Pla_Auster_2026 Sede Central'!J15+'[1]Pla_Auster_2026 DT Norte'!J15+'[1]Pla_Auster_2026 DT Cen. Oriente'!J15+'[1]Pla_Auster_2026 DT Noroccidente'!J15+'[1]Pla_Auster_2026 DT Centro'!J15+'[1]Pla_Auster_2026 DT Sur Occiden'!J15+'[1]Pla_Auster_2026 DT Sur Oriente'!J15</f>
        <v>0</v>
      </c>
      <c r="K15" s="29">
        <v>0</v>
      </c>
      <c r="L15" s="30">
        <f t="shared" si="0"/>
        <v>0</v>
      </c>
      <c r="M15" s="30">
        <f t="shared" si="0"/>
        <v>0</v>
      </c>
      <c r="N15" s="30">
        <f t="shared" si="1"/>
        <v>0</v>
      </c>
      <c r="O15" s="31" t="s">
        <v>59</v>
      </c>
      <c r="P15" s="31"/>
      <c r="Q15" s="32">
        <f t="shared" si="2"/>
        <v>0</v>
      </c>
    </row>
    <row r="16" spans="1:20" ht="281.45" customHeight="1" x14ac:dyDescent="0.25">
      <c r="A16" s="24"/>
      <c r="B16" s="25"/>
      <c r="C16" s="37">
        <v>12</v>
      </c>
      <c r="D16" s="48" t="s">
        <v>60</v>
      </c>
      <c r="E16" s="49" t="s">
        <v>61</v>
      </c>
      <c r="F16" s="49" t="s">
        <v>62</v>
      </c>
      <c r="G16" s="27">
        <f>'[1]Pla_Auster_2026 Sede Central'!G16+'[1]Pla_Auster_2026 DT Norte'!G16+'[1]Pla_Auster_2026 DT Cen. Oriente'!G16+'[1]Pla_Auster_2026 DT Noroccidente'!G16+'[1]Pla_Auster_2026 DT Centro'!G16+'[1]Pla_Auster_2026 DT Sur Occiden'!G16+'[1]Pla_Auster_2026 DT Sur Oriente'!G16</f>
        <v>43416296</v>
      </c>
      <c r="H16" s="28">
        <f>'[1]Pla_Auster_2026 Sede Central'!H16+'[1]Pla_Auster_2026 DT Norte'!H16+'[1]Pla_Auster_2026 DT Cen. Oriente'!H16+'[1]Pla_Auster_2026 DT Noroccidente'!H16+'[1]Pla_Auster_2026 DT Centro'!H16+'[1]Pla_Auster_2026 DT Sur Occiden'!H16+'[1]Pla_Auster_2026 DT Sur Oriente'!H16</f>
        <v>0</v>
      </c>
      <c r="I16" s="27">
        <f>'[1]Pla_Auster_2026 Sede Central'!I16+'[1]Pla_Auster_2026 DT Norte'!I16+'[1]Pla_Auster_2026 DT Cen. Oriente'!I16+'[1]Pla_Auster_2026 DT Noroccidente'!I16+'[1]Pla_Auster_2026 DT Centro'!I16+'[1]Pla_Auster_2026 DT Sur Occiden'!I16+'[1]Pla_Auster_2026 DT Sur Oriente'!I16</f>
        <v>10456580</v>
      </c>
      <c r="J16" s="28">
        <f>'[1]Pla_Auster_2026 Sede Central'!J16+'[1]Pla_Auster_2026 DT Norte'!J16+'[1]Pla_Auster_2026 DT Cen. Oriente'!J16+'[1]Pla_Auster_2026 DT Noroccidente'!J16+'[1]Pla_Auster_2026 DT Centro'!J16+'[1]Pla_Auster_2026 DT Sur Occiden'!J16+'[1]Pla_Auster_2026 DT Sur Oriente'!J16</f>
        <v>0</v>
      </c>
      <c r="K16" s="29">
        <v>0</v>
      </c>
      <c r="L16" s="30">
        <f t="shared" si="0"/>
        <v>-0.75915541021739852</v>
      </c>
      <c r="M16" s="30">
        <f t="shared" si="0"/>
        <v>0</v>
      </c>
      <c r="N16" s="30">
        <f t="shared" si="1"/>
        <v>0.75915541021739852</v>
      </c>
      <c r="O16" s="31" t="s">
        <v>63</v>
      </c>
      <c r="P16" s="31"/>
      <c r="Q16" s="32">
        <f t="shared" si="2"/>
        <v>32959716</v>
      </c>
    </row>
    <row r="17" spans="1:19" ht="115.5" x14ac:dyDescent="0.25">
      <c r="A17" s="24"/>
      <c r="B17" s="25"/>
      <c r="C17" s="26">
        <v>13</v>
      </c>
      <c r="D17" s="48" t="s">
        <v>64</v>
      </c>
      <c r="E17" s="52" t="s">
        <v>16</v>
      </c>
      <c r="F17" s="49" t="s">
        <v>17</v>
      </c>
      <c r="G17" s="27">
        <f>'[1]Pla_Auster_2026 Sede Central'!G17+'[1]Pla_Auster_2026 DT Norte'!G17+'[1]Pla_Auster_2026 DT Cen. Oriente'!G17+'[1]Pla_Auster_2026 DT Noroccidente'!G17+'[1]Pla_Auster_2026 DT Centro'!G17+'[1]Pla_Auster_2026 DT Sur Occiden'!G17+'[1]Pla_Auster_2026 DT Sur Oriente'!G17</f>
        <v>0</v>
      </c>
      <c r="H17" s="28">
        <f>'[1]Pla_Auster_2026 Sede Central'!H17+'[1]Pla_Auster_2026 DT Norte'!H17+'[1]Pla_Auster_2026 DT Cen. Oriente'!H17+'[1]Pla_Auster_2026 DT Noroccidente'!H17+'[1]Pla_Auster_2026 DT Centro'!H17+'[1]Pla_Auster_2026 DT Sur Occiden'!H17+'[1]Pla_Auster_2026 DT Sur Oriente'!H17</f>
        <v>0</v>
      </c>
      <c r="I17" s="27">
        <f>'[1]Pla_Auster_2026 Sede Central'!I17+'[1]Pla_Auster_2026 DT Norte'!I17+'[1]Pla_Auster_2026 DT Cen. Oriente'!I17+'[1]Pla_Auster_2026 DT Noroccidente'!I17+'[1]Pla_Auster_2026 DT Centro'!I17+'[1]Pla_Auster_2026 DT Sur Occiden'!I17+'[1]Pla_Auster_2026 DT Sur Oriente'!I17</f>
        <v>0</v>
      </c>
      <c r="J17" s="28">
        <f>'[1]Pla_Auster_2026 Sede Central'!J17+'[1]Pla_Auster_2026 DT Norte'!J17+'[1]Pla_Auster_2026 DT Cen. Oriente'!J17+'[1]Pla_Auster_2026 DT Noroccidente'!J17+'[1]Pla_Auster_2026 DT Centro'!J17+'[1]Pla_Auster_2026 DT Sur Occiden'!J17+'[1]Pla_Auster_2026 DT Sur Oriente'!J17</f>
        <v>0</v>
      </c>
      <c r="K17" s="29">
        <v>0</v>
      </c>
      <c r="L17" s="30">
        <f t="shared" si="0"/>
        <v>0</v>
      </c>
      <c r="M17" s="30">
        <f t="shared" si="0"/>
        <v>0</v>
      </c>
      <c r="N17" s="30">
        <f t="shared" si="1"/>
        <v>0</v>
      </c>
      <c r="O17" s="31" t="s">
        <v>44</v>
      </c>
      <c r="P17" s="31"/>
      <c r="Q17" s="32">
        <f t="shared" si="2"/>
        <v>0</v>
      </c>
    </row>
    <row r="18" spans="1:19" s="36" customFormat="1" ht="73.5" x14ac:dyDescent="0.25">
      <c r="A18" s="24" t="s">
        <v>65</v>
      </c>
      <c r="B18" s="25" t="s">
        <v>66</v>
      </c>
      <c r="C18" s="26">
        <v>14</v>
      </c>
      <c r="D18" s="48" t="s">
        <v>67</v>
      </c>
      <c r="E18" s="52" t="s">
        <v>16</v>
      </c>
      <c r="F18" s="49" t="s">
        <v>17</v>
      </c>
      <c r="G18" s="27">
        <f>'[1]Pla_Auster_2026 Sede Central'!G18+'[1]Pla_Auster_2026 DT Norte'!G18+'[1]Pla_Auster_2026 DT Cen. Oriente'!G18+'[1]Pla_Auster_2026 DT Noroccidente'!G18+'[1]Pla_Auster_2026 DT Centro'!G18+'[1]Pla_Auster_2026 DT Sur Occiden'!G18+'[1]Pla_Auster_2026 DT Sur Oriente'!G18</f>
        <v>0</v>
      </c>
      <c r="H18" s="28">
        <f>'[1]Pla_Auster_2026 Sede Central'!H18+'[1]Pla_Auster_2026 DT Norte'!H18+'[1]Pla_Auster_2026 DT Cen. Oriente'!H18+'[1]Pla_Auster_2026 DT Noroccidente'!H18+'[1]Pla_Auster_2026 DT Centro'!H18+'[1]Pla_Auster_2026 DT Sur Occiden'!H18+'[1]Pla_Auster_2026 DT Sur Oriente'!H18</f>
        <v>0</v>
      </c>
      <c r="I18" s="27">
        <f>'[1]Pla_Auster_2026 Sede Central'!I18+'[1]Pla_Auster_2026 DT Norte'!I18+'[1]Pla_Auster_2026 DT Cen. Oriente'!I18+'[1]Pla_Auster_2026 DT Noroccidente'!I18+'[1]Pla_Auster_2026 DT Centro'!I18+'[1]Pla_Auster_2026 DT Sur Occiden'!I18+'[1]Pla_Auster_2026 DT Sur Oriente'!I18</f>
        <v>0</v>
      </c>
      <c r="J18" s="28">
        <f>'[1]Pla_Auster_2026 Sede Central'!J18+'[1]Pla_Auster_2026 DT Norte'!J18+'[1]Pla_Auster_2026 DT Cen. Oriente'!J18+'[1]Pla_Auster_2026 DT Noroccidente'!J18+'[1]Pla_Auster_2026 DT Centro'!J18+'[1]Pla_Auster_2026 DT Sur Occiden'!J18+'[1]Pla_Auster_2026 DT Sur Oriente'!J18</f>
        <v>0</v>
      </c>
      <c r="K18" s="29">
        <v>0</v>
      </c>
      <c r="L18" s="30">
        <f t="shared" si="0"/>
        <v>0</v>
      </c>
      <c r="M18" s="30">
        <f t="shared" si="0"/>
        <v>0</v>
      </c>
      <c r="N18" s="30">
        <f t="shared" si="1"/>
        <v>0</v>
      </c>
      <c r="O18" s="31" t="s">
        <v>68</v>
      </c>
      <c r="P18" s="31"/>
      <c r="Q18" s="32">
        <f t="shared" si="2"/>
        <v>0</v>
      </c>
      <c r="R18" s="4"/>
      <c r="S18" s="4"/>
    </row>
    <row r="19" spans="1:19" ht="63" x14ac:dyDescent="0.25">
      <c r="A19" s="24"/>
      <c r="B19" s="25"/>
      <c r="C19" s="37">
        <v>15</v>
      </c>
      <c r="D19" s="48" t="s">
        <v>69</v>
      </c>
      <c r="E19" s="52" t="s">
        <v>16</v>
      </c>
      <c r="F19" s="49" t="s">
        <v>17</v>
      </c>
      <c r="G19" s="27">
        <f>'[1]Pla_Auster_2026 Sede Central'!G19+'[1]Pla_Auster_2026 DT Norte'!G19+'[1]Pla_Auster_2026 DT Cen. Oriente'!G19+'[1]Pla_Auster_2026 DT Noroccidente'!G19+'[1]Pla_Auster_2026 DT Centro'!G19+'[1]Pla_Auster_2026 DT Sur Occiden'!G19+'[1]Pla_Auster_2026 DT Sur Oriente'!G19</f>
        <v>1952936337.2</v>
      </c>
      <c r="H19" s="28">
        <f>'[1]Pla_Auster_2026 Sede Central'!H19+'[1]Pla_Auster_2026 DT Norte'!H19+'[1]Pla_Auster_2026 DT Cen. Oriente'!H19+'[1]Pla_Auster_2026 DT Noroccidente'!H19+'[1]Pla_Auster_2026 DT Centro'!H19+'[1]Pla_Auster_2026 DT Sur Occiden'!H19+'[1]Pla_Auster_2026 DT Sur Oriente'!H19</f>
        <v>0</v>
      </c>
      <c r="I19" s="27">
        <f>'[1]Pla_Auster_2026 Sede Central'!I19+'[1]Pla_Auster_2026 DT Norte'!I19+'[1]Pla_Auster_2026 DT Cen. Oriente'!I19+'[1]Pla_Auster_2026 DT Noroccidente'!I19+'[1]Pla_Auster_2026 DT Centro'!I19+'[1]Pla_Auster_2026 DT Sur Occiden'!I19+'[1]Pla_Auster_2026 DT Sur Oriente'!I19</f>
        <v>2513328868.75</v>
      </c>
      <c r="J19" s="28">
        <f>'[1]Pla_Auster_2026 Sede Central'!J19+'[1]Pla_Auster_2026 DT Norte'!J19+'[1]Pla_Auster_2026 DT Cen. Oriente'!J19+'[1]Pla_Auster_2026 DT Noroccidente'!J19+'[1]Pla_Auster_2026 DT Centro'!J19+'[1]Pla_Auster_2026 DT Sur Occiden'!J19+'[1]Pla_Auster_2026 DT Sur Oriente'!J19</f>
        <v>0</v>
      </c>
      <c r="K19" s="29">
        <v>0</v>
      </c>
      <c r="L19" s="30">
        <f t="shared" si="0"/>
        <v>0.28694869406416817</v>
      </c>
      <c r="M19" s="30">
        <f t="shared" si="0"/>
        <v>0</v>
      </c>
      <c r="N19" s="30">
        <f t="shared" si="1"/>
        <v>-0.28694869406416817</v>
      </c>
      <c r="O19" s="31" t="s">
        <v>70</v>
      </c>
      <c r="P19" s="31"/>
      <c r="Q19" s="32">
        <f t="shared" si="2"/>
        <v>-560392531.54999995</v>
      </c>
    </row>
    <row r="20" spans="1:19" ht="129.94999999999999" customHeight="1" x14ac:dyDescent="0.25">
      <c r="A20" s="24"/>
      <c r="B20" s="25"/>
      <c r="C20" s="26">
        <v>16</v>
      </c>
      <c r="D20" s="48" t="s">
        <v>71</v>
      </c>
      <c r="E20" s="52" t="s">
        <v>16</v>
      </c>
      <c r="F20" s="49" t="s">
        <v>17</v>
      </c>
      <c r="G20" s="27">
        <f>'[1]Pla_Auster_2026 Sede Central'!G20+'[1]Pla_Auster_2026 DT Norte'!G20+'[1]Pla_Auster_2026 DT Cen. Oriente'!G20+'[1]Pla_Auster_2026 DT Noroccidente'!G20+'[1]Pla_Auster_2026 DT Centro'!G20+'[1]Pla_Auster_2026 DT Sur Occiden'!G20+'[1]Pla_Auster_2026 DT Sur Oriente'!G20</f>
        <v>115763101</v>
      </c>
      <c r="H20" s="28">
        <f>'[1]Pla_Auster_2026 Sede Central'!H20+'[1]Pla_Auster_2026 DT Norte'!H20+'[1]Pla_Auster_2026 DT Cen. Oriente'!H20+'[1]Pla_Auster_2026 DT Noroccidente'!H20+'[1]Pla_Auster_2026 DT Centro'!H20+'[1]Pla_Auster_2026 DT Sur Occiden'!H20+'[1]Pla_Auster_2026 DT Sur Oriente'!H20</f>
        <v>0</v>
      </c>
      <c r="I20" s="27">
        <f>'[1]Pla_Auster_2026 Sede Central'!I20+'[1]Pla_Auster_2026 DT Norte'!I20+'[1]Pla_Auster_2026 DT Cen. Oriente'!I20+'[1]Pla_Auster_2026 DT Noroccidente'!I20+'[1]Pla_Auster_2026 DT Centro'!I20+'[1]Pla_Auster_2026 DT Sur Occiden'!I20+'[1]Pla_Auster_2026 DT Sur Oriente'!I20</f>
        <v>0</v>
      </c>
      <c r="J20" s="28">
        <f>'[1]Pla_Auster_2026 Sede Central'!J20+'[1]Pla_Auster_2026 DT Norte'!J20+'[1]Pla_Auster_2026 DT Cen. Oriente'!J20+'[1]Pla_Auster_2026 DT Noroccidente'!J20+'[1]Pla_Auster_2026 DT Centro'!J20+'[1]Pla_Auster_2026 DT Sur Occiden'!J20+'[1]Pla_Auster_2026 DT Sur Oriente'!J20</f>
        <v>0</v>
      </c>
      <c r="K20" s="29">
        <v>0</v>
      </c>
      <c r="L20" s="30">
        <f t="shared" si="0"/>
        <v>-1</v>
      </c>
      <c r="M20" s="30">
        <f t="shared" si="0"/>
        <v>0</v>
      </c>
      <c r="N20" s="30">
        <f t="shared" si="1"/>
        <v>0</v>
      </c>
      <c r="O20" s="31" t="s">
        <v>72</v>
      </c>
      <c r="P20" s="31"/>
      <c r="Q20" s="32">
        <f t="shared" si="2"/>
        <v>115763101</v>
      </c>
    </row>
    <row r="21" spans="1:19" s="36" customFormat="1" ht="194.45" customHeight="1" x14ac:dyDescent="0.25">
      <c r="A21" s="4"/>
      <c r="B21" s="33"/>
      <c r="C21" s="26">
        <v>17</v>
      </c>
      <c r="D21" s="51" t="s">
        <v>73</v>
      </c>
      <c r="E21" s="52" t="s">
        <v>16</v>
      </c>
      <c r="F21" s="49" t="s">
        <v>17</v>
      </c>
      <c r="G21" s="27">
        <f>'[1]Pla_Auster_2026 Sede Central'!G21+'[1]Pla_Auster_2026 DT Norte'!G21+'[1]Pla_Auster_2026 DT Cen. Oriente'!G21+'[1]Pla_Auster_2026 DT Noroccidente'!G21+'[1]Pla_Auster_2026 DT Centro'!G21+'[1]Pla_Auster_2026 DT Sur Occiden'!G21+'[1]Pla_Auster_2026 DT Sur Oriente'!G21</f>
        <v>0</v>
      </c>
      <c r="H21" s="28">
        <f>'[1]Pla_Auster_2026 Sede Central'!H21+'[1]Pla_Auster_2026 DT Norte'!H21+'[1]Pla_Auster_2026 DT Cen. Oriente'!H21+'[1]Pla_Auster_2026 DT Noroccidente'!H21+'[1]Pla_Auster_2026 DT Centro'!H21+'[1]Pla_Auster_2026 DT Sur Occiden'!H21+'[1]Pla_Auster_2026 DT Sur Oriente'!H21</f>
        <v>0</v>
      </c>
      <c r="I21" s="27">
        <f>'[1]Pla_Auster_2026 Sede Central'!I21+'[1]Pla_Auster_2026 DT Norte'!I21+'[1]Pla_Auster_2026 DT Cen. Oriente'!I21+'[1]Pla_Auster_2026 DT Noroccidente'!I21+'[1]Pla_Auster_2026 DT Centro'!I21+'[1]Pla_Auster_2026 DT Sur Occiden'!I21+'[1]Pla_Auster_2026 DT Sur Oriente'!I21</f>
        <v>0</v>
      </c>
      <c r="J21" s="28">
        <f>'[1]Pla_Auster_2026 Sede Central'!J21+'[1]Pla_Auster_2026 DT Norte'!J21+'[1]Pla_Auster_2026 DT Cen. Oriente'!J21+'[1]Pla_Auster_2026 DT Noroccidente'!J21+'[1]Pla_Auster_2026 DT Centro'!J21+'[1]Pla_Auster_2026 DT Sur Occiden'!J21+'[1]Pla_Auster_2026 DT Sur Oriente'!J21</f>
        <v>0</v>
      </c>
      <c r="K21" s="29">
        <v>0</v>
      </c>
      <c r="L21" s="30">
        <f t="shared" si="0"/>
        <v>0</v>
      </c>
      <c r="M21" s="30">
        <f t="shared" si="0"/>
        <v>0</v>
      </c>
      <c r="N21" s="30">
        <f t="shared" si="1"/>
        <v>0</v>
      </c>
      <c r="O21" s="31" t="s">
        <v>74</v>
      </c>
      <c r="P21" s="31"/>
      <c r="Q21" s="32">
        <f t="shared" si="2"/>
        <v>0</v>
      </c>
    </row>
    <row r="22" spans="1:19" s="36" customFormat="1" ht="165" customHeight="1" x14ac:dyDescent="0.25">
      <c r="A22" s="39" t="s">
        <v>75</v>
      </c>
      <c r="B22" s="25" t="s">
        <v>76</v>
      </c>
      <c r="C22" s="37">
        <v>18</v>
      </c>
      <c r="D22" s="51" t="s">
        <v>77</v>
      </c>
      <c r="E22" s="49" t="s">
        <v>78</v>
      </c>
      <c r="F22" s="49" t="s">
        <v>79</v>
      </c>
      <c r="G22" s="27">
        <f>'[1]Pla_Auster_2026 Sede Central'!G22+'[1]Pla_Auster_2026 DT Norte'!G22+'[1]Pla_Auster_2026 DT Cen. Oriente'!G22+'[1]Pla_Auster_2026 DT Noroccidente'!G22+'[1]Pla_Auster_2026 DT Sur Occiden'!G22</f>
        <v>75923274.670000002</v>
      </c>
      <c r="H22" s="28">
        <f>'[1]Pla_Auster_2026 Sede Central'!H22+'[1]Pla_Auster_2026 DT Norte'!H22+'[1]Pla_Auster_2026 DT Cen. Oriente'!H22+'[1]Pla_Auster_2026 DT Noroccidente'!H22+'[1]Pla_Auster_2026 DT Centro'!H22+'[1]Pla_Auster_2026 DT Sur Occiden'!H22+'[1]Pla_Auster_2026 DT Sur Oriente'!H22</f>
        <v>0</v>
      </c>
      <c r="I22" s="27">
        <f>'[1]Pla_Auster_2026 Sede Central'!I22+'[1]Pla_Auster_2026 DT Norte'!I22+'[1]Pla_Auster_2026 DT Cen. Oriente'!I22+'[1]Pla_Auster_2026 DT Noroccidente'!I22+'[1]Pla_Auster_2026 DT Centro'!I22+'[1]Pla_Auster_2026 DT Sur Occiden'!I22+'[1]Pla_Auster_2026 DT Sur Oriente'!I22</f>
        <v>128039502.27</v>
      </c>
      <c r="J22" s="28">
        <f>'[1]Pla_Auster_2026 Sede Central'!J22+'[1]Pla_Auster_2026 DT Norte'!J22+'[1]Pla_Auster_2026 DT Cen. Oriente'!J22+'[1]Pla_Auster_2026 DT Noroccidente'!J22+'[1]Pla_Auster_2026 DT Centro'!J22+'[1]Pla_Auster_2026 DT Sur Occiden'!J22+'[1]Pla_Auster_2026 DT Sur Oriente'!J22</f>
        <v>0</v>
      </c>
      <c r="K22" s="29">
        <v>0</v>
      </c>
      <c r="L22" s="30">
        <f t="shared" si="0"/>
        <v>0.6864328208513506</v>
      </c>
      <c r="M22" s="30">
        <f t="shared" si="0"/>
        <v>0</v>
      </c>
      <c r="N22" s="30">
        <f t="shared" si="1"/>
        <v>-0.6864328208513506</v>
      </c>
      <c r="O22" s="31" t="s">
        <v>80</v>
      </c>
      <c r="P22" s="31"/>
      <c r="Q22" s="32">
        <f t="shared" si="2"/>
        <v>-52116227.599999994</v>
      </c>
    </row>
    <row r="23" spans="1:19" ht="73.5" x14ac:dyDescent="0.25">
      <c r="A23" s="24"/>
      <c r="B23" s="25"/>
      <c r="C23" s="26">
        <v>19</v>
      </c>
      <c r="D23" s="48" t="s">
        <v>81</v>
      </c>
      <c r="E23" s="52" t="s">
        <v>16</v>
      </c>
      <c r="F23" s="49" t="s">
        <v>17</v>
      </c>
      <c r="G23" s="27">
        <f>'[1]Pla_Auster_2026 Sede Central'!G23+'[1]Pla_Auster_2026 DT Norte'!G23+'[1]Pla_Auster_2026 DT Cen. Oriente'!G23+'[1]Pla_Auster_2026 DT Noroccidente'!G23+'[1]Pla_Auster_2026 DT Centro'!G23+'[1]Pla_Auster_2026 DT Sur Occiden'!G23+'[1]Pla_Auster_2026 DT Sur Oriente'!G23</f>
        <v>0</v>
      </c>
      <c r="H23" s="28">
        <f>'[1]Pla_Auster_2026 Sede Central'!H23+'[1]Pla_Auster_2026 DT Norte'!H23+'[1]Pla_Auster_2026 DT Cen. Oriente'!H23+'[1]Pla_Auster_2026 DT Noroccidente'!H23+'[1]Pla_Auster_2026 DT Centro'!H23+'[1]Pla_Auster_2026 DT Sur Occiden'!H23+'[1]Pla_Auster_2026 DT Sur Oriente'!H23</f>
        <v>0</v>
      </c>
      <c r="I23" s="27">
        <f>'[1]Pla_Auster_2026 Sede Central'!I23+'[1]Pla_Auster_2026 DT Norte'!I23+'[1]Pla_Auster_2026 DT Cen. Oriente'!I23+'[1]Pla_Auster_2026 DT Noroccidente'!I23+'[1]Pla_Auster_2026 DT Centro'!I23+'[1]Pla_Auster_2026 DT Sur Occiden'!I23+'[1]Pla_Auster_2026 DT Sur Oriente'!I23</f>
        <v>0</v>
      </c>
      <c r="J23" s="28">
        <f>'[1]Pla_Auster_2026 Sede Central'!J23+'[1]Pla_Auster_2026 DT Norte'!J23+'[1]Pla_Auster_2026 DT Cen. Oriente'!J23+'[1]Pla_Auster_2026 DT Noroccidente'!J23+'[1]Pla_Auster_2026 DT Centro'!J23+'[1]Pla_Auster_2026 DT Sur Occiden'!J23+'[1]Pla_Auster_2026 DT Sur Oriente'!J23</f>
        <v>0</v>
      </c>
      <c r="K23" s="29">
        <v>0</v>
      </c>
      <c r="L23" s="30">
        <f t="shared" si="0"/>
        <v>0</v>
      </c>
      <c r="M23" s="30">
        <f t="shared" si="0"/>
        <v>0</v>
      </c>
      <c r="N23" s="30">
        <f t="shared" si="1"/>
        <v>0</v>
      </c>
      <c r="O23" s="31" t="s">
        <v>82</v>
      </c>
      <c r="P23" s="31"/>
      <c r="Q23" s="32">
        <f t="shared" si="2"/>
        <v>0</v>
      </c>
    </row>
    <row r="24" spans="1:19" ht="73.5" x14ac:dyDescent="0.25">
      <c r="A24" s="24"/>
      <c r="B24" s="25"/>
      <c r="C24" s="26">
        <v>20</v>
      </c>
      <c r="D24" s="48" t="s">
        <v>83</v>
      </c>
      <c r="E24" s="52" t="s">
        <v>16</v>
      </c>
      <c r="F24" s="49" t="s">
        <v>17</v>
      </c>
      <c r="G24" s="27">
        <f>'[1]Pla_Auster_2026 Sede Central'!G24+'[1]Pla_Auster_2026 DT Norte'!G24+'[1]Pla_Auster_2026 DT Cen. Oriente'!G24+'[1]Pla_Auster_2026 DT Noroccidente'!G24+'[1]Pla_Auster_2026 DT Centro'!G24+'[1]Pla_Auster_2026 DT Sur Occiden'!G24+'[1]Pla_Auster_2026 DT Sur Oriente'!G24</f>
        <v>0</v>
      </c>
      <c r="H24" s="28">
        <f>'[1]Pla_Auster_2026 Sede Central'!H24+'[1]Pla_Auster_2026 DT Norte'!H24+'[1]Pla_Auster_2026 DT Cen. Oriente'!H24+'[1]Pla_Auster_2026 DT Noroccidente'!H24+'[1]Pla_Auster_2026 DT Centro'!H24+'[1]Pla_Auster_2026 DT Sur Occiden'!H24+'[1]Pla_Auster_2026 DT Sur Oriente'!H24</f>
        <v>0</v>
      </c>
      <c r="I24" s="27">
        <f>'[1]Pla_Auster_2026 Sede Central'!I24+'[1]Pla_Auster_2026 DT Norte'!I24+'[1]Pla_Auster_2026 DT Cen. Oriente'!I24+'[1]Pla_Auster_2026 DT Noroccidente'!I24+'[1]Pla_Auster_2026 DT Centro'!I24+'[1]Pla_Auster_2026 DT Sur Occiden'!I24+'[1]Pla_Auster_2026 DT Sur Oriente'!I24</f>
        <v>0</v>
      </c>
      <c r="J24" s="28">
        <f>'[1]Pla_Auster_2026 Sede Central'!J24+'[1]Pla_Auster_2026 DT Norte'!J24+'[1]Pla_Auster_2026 DT Cen. Oriente'!J24+'[1]Pla_Auster_2026 DT Noroccidente'!J24+'[1]Pla_Auster_2026 DT Centro'!J24+'[1]Pla_Auster_2026 DT Sur Occiden'!J24+'[1]Pla_Auster_2026 DT Sur Oriente'!J24</f>
        <v>0</v>
      </c>
      <c r="K24" s="29">
        <v>0</v>
      </c>
      <c r="L24" s="30">
        <f t="shared" si="0"/>
        <v>0</v>
      </c>
      <c r="M24" s="30">
        <f t="shared" si="0"/>
        <v>0</v>
      </c>
      <c r="N24" s="30">
        <f t="shared" si="1"/>
        <v>0</v>
      </c>
      <c r="O24" s="31" t="s">
        <v>82</v>
      </c>
      <c r="P24" s="31"/>
      <c r="Q24" s="32">
        <f t="shared" si="2"/>
        <v>0</v>
      </c>
    </row>
    <row r="25" spans="1:19" ht="73.5" x14ac:dyDescent="0.25">
      <c r="A25" s="24"/>
      <c r="B25" s="25"/>
      <c r="C25" s="37">
        <v>20</v>
      </c>
      <c r="D25" s="48" t="s">
        <v>84</v>
      </c>
      <c r="E25" s="52" t="s">
        <v>16</v>
      </c>
      <c r="F25" s="49" t="s">
        <v>17</v>
      </c>
      <c r="G25" s="27">
        <f>'[1]Pla_Auster_2026 Sede Central'!G25+'[1]Pla_Auster_2026 DT Norte'!G25+'[1]Pla_Auster_2026 DT Cen. Oriente'!G25+'[1]Pla_Auster_2026 DT Noroccidente'!G25+'[1]Pla_Auster_2026 DT Centro'!G25+'[1]Pla_Auster_2026 DT Sur Occiden'!G25+'[1]Pla_Auster_2026 DT Sur Oriente'!G25</f>
        <v>0</v>
      </c>
      <c r="H25" s="28">
        <f>'[1]Pla_Auster_2026 Sede Central'!H25+'[1]Pla_Auster_2026 DT Norte'!H25+'[1]Pla_Auster_2026 DT Cen. Oriente'!H25+'[1]Pla_Auster_2026 DT Noroccidente'!H25+'[1]Pla_Auster_2026 DT Centro'!H25+'[1]Pla_Auster_2026 DT Sur Occiden'!H25+'[1]Pla_Auster_2026 DT Sur Oriente'!H25</f>
        <v>0</v>
      </c>
      <c r="I25" s="27">
        <f>'[1]Pla_Auster_2026 Sede Central'!I25+'[1]Pla_Auster_2026 DT Norte'!I25+'[1]Pla_Auster_2026 DT Cen. Oriente'!I25+'[1]Pla_Auster_2026 DT Noroccidente'!I25+'[1]Pla_Auster_2026 DT Centro'!I25+'[1]Pla_Auster_2026 DT Sur Occiden'!I25+'[1]Pla_Auster_2026 DT Sur Oriente'!I25</f>
        <v>0</v>
      </c>
      <c r="J25" s="28">
        <f>'[1]Pla_Auster_2026 Sede Central'!J25+'[1]Pla_Auster_2026 DT Norte'!J25+'[1]Pla_Auster_2026 DT Cen. Oriente'!J25+'[1]Pla_Auster_2026 DT Noroccidente'!J25+'[1]Pla_Auster_2026 DT Centro'!J25+'[1]Pla_Auster_2026 DT Sur Occiden'!J25+'[1]Pla_Auster_2026 DT Sur Oriente'!J25</f>
        <v>0</v>
      </c>
      <c r="K25" s="29">
        <v>0</v>
      </c>
      <c r="L25" s="30">
        <f t="shared" si="0"/>
        <v>0</v>
      </c>
      <c r="M25" s="30">
        <f t="shared" si="0"/>
        <v>0</v>
      </c>
      <c r="N25" s="30">
        <f t="shared" si="1"/>
        <v>0</v>
      </c>
      <c r="O25" s="31" t="s">
        <v>82</v>
      </c>
      <c r="P25" s="31"/>
      <c r="Q25" s="32">
        <f t="shared" si="2"/>
        <v>0</v>
      </c>
    </row>
    <row r="26" spans="1:19" ht="143.1" customHeight="1" x14ac:dyDescent="0.25">
      <c r="A26" s="24"/>
      <c r="B26" s="25"/>
      <c r="C26" s="37">
        <v>21</v>
      </c>
      <c r="D26" s="48" t="s">
        <v>85</v>
      </c>
      <c r="E26" s="52" t="s">
        <v>16</v>
      </c>
      <c r="F26" s="49" t="s">
        <v>17</v>
      </c>
      <c r="G26" s="27">
        <f>'[1]Pla_Auster_2026 Sede Central'!G26+'[1]Pla_Auster_2026 DT Norte'!G26+'[1]Pla_Auster_2026 DT Cen. Oriente'!G26+'[1]Pla_Auster_2026 DT Noroccidente'!G26+'[1]Pla_Auster_2026 DT Centro'!G26+'[1]Pla_Auster_2026 DT Sur Occiden'!G26+'[1]Pla_Auster_2026 DT Sur Oriente'!G26</f>
        <v>0</v>
      </c>
      <c r="H26" s="28">
        <f>'[1]Pla_Auster_2026 Sede Central'!H26+'[1]Pla_Auster_2026 DT Norte'!H26+'[1]Pla_Auster_2026 DT Cen. Oriente'!H26+'[1]Pla_Auster_2026 DT Noroccidente'!H26+'[1]Pla_Auster_2026 DT Centro'!H26+'[1]Pla_Auster_2026 DT Sur Occiden'!H26+'[1]Pla_Auster_2026 DT Sur Oriente'!H26</f>
        <v>0</v>
      </c>
      <c r="I26" s="27">
        <f>'[1]Pla_Auster_2026 Sede Central'!I26+'[1]Pla_Auster_2026 DT Norte'!I26+'[1]Pla_Auster_2026 DT Cen. Oriente'!I26+'[1]Pla_Auster_2026 DT Noroccidente'!I26+'[1]Pla_Auster_2026 DT Centro'!I26+'[1]Pla_Auster_2026 DT Sur Occiden'!I26+'[1]Pla_Auster_2026 DT Sur Oriente'!I26</f>
        <v>0</v>
      </c>
      <c r="J26" s="28">
        <f>'[1]Pla_Auster_2026 Sede Central'!J26+'[1]Pla_Auster_2026 DT Norte'!J26+'[1]Pla_Auster_2026 DT Cen. Oriente'!J26+'[1]Pla_Auster_2026 DT Noroccidente'!J26+'[1]Pla_Auster_2026 DT Centro'!J26+'[1]Pla_Auster_2026 DT Sur Occiden'!J26+'[1]Pla_Auster_2026 DT Sur Oriente'!J26</f>
        <v>0</v>
      </c>
      <c r="K26" s="29">
        <v>0</v>
      </c>
      <c r="L26" s="30">
        <f t="shared" si="0"/>
        <v>0</v>
      </c>
      <c r="M26" s="30">
        <f t="shared" si="0"/>
        <v>0</v>
      </c>
      <c r="N26" s="30">
        <f t="shared" si="1"/>
        <v>0</v>
      </c>
      <c r="O26" s="31" t="s">
        <v>86</v>
      </c>
      <c r="P26" s="31"/>
      <c r="Q26" s="32">
        <f t="shared" si="2"/>
        <v>0</v>
      </c>
    </row>
    <row r="27" spans="1:19" ht="161.1" customHeight="1" x14ac:dyDescent="0.25">
      <c r="A27" s="24"/>
      <c r="B27" s="25"/>
      <c r="C27" s="26">
        <v>22</v>
      </c>
      <c r="D27" s="48" t="s">
        <v>87</v>
      </c>
      <c r="E27" s="49" t="s">
        <v>88</v>
      </c>
      <c r="F27" s="49" t="s">
        <v>89</v>
      </c>
      <c r="G27" s="27">
        <f>'[1]Pla_Auster_2026 Sede Central'!G27+'[1]Pla_Auster_2026 DT Norte'!G27+'[1]Pla_Auster_2026 DT Cen. Oriente'!G27+'[1]Pla_Auster_2026 DT Noroccidente'!G27+'[1]Pla_Auster_2026 DT Centro'!G27+'[1]Pla_Auster_2026 DT Sur Occiden'!G27+'[1]Pla_Auster_2026 DT Sur Oriente'!G27</f>
        <v>917712659.6400001</v>
      </c>
      <c r="H27" s="28">
        <f>'[1]Pla_Auster_2026 Sede Central'!H27+'[1]Pla_Auster_2026 DT Norte'!H27+'[1]Pla_Auster_2026 DT Cen. Oriente'!H27+'[1]Pla_Auster_2026 DT Noroccidente'!H27+'[1]Pla_Auster_2026 DT Centro'!H27+'[1]Pla_Auster_2026 DT Sur Occiden'!H27+'[1]Pla_Auster_2026 DT Sur Oriente'!H27</f>
        <v>0</v>
      </c>
      <c r="I27" s="27">
        <f>'[1]Pla_Auster_2026 Sede Central'!I27+'[1]Pla_Auster_2026 DT Norte'!I27+'[1]Pla_Auster_2026 DT Cen. Oriente'!I27+'[1]Pla_Auster_2026 DT Noroccidente'!I27+'[1]Pla_Auster_2026 DT Centro'!I27+'[1]Pla_Auster_2026 DT Sur Occiden'!I27+'[1]Pla_Auster_2026 DT Sur Oriente'!I27</f>
        <v>1022822816.25</v>
      </c>
      <c r="J27" s="28">
        <f>'[1]Pla_Auster_2026 Sede Central'!J27+'[1]Pla_Auster_2026 DT Norte'!J27+'[1]Pla_Auster_2026 DT Cen. Oriente'!J27+'[1]Pla_Auster_2026 DT Noroccidente'!J27+'[1]Pla_Auster_2026 DT Centro'!J27+'[1]Pla_Auster_2026 DT Sur Occiden'!J27+'[1]Pla_Auster_2026 DT Sur Oriente'!J27</f>
        <v>0</v>
      </c>
      <c r="K27" s="29">
        <v>0</v>
      </c>
      <c r="L27" s="30">
        <f t="shared" si="0"/>
        <v>0.11453493150157966</v>
      </c>
      <c r="M27" s="30">
        <f t="shared" si="0"/>
        <v>0</v>
      </c>
      <c r="N27" s="30">
        <f t="shared" si="1"/>
        <v>-0.11453493150157966</v>
      </c>
      <c r="O27" s="31" t="s">
        <v>90</v>
      </c>
      <c r="P27" s="31"/>
      <c r="Q27" s="32">
        <f t="shared" si="2"/>
        <v>-105110156.6099999</v>
      </c>
    </row>
    <row r="28" spans="1:19" ht="20.100000000000001" customHeight="1" x14ac:dyDescent="0.25">
      <c r="C28" s="40" t="s">
        <v>91</v>
      </c>
      <c r="D28" s="40"/>
      <c r="E28" s="40"/>
      <c r="F28" s="40"/>
      <c r="G28" s="41">
        <f>SUM(G4:G27)</f>
        <v>5238397143.1200008</v>
      </c>
      <c r="H28" s="41">
        <f>SUM(H4:H27)</f>
        <v>0</v>
      </c>
      <c r="I28" s="41">
        <f>SUM(I4:I27)</f>
        <v>6963379022.5900002</v>
      </c>
      <c r="J28" s="41">
        <f>SUM(J4:J27)</f>
        <v>0</v>
      </c>
      <c r="K28" s="9"/>
      <c r="L28" s="10"/>
      <c r="M28" s="10"/>
      <c r="N28" s="10"/>
      <c r="O28" s="10"/>
      <c r="P28" s="42"/>
      <c r="Q28" s="41">
        <f>SUM(Q4:Q27)</f>
        <v>-1724981879.4699998</v>
      </c>
    </row>
    <row r="29" spans="1:19" x14ac:dyDescent="0.25">
      <c r="H29" s="45"/>
    </row>
    <row r="30" spans="1:19" x14ac:dyDescent="0.25">
      <c r="I30" s="45"/>
    </row>
    <row r="31" spans="1:19" x14ac:dyDescent="0.25">
      <c r="H31" s="45"/>
      <c r="I31" s="45"/>
    </row>
    <row r="32" spans="1:19" x14ac:dyDescent="0.25">
      <c r="I32" s="45"/>
    </row>
    <row r="33" spans="9:9" x14ac:dyDescent="0.25">
      <c r="I33" s="45"/>
    </row>
  </sheetData>
  <sheetProtection formatCells="0" formatColumns="0" formatRows="0" insertColumns="0" insertRows="0" insertHyperlinks="0" deleteColumns="0" deleteRows="0" sort="0" autoFilter="0" pivotTables="0"/>
  <autoFilter ref="A3:T3" xr:uid="{46E77E90-BED3-48A7-9A5A-A3B3AC9C55B4}">
    <filterColumn colId="0" showButton="0"/>
  </autoFilter>
  <mergeCells count="15">
    <mergeCell ref="O2:P2"/>
    <mergeCell ref="Q2:Q3"/>
    <mergeCell ref="A3:B3"/>
    <mergeCell ref="C28:F28"/>
    <mergeCell ref="K28:P28"/>
    <mergeCell ref="C1:Q1"/>
    <mergeCell ref="C2:C3"/>
    <mergeCell ref="D2:D3"/>
    <mergeCell ref="E2:E3"/>
    <mergeCell ref="F2:F3"/>
    <mergeCell ref="G2:H2"/>
    <mergeCell ref="I2:J2"/>
    <mergeCell ref="K2:K3"/>
    <mergeCell ref="L2:M2"/>
    <mergeCell ref="N2:N3"/>
  </mergeCells>
  <dataValidations count="4">
    <dataValidation allowBlank="1" showInputMessage="1" showErrorMessage="1" promptTitle="Meta %" prompt="Porcentaje de ahorro esperado " sqref="K2:K27" xr:uid="{45E3D5EF-8187-4671-9610-563636A8B6C5}"/>
    <dataValidation allowBlank="1" showInputMessage="1" showErrorMessage="1" promptTitle="Nota" prompt="El objetivo es proporcionar información acerca de los resultados del ejercicio, con el propósito de facilitar una mejor comprensión de la información." sqref="O2:P2" xr:uid="{8AF42A30-8C2A-4B28-A88B-7F22AE32E8C7}"/>
    <dataValidation allowBlank="1" showInputMessage="1" showErrorMessage="1" prompt="Fuente SIIF obligaciones de gasto" sqref="G2:I2" xr:uid="{9F54A9A9-AECA-4FAA-9EE2-18BC998C2646}"/>
    <dataValidation allowBlank="1" showInputMessage="1" showErrorMessage="1" promptTitle="Meta" prompt="La meta debe permitir racionalizar y priorizar el gasto atendiendo las medidas sobre austeridad, estableciendo mecanismos y estrategias de ahorro para asegurar su cumplimiento. " sqref="E15:F15 E2:E14 E16:E27 F19:F20 F23:F26" xr:uid="{B3E7366C-8916-4D3F-AF63-0125B85AFFC9}"/>
  </dataValidations>
  <pageMargins left="0.7" right="0.7" top="0.75" bottom="0.75" header="0.3" footer="0.3"/>
  <pageSetup scale="16" fitToWidth="0" orientation="landscape"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Jimmy Alexander Higuera Sacristan</dc:creator>
  <cp:lastModifiedBy>Jimmy Alexander Higuera Sacristan</cp:lastModifiedBy>
  <dcterms:created xsi:type="dcterms:W3CDTF">2026-10-09T20:49:40Z</dcterms:created>
  <dcterms:modified xsi:type="dcterms:W3CDTF">2026-10-09T20:51:14Z</dcterms:modified>
</cp:coreProperties>
</file>