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15" windowWidth="16155" windowHeight="9210"/>
  </bookViews>
  <sheets>
    <sheet name="Central" sheetId="10" r:id="rId1"/>
    <sheet name="Barranquilla" sheetId="4" r:id="rId2"/>
    <sheet name="Bogota" sheetId="5" r:id="rId3"/>
    <sheet name="Bucaramanga" sheetId="6" r:id="rId4"/>
    <sheet name="Manizales" sheetId="7" r:id="rId5"/>
    <sheet name="Medellin" sheetId="8" r:id="rId6"/>
    <sheet name="Cali" sheetId="9" r:id="rId7"/>
  </sheets>
  <definedNames>
    <definedName name="_xlnm._FilterDatabase" localSheetId="1" hidden="1">Barranquilla!$A$1:$F$348</definedName>
    <definedName name="_xlnm._FilterDatabase" localSheetId="2" hidden="1">Bogota!$A$1:$F$97</definedName>
    <definedName name="_xlnm._FilterDatabase" localSheetId="3" hidden="1">Bucaramanga!$A$1:$CF$81</definedName>
    <definedName name="_xlnm._FilterDatabase" localSheetId="6" hidden="1">Cali!$A$1:$F$29</definedName>
    <definedName name="_xlnm._FilterDatabase" localSheetId="0" hidden="1">Central!$A$1:$F$83</definedName>
    <definedName name="_xlnm._FilterDatabase" localSheetId="4" hidden="1">Manizales!$A$1:$F$47</definedName>
    <definedName name="_xlnm._FilterDatabase" localSheetId="5" hidden="1">Medellin!$A$1:$HK$97</definedName>
    <definedName name="concepto">Medellin!$HK$1:$HK$1</definedName>
    <definedName name="_xlnm.Criteria" localSheetId="1">Barranquilla!$A$1:$HG$1</definedName>
    <definedName name="Z_04637C88_2CEB_42A5_A3A5_EFAFD405D7FC_.wvu.FilterData" localSheetId="0" hidden="1">Central!$A$1:$F$80</definedName>
    <definedName name="Z_21C369A1_B0FB_4998_94D1_4A56FDA0EE24_.wvu.FilterData" localSheetId="0" hidden="1">Central!$A$1:$F$80</definedName>
    <definedName name="Z_40B65F42_7C61_4E1B_B621_7D4A6C65475F_.wvu.FilterData" localSheetId="0" hidden="1">Central!$A$1:$F$1</definedName>
    <definedName name="Z_4D256A74_D86D_4C60_A303_F29307522B69_.wvu.FilterData" localSheetId="0" hidden="1">Central!$A$1:$F$80</definedName>
    <definedName name="Z_70E0D599_35CE_486C_94CC_A5905FC1A618_.wvu.FilterData" localSheetId="0" hidden="1">Central!$A$1:$F$80</definedName>
    <definedName name="Z_AA551008_6538_4307_80B6_6093F57D9199_.wvu.FilterData" localSheetId="0" hidden="1">Central!$A$1:$F$1</definedName>
    <definedName name="Z_EED7E418_72FE_4FB4_BE04_C33C38234068_.wvu.FilterData" localSheetId="0" hidden="1">Central!$A$1:$F$80</definedName>
  </definedNames>
  <calcPr calcId="125725"/>
</workbook>
</file>

<file path=xl/calcChain.xml><?xml version="1.0" encoding="utf-8"?>
<calcChain xmlns="http://schemas.openxmlformats.org/spreadsheetml/2006/main">
  <c r="F83" i="10"/>
  <c r="F81"/>
  <c r="F80"/>
  <c r="F75"/>
  <c r="F65"/>
  <c r="F59"/>
  <c r="F58"/>
  <c r="F57"/>
  <c r="F56"/>
  <c r="F54"/>
  <c r="F2"/>
  <c r="F82" l="1"/>
  <c r="F79"/>
  <c r="F78"/>
  <c r="F77"/>
  <c r="F76"/>
  <c r="F74"/>
  <c r="F73"/>
  <c r="F72"/>
  <c r="F71"/>
  <c r="F70"/>
  <c r="F69"/>
  <c r="F68"/>
  <c r="F67"/>
  <c r="F66"/>
  <c r="F64"/>
  <c r="F62"/>
  <c r="F61"/>
  <c r="F60"/>
  <c r="F55"/>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6"/>
  <c r="F5"/>
  <c r="F4"/>
  <c r="F3"/>
  <c r="F94" i="8"/>
  <c r="F66"/>
  <c r="F62"/>
  <c r="F61"/>
  <c r="F60"/>
  <c r="F59"/>
  <c r="F58"/>
  <c r="F57"/>
  <c r="F53"/>
  <c r="E52"/>
  <c r="F52" s="1"/>
  <c r="F51"/>
  <c r="F46"/>
  <c r="F45"/>
  <c r="F42"/>
  <c r="F41"/>
  <c r="F40"/>
  <c r="F39"/>
  <c r="F38"/>
  <c r="F37"/>
  <c r="F36"/>
  <c r="F33"/>
  <c r="F32"/>
  <c r="F31"/>
  <c r="F30"/>
  <c r="F26"/>
  <c r="F25"/>
  <c r="F24"/>
  <c r="F18"/>
  <c r="F17"/>
  <c r="F16"/>
  <c r="F15"/>
  <c r="F13"/>
  <c r="F12"/>
  <c r="F11"/>
  <c r="F3"/>
  <c r="F2"/>
  <c r="F80" i="6"/>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8"/>
  <c r="F7"/>
  <c r="F6"/>
  <c r="F5"/>
  <c r="F4"/>
  <c r="F3"/>
  <c r="F2"/>
  <c r="F97" i="5"/>
  <c r="F96"/>
  <c r="F95"/>
  <c r="E94"/>
  <c r="F94" s="1"/>
  <c r="E93"/>
  <c r="F93" s="1"/>
  <c r="E92"/>
  <c r="F92" s="1"/>
  <c r="E91"/>
  <c r="F91" s="1"/>
  <c r="F90"/>
  <c r="E90"/>
  <c r="F89"/>
  <c r="E89"/>
  <c r="F88"/>
  <c r="F87"/>
  <c r="F86"/>
  <c r="F85"/>
  <c r="F84"/>
  <c r="E84"/>
  <c r="F83"/>
  <c r="F82"/>
  <c r="F81"/>
  <c r="E81"/>
  <c r="F80"/>
  <c r="E79"/>
  <c r="F79" s="1"/>
  <c r="E78"/>
  <c r="F78" s="1"/>
  <c r="F77"/>
  <c r="F76"/>
  <c r="F75"/>
  <c r="F74"/>
  <c r="F73"/>
  <c r="F72"/>
  <c r="F71"/>
  <c r="F70"/>
  <c r="F69"/>
  <c r="F68"/>
  <c r="F67"/>
  <c r="F66"/>
  <c r="F65"/>
  <c r="F64"/>
  <c r="F63"/>
  <c r="C62"/>
  <c r="F62" s="1"/>
  <c r="F61"/>
  <c r="F60"/>
  <c r="F59"/>
  <c r="E58"/>
  <c r="F58" s="1"/>
  <c r="E57"/>
  <c r="F57" s="1"/>
  <c r="F56"/>
  <c r="F55"/>
  <c r="F54"/>
  <c r="F53"/>
  <c r="F52"/>
  <c r="F51"/>
  <c r="F50"/>
  <c r="F49"/>
  <c r="F48"/>
  <c r="F47"/>
  <c r="F46"/>
  <c r="F45"/>
  <c r="F44"/>
  <c r="F43"/>
  <c r="F42"/>
  <c r="F41"/>
  <c r="F40"/>
  <c r="F39"/>
  <c r="F38"/>
  <c r="F37"/>
  <c r="F36"/>
  <c r="F35"/>
  <c r="F34"/>
  <c r="C33"/>
  <c r="F33" s="1"/>
  <c r="C32"/>
  <c r="F32" s="1"/>
  <c r="F31"/>
  <c r="F30"/>
  <c r="F29"/>
  <c r="F28"/>
  <c r="F27"/>
  <c r="F26"/>
  <c r="F25"/>
  <c r="F24"/>
  <c r="F23"/>
  <c r="F22"/>
  <c r="F21"/>
  <c r="F20"/>
  <c r="F19"/>
  <c r="F18"/>
  <c r="F17"/>
  <c r="F16"/>
  <c r="F15"/>
  <c r="F14"/>
  <c r="F13"/>
  <c r="C12"/>
  <c r="F12" s="1"/>
  <c r="F11"/>
  <c r="E10"/>
  <c r="F10" s="1"/>
  <c r="F9"/>
  <c r="F8"/>
  <c r="F7"/>
  <c r="F6"/>
  <c r="F5"/>
  <c r="F4"/>
  <c r="F3"/>
  <c r="E2"/>
  <c r="F2" s="1"/>
</calcChain>
</file>

<file path=xl/sharedStrings.xml><?xml version="1.0" encoding="utf-8"?>
<sst xmlns="http://schemas.openxmlformats.org/spreadsheetml/2006/main" count="2323" uniqueCount="523">
  <si>
    <t>Entidad</t>
  </si>
  <si>
    <t>Material</t>
  </si>
  <si>
    <t>Cantidad Estimada</t>
  </si>
  <si>
    <t>Unidad Medida Estimada</t>
  </si>
  <si>
    <t>Costo Unidad Estimado</t>
  </si>
  <si>
    <t>Costo Total Estimado</t>
  </si>
  <si>
    <t>Transporte Especial Por Horas</t>
  </si>
  <si>
    <t>Global</t>
  </si>
  <si>
    <t>Otros Tranportes</t>
  </si>
  <si>
    <t>UNIDAD</t>
  </si>
  <si>
    <t>Unidad</t>
  </si>
  <si>
    <t>ROLLO</t>
  </si>
  <si>
    <t>unidad</t>
  </si>
  <si>
    <t xml:space="preserve">paquete </t>
  </si>
  <si>
    <t>Fotocopias</t>
  </si>
  <si>
    <t>Capacitación, Bienestar Social Y Estímulos - Otro 043</t>
  </si>
  <si>
    <t>Caja</t>
  </si>
  <si>
    <t>Rollo</t>
  </si>
  <si>
    <t>Transporte Urbano</t>
  </si>
  <si>
    <t>Toner Xerox 3121 - Otro 001</t>
  </si>
  <si>
    <t>Fondane</t>
  </si>
  <si>
    <t>3 Grecas (San Andrs-Vdupar-Sincelejo</t>
  </si>
  <si>
    <t xml:space="preserve">Ttraslado Eventuales De Bienes A Las Subsedes </t>
  </si>
  <si>
    <t>global</t>
  </si>
  <si>
    <t>Trans. Urbano De Febrero A  Noviembre</t>
  </si>
  <si>
    <t xml:space="preserve">Transporte Urbano Enero A Diciembre Del 2013) </t>
  </si>
  <si>
    <t>Trans.Urbano De Febrero A Diciembre, Para Funcionario Planta Con El Objeto De Atender Procesos Judiciales Y Demas Actuaciones Adtvas De La Entidad - Barranquilla.</t>
  </si>
  <si>
    <t>Transp Urbano Para Diligencias Grupo De Adquisiciones- Visitas Proveedores, Estudio De Mercado, Expansión Base De  Datos Proveedores</t>
  </si>
  <si>
    <t>Suscripciones</t>
  </si>
  <si>
    <t xml:space="preserve">Compra De Chequera </t>
  </si>
  <si>
    <t>Adición Del Contrato Anterior De Aseo Para Cubrir Desde Febrero 15 Hasta Marzo 15 De 2013</t>
  </si>
  <si>
    <t>mes</t>
  </si>
  <si>
    <t>2 Operarias De Aseo Y Cafetería  Barranquilla Tiempo Completo 2</t>
  </si>
  <si>
    <t>meses</t>
  </si>
  <si>
    <t xml:space="preserve">1 Operario De Aseo Y Mantenimiento Barranquilla Medio Tiempo </t>
  </si>
  <si>
    <t xml:space="preserve">1 Operaria De Aseo Y Cafetería Sincelejo  Tiempo Completo </t>
  </si>
  <si>
    <t xml:space="preserve">1 Operaria De Aseo Y Cafetería  Cartagena Tiempo Completo </t>
  </si>
  <si>
    <t xml:space="preserve">1 Operaria De Aseo Y Cafetería  Santa Marta  Tiempo Completo </t>
  </si>
  <si>
    <t xml:space="preserve">1 Operaria De Aseo Y Cafetería  Valledupar  Tiempo Completo </t>
  </si>
  <si>
    <t xml:space="preserve">1 Operaria De Aseo Y Cafetería  Riohacha  Medio Tiempo </t>
  </si>
  <si>
    <t xml:space="preserve">1 Operaria De Aseo Y Cafetería   San Andrés Medio Completo </t>
  </si>
  <si>
    <t>Mantenimiento Y Recarga De Extintores Abc Solkaflam 3700 Gr- Barranquilla</t>
  </si>
  <si>
    <t>Mantenimiento Y Recarga De Extintores Abc Solkaflam 3700 Gr- Cartagena</t>
  </si>
  <si>
    <t xml:space="preserve">Mantenimiento Y Recarga De Extintores Abc Solkaflam 3700 Gr- Santa Marta </t>
  </si>
  <si>
    <t>Mantenimiento Y Recarga De Extintores Abc Solkaflam 3700 Gr- Riohacha</t>
  </si>
  <si>
    <t>Mantenimiento Y Recarga De Extintores Abc Solkaflam 3700 Gr- Sincelejo</t>
  </si>
  <si>
    <t xml:space="preserve">Mantenimiento Y Recarga De Extintores Abc Solkaflam 3700 Gr- Valledupar </t>
  </si>
  <si>
    <t>Mantenimiento Y Recarga De Extintores Bc De 10 Libras- Barranquilla</t>
  </si>
  <si>
    <t>Mantenimiento Y Recarga De Extintores Agua A Presion Clase A 9000 Gr- Barranquilla</t>
  </si>
  <si>
    <t>Mantenimiento Y Recarga De Extintores Abc 2700 Gr- Barranquilla</t>
  </si>
  <si>
    <t>Mantenimiento Y Recarga De Extintores Co2 De 15 Lb - Barranquilla</t>
  </si>
  <si>
    <t xml:space="preserve">Mantenimiento Planta Telefónica </t>
  </si>
  <si>
    <t xml:space="preserve">Mantenimiento Aires Acondicionado </t>
  </si>
  <si>
    <t>Mantenimiento De Vehículo: Asignado Territorial</t>
  </si>
  <si>
    <t>Combustible Vehiculo Asignado</t>
  </si>
  <si>
    <t xml:space="preserve">Llantas Para Automovil Territorial Norte </t>
  </si>
  <si>
    <t xml:space="preserve">Blanqueador 4000 Cc </t>
  </si>
  <si>
    <t>Detergente En Polvo Blanco  * 1000 Gr</t>
  </si>
  <si>
    <t xml:space="preserve">Bolsa De Basura – Yumbo Ref. 27*36  </t>
  </si>
  <si>
    <t>paquete</t>
  </si>
  <si>
    <t>Trapero Completo De Algodón</t>
  </si>
  <si>
    <t xml:space="preserve">Guante Semi  Industrial N.9 Par </t>
  </si>
  <si>
    <t>par</t>
  </si>
  <si>
    <t xml:space="preserve">Guante Semi  Industrial N.8 Par </t>
  </si>
  <si>
    <t xml:space="preserve">Lavaloza X 500 Gr Crema </t>
  </si>
  <si>
    <t>Jabón  De Tocador 150 Gr  Liquido</t>
  </si>
  <si>
    <t>Ambientador En Spray *400Ml</t>
  </si>
  <si>
    <t>Balletas De Tela Color Blanco  * 1 Mts</t>
  </si>
  <si>
    <t>Cera Líquida Antideslizante X 2000 Cc</t>
  </si>
  <si>
    <t>Limpiador Desinfectante 2000 Cc</t>
  </si>
  <si>
    <t>Escoba Plástica</t>
  </si>
  <si>
    <t xml:space="preserve">Esponjilla Doble Uso </t>
  </si>
  <si>
    <t xml:space="preserve">Limpiavidrios Magistral Spray  Por 500 Cc </t>
  </si>
  <si>
    <t>Pastilla W.C</t>
  </si>
  <si>
    <t>Bolsa Canequera 45X47 Cm Paquete Por 20 Unidades</t>
  </si>
  <si>
    <t xml:space="preserve">Tapabocas Desechables Caja X 50 Unidades </t>
  </si>
  <si>
    <t>caja</t>
  </si>
  <si>
    <t>Shampoo  Espuma Limpiador De Muebles Y Alfombras  370Cc En Seco</t>
  </si>
  <si>
    <t>Guantes Desechables X 100</t>
  </si>
  <si>
    <t>Toallas Para Mano Dobladas En Z De 32.2 Cm *20.8*21.2 Cm.</t>
  </si>
  <si>
    <t>Silicona Liquida</t>
  </si>
  <si>
    <t xml:space="preserve">Papel Higiénico Jumbo, Cada Rollo Por 400 Mt, Paquete Por 4 Rollos. </t>
  </si>
  <si>
    <t>Ácido Muriático 500 Ml</t>
  </si>
  <si>
    <t>Cepillo Plástico Lava Sanitario</t>
  </si>
  <si>
    <t xml:space="preserve">Limpiavidrios Magistral Spray 3.8 </t>
  </si>
  <si>
    <t>Cepillo De Cerda Sintética Para Fregar/ Lavar</t>
  </si>
  <si>
    <t xml:space="preserve">unidad </t>
  </si>
  <si>
    <t xml:space="preserve">Vaso Desechable 2,5 Onzas </t>
  </si>
  <si>
    <t xml:space="preserve">Vaso Desechable 4 Onzas  </t>
  </si>
  <si>
    <t>Vaso Desechable De 7 Onzas</t>
  </si>
  <si>
    <t>Café Molido Consumo Nacional X 500 Gm*</t>
  </si>
  <si>
    <t>libra</t>
  </si>
  <si>
    <t>Azúcar Blanca X 500 Gm*</t>
  </si>
  <si>
    <t xml:space="preserve">Colador De Greca Industrial </t>
  </si>
  <si>
    <t>Bebida Aromática Canela</t>
  </si>
  <si>
    <t>Bebida Aromática Albahaca</t>
  </si>
  <si>
    <t>Bebida Aromática Toronjil</t>
  </si>
  <si>
    <t>Bebida Aromática  Manzanilla</t>
  </si>
  <si>
    <t>Porta Vaso Cafetero, Paquete Por 25 Unidades</t>
  </si>
  <si>
    <t>Servicio De Mantenimiento Correctivo  Con Suministro De Repuestos, De Dos (2) Electrobombas Ihm 15H – 5 Tw Con Tanque De 200 Litros Y Tablero De Control Para Arranque Directo, Ubicadas En La Dirección Territorial Central Del Dane, Calle 64 G No. 92 – 50 Álamos Industrial.</t>
  </si>
  <si>
    <t xml:space="preserve">Unidad </t>
  </si>
  <si>
    <t xml:space="preserve">Mes </t>
  </si>
  <si>
    <t>Contratista Para Servcio De Aseo Tunja</t>
  </si>
  <si>
    <t>Contratista Para Servcio De Aseo Villavicencio</t>
  </si>
  <si>
    <t>Contratista Para Servcio De Aseo Neiva</t>
  </si>
  <si>
    <t>Contratista Para Servcio De Aseo Florencia</t>
  </si>
  <si>
    <t>Renovación  Por Un (1) Año: Régimen De La Seguridad Social, Código Contencioso Administrativo,  Ámbito Jurídico Y Suscripción Al Estatuto Tributario 2013</t>
  </si>
  <si>
    <t xml:space="preserve">Tubo De Silicona Fría Olive Antihongos </t>
  </si>
  <si>
    <t>Aromáticas Instantánea, En Bolsa En Papel Filtro X Caja Por 20 Sobres De 18 G. Cada Sobre</t>
  </si>
  <si>
    <t xml:space="preserve"> Blanqueador Presentación X 3800Cc.</t>
  </si>
  <si>
    <t xml:space="preserve">Escobas </t>
  </si>
  <si>
    <t>Jabon Lavaplatos Crema 500 Grs</t>
  </si>
  <si>
    <t xml:space="preserve">Traperos </t>
  </si>
  <si>
    <t>Vasos Plásticos De 3.5 Oz.  Paquete Por 50 Unidades</t>
  </si>
  <si>
    <t>Paquete</t>
  </si>
  <si>
    <t>Vasos Plasticos De 7 Onzas- Presentacion Paquete De 25 Unidades</t>
  </si>
  <si>
    <t>Vasos En Icopor De 4 Oz. (110 Ml) Paquete Por 25 Unidades</t>
  </si>
  <si>
    <t>Bombillo Ahorrador De Luz  20W / 120V De Enroscar E27 Fullwat</t>
  </si>
  <si>
    <t>Chazoz Plásticos De  1/4" Con Tornillo</t>
  </si>
  <si>
    <t>Cargador Micro Ubs Mput : Ac 100-240V 50/60 Hz 0,15A. Output: Dc 5V 850 Ma. Para Dmc Ref.: Hp Handled Series 210</t>
  </si>
  <si>
    <t xml:space="preserve">Balastro 4 X 17 W T8 </t>
  </si>
  <si>
    <t>Desengrasante Liquido Para Pisos X 3.750 Ml</t>
  </si>
  <si>
    <t xml:space="preserve">galon </t>
  </si>
  <si>
    <t>Multimetro Digital Rango: De 0,1 Μa A 10 A.</t>
  </si>
  <si>
    <t xml:space="preserve">Limpion Toalla 48X50Cm </t>
  </si>
  <si>
    <t>Ponchadora Rj45</t>
  </si>
  <si>
    <t>Mezcladores * 1000 Und</t>
  </si>
  <si>
    <t>Jabón Liquido Para Manos X 3.750 Ml</t>
  </si>
  <si>
    <t xml:space="preserve">Churrusco Para Baño Con Base </t>
  </si>
  <si>
    <t xml:space="preserve">Balastro 2 X 32 W T8 </t>
  </si>
  <si>
    <t xml:space="preserve">Balastro 2 X 96 T12 </t>
  </si>
  <si>
    <t xml:space="preserve">Esponjilla Multiusos </t>
  </si>
  <si>
    <t xml:space="preserve">Balde 13 Lts </t>
  </si>
  <si>
    <t>Bolsa De Basura Jumbo (70Cms. X 97Cms.)</t>
  </si>
  <si>
    <t>Jabon Polvo Presentacion 1000Grs</t>
  </si>
  <si>
    <t>Pitillos Mezcladores</t>
  </si>
  <si>
    <t>Papel Higienico Doble Hoja C12</t>
  </si>
  <si>
    <t>X 12 unidades</t>
  </si>
  <si>
    <t xml:space="preserve">Recogedores </t>
  </si>
  <si>
    <t>Bombillo 4 Pines   26W / 840 General</t>
  </si>
  <si>
    <t>Rolloss De Cinta Negra  33 Marca 3M</t>
  </si>
  <si>
    <t xml:space="preserve">Tubo Fluorescente 32 W T8 </t>
  </si>
  <si>
    <t>Cera Para Pisos Liquida Blanca Presentación X 3800Cc.</t>
  </si>
  <si>
    <t>Balastro 2 X 48 T12</t>
  </si>
  <si>
    <t xml:space="preserve"> Lustramuebles Presentación De 3800Cc.</t>
  </si>
  <si>
    <t>Limpiavidrios Con Pistola Presentacion 500Cc</t>
  </si>
  <si>
    <t>Toallas De Papel  Para Manos</t>
  </si>
  <si>
    <t xml:space="preserve">Interruptor 3 Calores Para Greca </t>
  </si>
  <si>
    <t xml:space="preserve">Azúcar Refinada, Granulada, En Bolsa De Polietileno, Presentación Por 1.000 G. </t>
  </si>
  <si>
    <t>Kilo</t>
  </si>
  <si>
    <t xml:space="preserve">Cable Diferentes Dimensiones </t>
  </si>
  <si>
    <t xml:space="preserve">metro </t>
  </si>
  <si>
    <t xml:space="preserve">Greca De Doble Cuerpo Eléctrica </t>
  </si>
  <si>
    <t xml:space="preserve">Tubo Fluorescente  17 W T8 </t>
  </si>
  <si>
    <t xml:space="preserve">Horno Microondas De 0.8 Pies, Color Negro Tipo Espejo, 10 Modos De Cocción 1200 Vatios 55.7 X 32.9 X 43,4 Cms </t>
  </si>
  <si>
    <t xml:space="preserve"> Limpiador Liquido Para Pisos Presentación De 3800Cc.</t>
  </si>
  <si>
    <t xml:space="preserve">Guantes Talla 8 </t>
  </si>
  <si>
    <t>Café Consumo Nacional, Tostado Y Molido Sin Descafeinar, En Bolsa Metalizada Presentación Por 500 G. Con Calidad Certificada.</t>
  </si>
  <si>
    <t>Libra</t>
  </si>
  <si>
    <t>Aro En Acero Inoxidable Para Greca De 120 Tintos (1 Libra)</t>
  </si>
  <si>
    <t>Servicio de aseo</t>
  </si>
  <si>
    <t>Mantenimiento Central Telefonica Dtc</t>
  </si>
  <si>
    <t xml:space="preserve">Visitas </t>
  </si>
  <si>
    <t>Del Sistema De Ventilación Y Los Dos Modulos De Enfriamiento  De La Dtc</t>
  </si>
  <si>
    <t>Servicio Mantenimiento Y Preventivo Vehiculo Asignado</t>
  </si>
  <si>
    <t>vehiculo</t>
  </si>
  <si>
    <t xml:space="preserve">Publicaciones </t>
  </si>
  <si>
    <t>Arrendamientos Bienes Muebles - OTRO 041</t>
  </si>
  <si>
    <t>OTROS TRANPORTES</t>
  </si>
  <si>
    <t>Cuatro (4) Llantas 185/65 R 14 Gps 3, Asignado A La Ditc</t>
  </si>
  <si>
    <t>Llantas</t>
  </si>
  <si>
    <t>Transporte Especial sensibilizacion</t>
  </si>
  <si>
    <t>Transporte especial</t>
  </si>
  <si>
    <t>Transporte urbano recolector</t>
  </si>
  <si>
    <t>Transporte Urbano Sensibilizador</t>
  </si>
  <si>
    <t>Transporte urbano coordinador de campo</t>
  </si>
  <si>
    <t>Transporte especial supervisor</t>
  </si>
  <si>
    <t>Transporte urbano supervisor</t>
  </si>
  <si>
    <t>Transporte Urbano supervisor</t>
  </si>
  <si>
    <t>Transporte urbano coordinador</t>
  </si>
  <si>
    <t>Transporte Urbano recuento</t>
  </si>
  <si>
    <t>Transporte especial sensibilizador</t>
  </si>
  <si>
    <t>Transporte especial recuento</t>
  </si>
  <si>
    <t>Alquiler equipos de computo</t>
  </si>
  <si>
    <t>Materiales y Suministros</t>
  </si>
  <si>
    <t xml:space="preserve">Materiales </t>
  </si>
  <si>
    <t>Filtro desechable para greca</t>
  </si>
  <si>
    <t>Jarra en vidrio</t>
  </si>
  <si>
    <t>Panela pulverizada en cubos</t>
  </si>
  <si>
    <t>Te negro</t>
  </si>
  <si>
    <t>Termo en acero</t>
  </si>
  <si>
    <t>Ambientador en spray</t>
  </si>
  <si>
    <t>Varios aseo y cafeteria</t>
  </si>
  <si>
    <t>MES</t>
  </si>
  <si>
    <t>Servicio De Aseo Bucaramanga Y Cucuta</t>
  </si>
  <si>
    <t xml:space="preserve">Suministro Gasolina Vehiculo </t>
  </si>
  <si>
    <t>Café</t>
  </si>
  <si>
    <t>LIBRA</t>
  </si>
  <si>
    <t>Papel Higiénico Triple Hoja X 40 Metros</t>
  </si>
  <si>
    <t>Mensajería Bucaramanga</t>
  </si>
  <si>
    <t xml:space="preserve">Acarreo Nacional </t>
  </si>
  <si>
    <t>Mantenimiento Vehiculo Bucaramanga</t>
  </si>
  <si>
    <t>Mantenimiento De Telefonos</t>
  </si>
  <si>
    <t>Regletas De Cinco Tomas</t>
  </si>
  <si>
    <t>Aromaticas</t>
  </si>
  <si>
    <t>CAJA X25</t>
  </si>
  <si>
    <t>Llantas  175/65 R-14</t>
  </si>
  <si>
    <t>Mantenimiento De Extintores</t>
  </si>
  <si>
    <t>Azúcar</t>
  </si>
  <si>
    <t>PAQUETE</t>
  </si>
  <si>
    <t>Mensajería Cúcuta</t>
  </si>
  <si>
    <t>Cable  Pacth Cord  Cat. 6A De  10 Ft</t>
  </si>
  <si>
    <t>Toallas De Mano Desechables</t>
  </si>
  <si>
    <t>Lampara Completa F3278   D/L</t>
  </si>
  <si>
    <t>Tornillo De Avance Rapido De  1"</t>
  </si>
  <si>
    <t>Cable  Pacth Cord  Cat. 6A De  3 Ft</t>
  </si>
  <si>
    <t>Bombillos Ahorradores De  30W</t>
  </si>
  <si>
    <t>Soporte Base Metalico Para Televisor Led 46"</t>
  </si>
  <si>
    <t>Cerraduras Para Mutlimuebles</t>
  </si>
  <si>
    <t>Acarreo Local Banco De Datos</t>
  </si>
  <si>
    <t>Suscripción Vanguardia Liberal</t>
  </si>
  <si>
    <t>año</t>
  </si>
  <si>
    <t>Fluorescente   F32T8  Day Ligth</t>
  </si>
  <si>
    <t>Cable De Datos Usb  Para Impresora</t>
  </si>
  <si>
    <t>Balastos Buena Calidad  Nal   Ef.  Qt2X32 T8</t>
  </si>
  <si>
    <t>Toallas De Tela</t>
  </si>
  <si>
    <t>Swicht Multipuertos De Cinco Salidas De Datos</t>
  </si>
  <si>
    <t>Palo Para Trapero</t>
  </si>
  <si>
    <t>Suscripción El Frente</t>
  </si>
  <si>
    <t>Desinfectante Para Pisos</t>
  </si>
  <si>
    <t>Garrafa</t>
  </si>
  <si>
    <t>Base Soporte Para Video Beam</t>
  </si>
  <si>
    <t>Guantes De Caucho Talla 9</t>
  </si>
  <si>
    <t>Par</t>
  </si>
  <si>
    <t>Chequeras</t>
  </si>
  <si>
    <t>Jabón Lavaloza X 1000 Gr.</t>
  </si>
  <si>
    <t>Tarro</t>
  </si>
  <si>
    <t>Vasos  Para Café 3.5 Oz</t>
  </si>
  <si>
    <t>Tapabocas</t>
  </si>
  <si>
    <t>Biovarsol</t>
  </si>
  <si>
    <t>Litro</t>
  </si>
  <si>
    <t>Limpiavidrios</t>
  </si>
  <si>
    <t>Escoba</t>
  </si>
  <si>
    <t>Bolsa Para Basura Grande</t>
  </si>
  <si>
    <t>Vasos Desechables  De 7 Onzas</t>
  </si>
  <si>
    <t>Bolsa Para Basura  60X90</t>
  </si>
  <si>
    <t>Detergente En Polvo</t>
  </si>
  <si>
    <t>Guantes De Latex</t>
  </si>
  <si>
    <t>Mechas Para Trapero</t>
  </si>
  <si>
    <t>Veneno Para Zancudos  (Aerosol)</t>
  </si>
  <si>
    <t>Frasco</t>
  </si>
  <si>
    <t>Manguera De  10 Mts.</t>
  </si>
  <si>
    <t>Límpido</t>
  </si>
  <si>
    <t>Extension De 6 Mts.</t>
  </si>
  <si>
    <t>Cable De Video  Vga Para Conectar Pc-Videobind</t>
  </si>
  <si>
    <t>Cable Churco Telefono Largo</t>
  </si>
  <si>
    <t>Convertidor De Toma De Tres A Dos Patas</t>
  </si>
  <si>
    <t>Plugs  Rj45 Datos</t>
  </si>
  <si>
    <t>Zuncho - Rollo</t>
  </si>
  <si>
    <t>Servilletas</t>
  </si>
  <si>
    <t>Lampara Completa Ref.  F96T8 Spx*50  5000 K</t>
  </si>
  <si>
    <t>Cable De Video  Vga Para  Pc-Monitor Tamaño Standar</t>
  </si>
  <si>
    <t>Limpiones</t>
  </si>
  <si>
    <t>Alicates 8"</t>
  </si>
  <si>
    <t>Tubos Para Lampara Ref.  F96T8Spx*50   5.000</t>
  </si>
  <si>
    <t>Vasos De Vidrio 13Cms</t>
  </si>
  <si>
    <t>Rollo Vinipel Calibre 6 De  50Cm</t>
  </si>
  <si>
    <t xml:space="preserve">Mezcladores </t>
  </si>
  <si>
    <t>Pegante Instantaneo Multiuso</t>
  </si>
  <si>
    <t>Tacos Electricos De  20  Amperios</t>
  </si>
  <si>
    <t>Destornillador De  Pala 1/4X4</t>
  </si>
  <si>
    <t>Destornillador De Estrella 1/4 X 4"</t>
  </si>
  <si>
    <t>Pegante Boxer X Galón</t>
  </si>
  <si>
    <t>Cable Plano Para Telefono 5 Mts.</t>
  </si>
  <si>
    <t>Sabra</t>
  </si>
  <si>
    <t>Correas Plasticas De Amarre De  20 Cm - Bolsa X 100 Ud</t>
  </si>
  <si>
    <t>bolsa</t>
  </si>
  <si>
    <t>Chazos  De  1/4</t>
  </si>
  <si>
    <t>Correas Plasticas De Amarre De  15 Cm  - Bolsa X 100 Ud</t>
  </si>
  <si>
    <t>Grapas Plasticas  Bolsa X100</t>
  </si>
  <si>
    <t>Cinta Aislante Electrica 18Mmx 15Yds</t>
  </si>
  <si>
    <t xml:space="preserve">Mantenimiento Fotocopiadora Minolta 211 Durante Diez ( 10 ) Meses A Partir Del Primero De Marzo De 2013 Consistente En Suministro E Instalación De Repuestos E Insumos ( Toner </t>
  </si>
  <si>
    <t>Mes</t>
  </si>
  <si>
    <t>Mantenimiento De Vehículos</t>
  </si>
  <si>
    <t>Contratar Con Una Empresa Legalmente Facultada, La Prestación Del Servicio De Aseo Y Cafetería Para La Subsede Del Dane Ubicada En La Ciudad De Armenia, En La Carrera 18 Nº19-29</t>
  </si>
  <si>
    <t>Contratar Con Una Empresa Legalmente Facultada, La Prestación Del Servicio De Aseo Y Cafetería Para La Subsede Del Dane Ubicada En La Ciudad De Ibagué, En El Edificio Banco De La República</t>
  </si>
  <si>
    <t>Contratar Con Una Empresa Legalmente Facultada, La Prestación Del Servicio De Aseo Y Cafetería Para La Subsede Del Dane Ubicada En La Ciudad De Pereira, En La Carrera 10 Nº48-29 Barrio Maraya</t>
  </si>
  <si>
    <t>Contratar Con Una Empresa Legalmente Facultada, La Prestación Del Servicio De Aseo Y Jardinería Para La Sede Territorial Centroccidental Del Dane, Ubicada En Manizales, En La Calle 77 Nº 21-69 – Barrio Milán</t>
  </si>
  <si>
    <t>Contratar El Suministro De Combustible Y Lubricantes Para El Vehículo Chevrolet Aveo Placas Ouc – 096 De Propiedad Del Dane – Fondane En La Sede Territorial Centroccidental Manizales</t>
  </si>
  <si>
    <t>Llantas Vehículo Asignado A La Territorial</t>
  </si>
  <si>
    <t>Ambientador Aqua Mist Tarro Plastico Con Pistola X 345 Ml. ( Air Wick )</t>
  </si>
  <si>
    <t>Balde Plastico 12 Litros-Unidad</t>
  </si>
  <si>
    <t>Blanqueador X 2000 C.C.Limón  ( Clorox )</t>
  </si>
  <si>
    <t>Bolsa Blanca 55X50  Cms.-Calibre 2 - Unidad</t>
  </si>
  <si>
    <t>Bolsas Para Basura 65X85  Cms. - Calibre 2 Extrafuerte Paquete X 12</t>
  </si>
  <si>
    <t>Desmanchador De Baño ( Hasta 1,000 C.C. )</t>
  </si>
  <si>
    <t>Detergente Ariel Con Microesferas X 900 Grs.</t>
  </si>
  <si>
    <t>Bolsa</t>
  </si>
  <si>
    <t>Dulceabrigo Rojo- Metro</t>
  </si>
  <si>
    <t>Metro</t>
  </si>
  <si>
    <t>Escoba Plástica-Unidad</t>
  </si>
  <si>
    <t>Escobillon Baños Con Base Plástico-Unidad</t>
  </si>
  <si>
    <t>Esponja-Unidad</t>
  </si>
  <si>
    <t>Insecticida Matarrastreros X 360 Cm</t>
  </si>
  <si>
    <t>Jabón  Antibacterial Con Fragancia X 221 Ml ( Protex )</t>
  </si>
  <si>
    <t>Jabon Abrasivo En Polvo X 500 Grs. (Ajax)</t>
  </si>
  <si>
    <t>Jabon De Tocador Para Manos Biodegradable X 800 Ml. Ref: 8008 ( Familia )</t>
  </si>
  <si>
    <t>Jabón Lavaloza Liquido X 750 C.C.  Limón( Axión )</t>
  </si>
  <si>
    <t>Limpiador Desinfectante X 2000 C.C.  ( Fabuloso )</t>
  </si>
  <si>
    <t>Limpiador En Polvo Para Alfombras Y Muebles   ( Pif-Paf )  Doble Acción  X 400 Grs.</t>
  </si>
  <si>
    <t>Limpiavidrios X 500 Cms. Con Pistola</t>
  </si>
  <si>
    <t>Limpión Tela Toalla  Gruesa 40 X 50 Cms.-Unidad</t>
  </si>
  <si>
    <t>Paño Yellow-Unidad</t>
  </si>
  <si>
    <t>Papel Higienico Jumbo Triple Hoja X 170 M. X 4 Rollos Ref: 7117 ( Familia )</t>
  </si>
  <si>
    <t>Paca</t>
  </si>
  <si>
    <t>Papel Higienico Triple Hoja Extra Grande  Acolchado X 33 Mts. ( Familia )</t>
  </si>
  <si>
    <t>Toalla De Manos Triple Hoja X 100 M.  Precortada - Caja X 6 Rollos Ref: 73697 ( Familia )</t>
  </si>
  <si>
    <t>Trapero Mediano-Unidad</t>
  </si>
  <si>
    <t>Varsol X 2100 C.C.</t>
  </si>
  <si>
    <t>Azúcar Refinada Blanca-Libra</t>
  </si>
  <si>
    <t>Café Tostado Y Molido- Empaque Hermetico Y Metalizado-Tipo Fuerte X 500 Grs. ( La Bastilla )</t>
  </si>
  <si>
    <t>Mezcladores Para Tinto X 800</t>
  </si>
  <si>
    <t>Plato Café Colombia</t>
  </si>
  <si>
    <t>Pocillo Café Colombia</t>
  </si>
  <si>
    <t>Balasto Electronico</t>
  </si>
  <si>
    <t>Pila Aaa-Par</t>
  </si>
  <si>
    <t>Pila Aa-Par</t>
  </si>
  <si>
    <t>Pila Alkalina Grande-Par</t>
  </si>
  <si>
    <t>Tubo Fluorescente 32W</t>
  </si>
  <si>
    <t>ENTIDAD</t>
  </si>
  <si>
    <t>MATERIAL</t>
  </si>
  <si>
    <t>CANTIDAD ESTIMADA</t>
  </si>
  <si>
    <t>UNIDAD MEDIDA ESTIMADA</t>
  </si>
  <si>
    <t>COSTO UNIDAD ESTIMADO</t>
  </si>
  <si>
    <t>COSTO TOTAL ESTIMADO</t>
  </si>
  <si>
    <t>Servicio</t>
  </si>
  <si>
    <t>Viáticos Y Gastos De Viaje</t>
  </si>
  <si>
    <t xml:space="preserve">Ambientador En  Aerosol De 332Ml Y/O 400 Ml En Las Fragancias: Limpio, Aire Libre, Floral, Lavanda.  </t>
  </si>
  <si>
    <t>Bebida Aromática, De Canela, Instantánea, En Bolsa En Papel Filtro, X (5-6) G</t>
  </si>
  <si>
    <t>Bebida Aromática, De Limoncillo, Instantánea, En Bolsa En Papel Filtro, X (5-6) G</t>
  </si>
  <si>
    <t>Bebida Aromática, De Manzanilla, Instantánea, En Bolsa En Papel Filtro, X (5-6) G</t>
  </si>
  <si>
    <t>Bebida Aromática, De Yerbabuena, Instantánea, En Bolsa En Papel Filtro, X (5-6) G</t>
  </si>
  <si>
    <t>Azúcar Refinada, En Cubos, En Caja De Cartón, Presentación X 500 Gr*</t>
  </si>
  <si>
    <t>Bayetilla</t>
  </si>
  <si>
    <t xml:space="preserve">Blanqueador Desinfectante En Botella Plástica, 2 L. </t>
  </si>
  <si>
    <t xml:space="preserve">Unidad  </t>
  </si>
  <si>
    <t>Bolsa Para Basura Baja Densidad 65 X 90 Pulgada Calibre 2</t>
  </si>
  <si>
    <t xml:space="preserve">Pila 2A Alcalina X Und </t>
  </si>
  <si>
    <t>Hoja Sierra 18</t>
  </si>
  <si>
    <t>Hoja Sierra 24</t>
  </si>
  <si>
    <t>Llantas Vehículo</t>
  </si>
  <si>
    <t>Remache  Pop 4-6 1/8*1/2</t>
  </si>
  <si>
    <t>Remache Pop 6-10 3/16*3/4</t>
  </si>
  <si>
    <t>Remache Pop 6-2 3/16*1/4</t>
  </si>
  <si>
    <t>Remache Pop 6-6 3/16*1/2</t>
  </si>
  <si>
    <t xml:space="preserve">Café Sin Descafeinar Nacional Clásico, Molido, Tostado En Bolsa Metalizada, De 2.500 Gr Tipo 2. (*) Leer Observación </t>
  </si>
  <si>
    <t>Limpiavidrios Pistola X 500 Ml</t>
  </si>
  <si>
    <t>Vaso Deschable De 7 Onzas Biodegradable</t>
  </si>
  <si>
    <t>Paquete x 50 unidades</t>
  </si>
  <si>
    <t>Detergente En Polvo Por 1 Kg  En Bolsa</t>
  </si>
  <si>
    <t>Lustramuebles Aerosol Natural X 400Ml Para Todo Tipo De Mueble - Antipolvo.</t>
  </si>
  <si>
    <t xml:space="preserve">Pila 9V Alcalina Cuadrada </t>
  </si>
  <si>
    <t>Broca Hss Inc 3/16</t>
  </si>
  <si>
    <t>Broca Inc M 3/16*4</t>
  </si>
  <si>
    <t xml:space="preserve">Cucharita De Té </t>
  </si>
  <si>
    <t>Cuchillo De Cocina</t>
  </si>
  <si>
    <t>Recogedor Plástico Para Basura Con Bastón Plástico De Largo Aprox 100 Cm. Hecho A Base De Plástico Flexible. Base Y Mango Muy Resistentes. Terminado Afilado En El Borde Para Recoger Particulas Mas Pequeñas.</t>
  </si>
  <si>
    <t>Tornillo  1 1/2 "</t>
  </si>
  <si>
    <t>Tornillo  2"</t>
  </si>
  <si>
    <t xml:space="preserve">Pila 3A Alcalina X Und </t>
  </si>
  <si>
    <t>Vales De Gasolina</t>
  </si>
  <si>
    <t>Galon</t>
  </si>
  <si>
    <t>Filtro En Tela Para Greca Ref: 5L</t>
  </si>
  <si>
    <t xml:space="preserve">Jabon Liquido Para Manos </t>
  </si>
  <si>
    <t>Broca Hss Inc 5/16</t>
  </si>
  <si>
    <t>Plug Cat.5E  Rj 45 Computador Amp Fino</t>
  </si>
  <si>
    <t>Bombillo Ahorrador,25- 26W Espiral 6400°K Import</t>
  </si>
  <si>
    <t>Broca Hss Inc 1/4</t>
  </si>
  <si>
    <t>Broca Inc M 1/4*4</t>
  </si>
  <si>
    <t>Broca Hss Inc 1/8</t>
  </si>
  <si>
    <t>Broca Inc M 5/16*5</t>
  </si>
  <si>
    <t>Papel Higiénico Jumbo De 500 Mt X 4 Rollos</t>
  </si>
  <si>
    <t>Paca x 4</t>
  </si>
  <si>
    <t>Esponja Para Loza</t>
  </si>
  <si>
    <t xml:space="preserve">Ajuste Y Adicion Contrato 032 De2012 </t>
  </si>
  <si>
    <t>Servicio De Aseo Sede Y Subsedes</t>
  </si>
  <si>
    <t xml:space="preserve">Mantenimiento Equipos De Aire Acondicionado Medellin (15 Equipos) </t>
  </si>
  <si>
    <t>Trimestre</t>
  </si>
  <si>
    <t>Mantenimiento Equipos De Aire Acondicionado Subsede Quibdo (3 Equipos)</t>
  </si>
  <si>
    <t>Instalacion De Equipos De Aire Acondicionado En Local Anexo Sede Medellin</t>
  </si>
  <si>
    <t>Servicio Internet Territorial</t>
  </si>
  <si>
    <t>Reconocer Gastos De Transporte Urbano A Funcionario De Planta - Mensajeria</t>
  </si>
  <si>
    <t>dia</t>
  </si>
  <si>
    <t>Reconocer Gastos De Transporte Urbano A Funcionario De Planta - Visitas Al Tribunal - Taxi</t>
  </si>
  <si>
    <t>Semana</t>
  </si>
  <si>
    <t>Servicio De Transporte</t>
  </si>
  <si>
    <t>Broca Hss Inc 1/16</t>
  </si>
  <si>
    <t>Canaleta 70*17 De Piso Gris Acme</t>
  </si>
  <si>
    <t>Chazo  6*1 1/4</t>
  </si>
  <si>
    <t>Chazo  6*1 5/8</t>
  </si>
  <si>
    <t>Chazo 6*2</t>
  </si>
  <si>
    <t>Chazo l 6*1</t>
  </si>
  <si>
    <t>Cubeta De Plástico No. 20 De 17 Lts. Resistente Y Versátil Para Cualquier Líquido No Corrosivo. Con Asa De Metal Que Facilita El Transporte Y La Movilización. Varios Colores.</t>
  </si>
  <si>
    <t>Jalador Limpia Vidrios De 45 Cm Con Mango De Polipropileno Con Rosca. Hule Con Filo Que No Deja Marcas. Mango Moldeado En Polipropileno Virgen, Con Rosca En La Parte Interior Para Poder Ser Usado De Forma Manual O Con Extensión. Color Negro.</t>
  </si>
  <si>
    <t>Punto Ecológico De 3 Recipientes 53 Litros Tapa Vaivén, Estructura Metálica Terminación De La Estructura Pintura Electrostática. Bandeja De Identificación Con Marcación Estándar En Vinilo De Alta Adherencia Y Resistencia. Marcación Estándar De Los Recipientes Screen A Una Sola Tinta Original De Fábrica Colores De Los Recipientes: Verde, Azul, Gris.Ref.3X53Litros</t>
  </si>
  <si>
    <t xml:space="preserve">Remache Pop 4-10 </t>
  </si>
  <si>
    <t>Mantenimiento preventivo y correctivo del tanque y bombas de agua ubicados en las instalaciones de la Subsede Quibdo.</t>
  </si>
  <si>
    <t>Servicio de manteniento adicional para los Equipos de Aire Acondicionado en las ciudades de Medellin</t>
  </si>
  <si>
    <t xml:space="preserve">Servicio de manteniento adicional para los Equipos de Aire Acondicionado en las ciudades de Medellin </t>
  </si>
  <si>
    <t>Servicio de manteniento adicional para los Equipos de Aire Acondicionado en las ciudades de Quibdo</t>
  </si>
  <si>
    <t>Recursos necesarios par ajustar el pago del Servicio d Internet en la territorial Medellin, hasta el mes de Diciembre del año 2013</t>
  </si>
  <si>
    <t>Recursos necesarios par ajustar el pago del Servicio d Internet en la territorial Medellin, hasta el mes de Diciembre del año 2014</t>
  </si>
  <si>
    <t>Recarga de Extintores</t>
  </si>
  <si>
    <t>Alquiler Equipos de Computo</t>
  </si>
  <si>
    <t>TRANSPORTE ESPECIAL POR HORAS</t>
  </si>
  <si>
    <t>Mensajeria De La Territorial</t>
  </si>
  <si>
    <t xml:space="preserve">Mantenimiento Y Reparacion Aires Acondiaionaos </t>
  </si>
  <si>
    <t>Mantenimiento, Reubicacion Y Recarga De Los Extintores Subsedes</t>
  </si>
  <si>
    <t>Abrazadera Metálica</t>
  </si>
  <si>
    <t>Amortiguadores Trasero</t>
  </si>
  <si>
    <t>Bomba De Agua</t>
  </si>
  <si>
    <t xml:space="preserve">Correa Multicanal </t>
  </si>
  <si>
    <t>Empaque Tapa Control De Cambios</t>
  </si>
  <si>
    <t>Instalación De Kit. De Distribución Y Empaque De Tapa De Válvulas</t>
  </si>
  <si>
    <t>M.O Cambio Reten Cigüeñal, Empaque Bomba De Agua Y Control Cambios</t>
  </si>
  <si>
    <t>Plumillas</t>
  </si>
  <si>
    <t>Reten Palanca Control Cambios</t>
  </si>
  <si>
    <t>Sello Delantero Cigüeñal</t>
  </si>
  <si>
    <t>Sello Eje Delantero</t>
  </si>
  <si>
    <t>Silicona Ultra Grey</t>
  </si>
  <si>
    <t>Varilla Control Cambios</t>
  </si>
  <si>
    <t>Servicio De Aseo Subsedes</t>
  </si>
  <si>
    <t>Vales</t>
  </si>
  <si>
    <t>Farolas</t>
  </si>
  <si>
    <t>Taparrines</t>
  </si>
  <si>
    <t>Jabon Liquido</t>
  </si>
  <si>
    <t>Papel H Jumbo</t>
  </si>
  <si>
    <t>Toalla Manos Desechable</t>
  </si>
  <si>
    <t>Aromatica</t>
  </si>
  <si>
    <t xml:space="preserve">Azucar </t>
  </si>
  <si>
    <t xml:space="preserve">Café </t>
  </si>
  <si>
    <t>Elementos De Cafetería Y Restaurante</t>
  </si>
  <si>
    <t>costo total estimado</t>
  </si>
  <si>
    <t>adquicision de video proyector</t>
  </si>
  <si>
    <t>Arrendamiento de equipo de computo</t>
  </si>
  <si>
    <t>Equipo</t>
  </si>
  <si>
    <t>Arrendamiento Fotocopiadora</t>
  </si>
  <si>
    <t>Manteles</t>
  </si>
  <si>
    <t>Correo 472 Paquetes y valijas</t>
  </si>
  <si>
    <t>Elementos Para Mantenimientos (Eléctricos Y Otros)</t>
  </si>
  <si>
    <t>Mantenimiento Planta Eléctrica</t>
  </si>
  <si>
    <t>Tubo fluorescente 2x48</t>
  </si>
  <si>
    <t>Tubo fluorescente 2x96</t>
  </si>
  <si>
    <t>Tubo Fluorescente F 17 W/4100 T8</t>
  </si>
  <si>
    <t>Tubo Fluorescente F 32 W/4100 T8</t>
  </si>
  <si>
    <t>Tubo Fluorescente T5/24FW/840.</t>
  </si>
  <si>
    <t>Tubo Fluorescente T5/54 FW/840.</t>
  </si>
  <si>
    <t xml:space="preserve">Balastos 2 x 48 T12 electrónico </t>
  </si>
  <si>
    <t xml:space="preserve">Balastos 2 x 96 T12 electrónico </t>
  </si>
  <si>
    <t xml:space="preserve">Balastos Electrónico 2 x 54W T5 120V / 277V </t>
  </si>
  <si>
    <t xml:space="preserve">Balastos Electrónico 4 X 54W T5 120V / 277V </t>
  </si>
  <si>
    <t>Bombillo 4 pines dulux 26 26w/650</t>
  </si>
  <si>
    <t>Bombillo Ahorrador de luz 20W / 120V de Enroscar  E28</t>
  </si>
  <si>
    <t xml:space="preserve">Bombillo ahorrador de luz 26w 120 de Enrosca </t>
  </si>
  <si>
    <t>Bombillo Ahorrador de luz 32W / 840 T4 PINES</t>
  </si>
  <si>
    <t>Bombillo Eléctrico Compacto T/EF32TBX/840/A/4P</t>
  </si>
  <si>
    <t>Bombillo Halógeno 12V/50 WATT.</t>
  </si>
  <si>
    <t>Cable Calibre12 X Dúplex  normalizado retie</t>
  </si>
  <si>
    <t>metros</t>
  </si>
  <si>
    <r>
      <t>Cable Encauchetado de 3 x calibre 14 para red eléctrica</t>
    </r>
    <r>
      <rPr>
        <sz val="8"/>
        <color indexed="10"/>
        <rFont val="Arial"/>
        <family val="2"/>
      </rPr>
      <t xml:space="preserve">. </t>
    </r>
    <r>
      <rPr>
        <sz val="8"/>
        <color indexed="8"/>
        <rFont val="Arial"/>
        <family val="2"/>
      </rPr>
      <t>Normalizado retie</t>
    </r>
  </si>
  <si>
    <t>Cable siliconado para estufa calibre 10</t>
  </si>
  <si>
    <t xml:space="preserve">Caja 5800  en aluminio  con dos salidas de rosca de 1/2  pul   </t>
  </si>
  <si>
    <t>Socket lámpara 48 macho (según muestra 1.10)</t>
  </si>
  <si>
    <t>Socket lámpara 48 hembra (según muestra 1.10)</t>
  </si>
  <si>
    <t>Socket  para tubo T5</t>
  </si>
  <si>
    <t>Socket F 32 para tubo T8 condensador</t>
  </si>
  <si>
    <t>Socket Lineal para lámpara T8</t>
  </si>
  <si>
    <t>Tapa Ciega Eléctrica Cuadrada Estándar metálica 10x10 cm</t>
  </si>
  <si>
    <t>Tapa Ciega metálica  Eléctrica redonda</t>
  </si>
  <si>
    <t>Tapa ciega metálica rectangular para caja 5800</t>
  </si>
  <si>
    <t xml:space="preserve">toma 15 A aérea  tipo NEMA certificada 3 polos </t>
  </si>
  <si>
    <t xml:space="preserve">Clavija 15A  aérea tipo  NEMA certificada  3 polos </t>
  </si>
  <si>
    <t xml:space="preserve">Interruptor sencillo normalizado retie </t>
  </si>
  <si>
    <t>Interruptor de luz doble normalizado retie</t>
  </si>
  <si>
    <t>Interruptor de Luz Doble Conmutable normalizado retie</t>
  </si>
  <si>
    <t>Interruptor sencillo conmutable normalizado retie</t>
  </si>
  <si>
    <t>Interruptor de Luz Triple Conmutable normalizado retie</t>
  </si>
  <si>
    <t>Resistencia para greca 1500 amperios ( según muestra anexo 1.8)</t>
  </si>
  <si>
    <t xml:space="preserve">Toma Bifásica 20A-250 V normalizada retie con tapa metálica </t>
  </si>
  <si>
    <t xml:space="preserve">Empalme de derivación autodesforre para cable 10-12 awg  normalizado retie certificado UL </t>
  </si>
  <si>
    <t xml:space="preserve">Terminal de uña aislada para cable 10-12 awg normalizado  retie certificado UL </t>
  </si>
  <si>
    <t xml:space="preserve">Empalme de resorte para cable 10-12 awg normalizado retie certificado UL </t>
  </si>
  <si>
    <t>Cinta aislante Retardante a la llama, autoextinguible, resiste rayos ultravioletas, abrasión, humedad álcalis, ácidos y corrosión. Optima protección entre los -18°C y los 105°C.</t>
  </si>
  <si>
    <t xml:space="preserve">Toma  doble, tierra aislada 15 Amperios  certificada UL color naranja </t>
  </si>
  <si>
    <t xml:space="preserve">Toma Corriente Doble con Polo a tierra de 15 Amperios. Color blanca certificada UL con tapa </t>
  </si>
  <si>
    <t>Gasolina Y Acpm</t>
  </si>
  <si>
    <t>Hosting - Arrendamiento Página Web</t>
  </si>
  <si>
    <t>Mantenimiento Vehículos</t>
  </si>
  <si>
    <t>Fotoconductores C734X24G Varios colores</t>
  </si>
  <si>
    <t>Toner C734A1 Varios colores</t>
  </si>
  <si>
    <t>Materiales e insumos de mercadeo</t>
  </si>
  <si>
    <t>Otros comunicaciones y transpsorte (porteadora)</t>
  </si>
  <si>
    <t>Papel Higiénico hoja sencilla jumbo Rollos x 400m</t>
  </si>
  <si>
    <t>Papel Higiénico Rollos 60m</t>
  </si>
  <si>
    <t>Toallas desechables</t>
  </si>
  <si>
    <t>Publicaciones Varias</t>
  </si>
  <si>
    <t>Servicio De Acarreo</t>
  </si>
  <si>
    <t>Solucion Integra Para Presentaciones</t>
  </si>
  <si>
    <t>Suscripción Casa Editorial El Tiempo</t>
  </si>
  <si>
    <t>Suscripción Diario El Espectador</t>
  </si>
  <si>
    <t>Suscripción El Nuevo Siglo</t>
  </si>
  <si>
    <t>Suscripción La Republica</t>
  </si>
  <si>
    <t>Suscripción Revista Semana</t>
  </si>
  <si>
    <t>Suscripciones LEGIS</t>
  </si>
  <si>
    <t>Suscripciones NOTINET</t>
  </si>
  <si>
    <t>Tapete atrapa mugre</t>
  </si>
  <si>
    <t>Televisor Plasma</t>
  </si>
  <si>
    <t>Token</t>
  </si>
  <si>
    <t>Programa Bilinguismo - Ingles</t>
  </si>
  <si>
    <t>Pago</t>
  </si>
  <si>
    <t>Programa de Formacion de Auditores - ISO 27001</t>
  </si>
  <si>
    <t>Adobe  Elearning Suite</t>
  </si>
  <si>
    <t>Banderas para la Plazoleta</t>
  </si>
</sst>
</file>

<file path=xl/styles.xml><?xml version="1.0" encoding="utf-8"?>
<styleSheet xmlns="http://schemas.openxmlformats.org/spreadsheetml/2006/main">
  <numFmts count="5">
    <numFmt numFmtId="41" formatCode="_(* #,##0_);_(* \(#,##0\);_(* &quot;-&quot;_);_(@_)"/>
    <numFmt numFmtId="44" formatCode="_(&quot;$&quot;\ * #,##0.00_);_(&quot;$&quot;\ * \(#,##0.00\);_(&quot;$&quot;\ * &quot;-&quot;??_);_(@_)"/>
    <numFmt numFmtId="43" formatCode="_(* #,##0.00_);_(* \(#,##0.00\);_(* &quot;-&quot;??_);_(@_)"/>
    <numFmt numFmtId="164" formatCode="_(* #,##0_);_(* \(#,##0\);_(* &quot;-&quot;??_);_(@_)"/>
    <numFmt numFmtId="166" formatCode="#,##0;[Red]#,##0"/>
  </numFmts>
  <fonts count="18">
    <font>
      <sz val="11"/>
      <color theme="1"/>
      <name val="Calibri"/>
      <family val="2"/>
      <scheme val="minor"/>
    </font>
    <font>
      <sz val="11"/>
      <color theme="1"/>
      <name val="Calibri"/>
      <family val="2"/>
      <scheme val="minor"/>
    </font>
    <font>
      <b/>
      <sz val="8"/>
      <color indexed="8"/>
      <name val="Arial"/>
      <family val="2"/>
    </font>
    <font>
      <sz val="8"/>
      <color indexed="8"/>
      <name val="Arial"/>
      <family val="2"/>
    </font>
    <font>
      <sz val="8"/>
      <name val="Arial"/>
      <family val="2"/>
    </font>
    <font>
      <sz val="8"/>
      <name val="Dialog"/>
    </font>
    <font>
      <sz val="11"/>
      <color indexed="8"/>
      <name val="Calibri"/>
      <family val="2"/>
    </font>
    <font>
      <sz val="8"/>
      <color indexed="8"/>
      <name val="Calibri"/>
      <family val="2"/>
    </font>
    <font>
      <sz val="10"/>
      <name val="Arial"/>
      <family val="2"/>
    </font>
    <font>
      <b/>
      <sz val="8"/>
      <color theme="1"/>
      <name val="Arial"/>
      <family val="2"/>
    </font>
    <font>
      <sz val="8"/>
      <color theme="1"/>
      <name val="Arial"/>
      <family val="2"/>
    </font>
    <font>
      <sz val="8"/>
      <color rgb="FFFF0000"/>
      <name val="Arial"/>
      <family val="2"/>
    </font>
    <font>
      <b/>
      <sz val="8"/>
      <color theme="1"/>
      <name val="Calibri"/>
      <family val="2"/>
      <scheme val="minor"/>
    </font>
    <font>
      <sz val="8"/>
      <color theme="1"/>
      <name val="Calibri"/>
      <family val="2"/>
      <scheme val="minor"/>
    </font>
    <font>
      <sz val="8"/>
      <name val="Calibri"/>
      <family val="2"/>
    </font>
    <font>
      <sz val="8"/>
      <name val="Tahoma"/>
      <family val="2"/>
    </font>
    <font>
      <b/>
      <sz val="8"/>
      <color indexed="8"/>
      <name val="Calibri"/>
      <family val="2"/>
    </font>
    <font>
      <sz val="8"/>
      <color indexed="10"/>
      <name val="Arial"/>
      <family val="2"/>
    </font>
  </fonts>
  <fills count="3">
    <fill>
      <patternFill patternType="none"/>
    </fill>
    <fill>
      <patternFill patternType="gray125"/>
    </fill>
    <fill>
      <patternFill patternType="solid">
        <fgColor rgb="FF00B0F0"/>
        <bgColor indexed="64"/>
      </patternFill>
    </fill>
  </fills>
  <borders count="1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44" fontId="6" fillId="0" borderId="0" applyFont="0" applyFill="0" applyBorder="0" applyAlignment="0" applyProtection="0"/>
  </cellStyleXfs>
  <cellXfs count="115">
    <xf numFmtId="0" fontId="0" fillId="0" borderId="0" xfId="0"/>
    <xf numFmtId="0" fontId="2" fillId="2" borderId="1" xfId="0" applyFont="1" applyFill="1" applyBorder="1" applyAlignment="1" applyProtection="1">
      <alignment horizontal="center" vertical="center" wrapText="1"/>
      <protection locked="0"/>
    </xf>
    <xf numFmtId="41" fontId="2" fillId="2" borderId="1" xfId="0" applyNumberFormat="1" applyFont="1" applyFill="1" applyBorder="1" applyAlignment="1" applyProtection="1">
      <alignment horizontal="center" vertical="center" wrapText="1"/>
      <protection locked="0"/>
    </xf>
    <xf numFmtId="0" fontId="3" fillId="0" borderId="2" xfId="0" applyFont="1" applyFill="1" applyBorder="1" applyProtection="1">
      <protection locked="0"/>
    </xf>
    <xf numFmtId="0" fontId="4" fillId="0" borderId="3" xfId="0" applyFont="1" applyFill="1" applyBorder="1" applyProtection="1">
      <protection locked="0"/>
    </xf>
    <xf numFmtId="41" fontId="4" fillId="0" borderId="3" xfId="0" applyNumberFormat="1" applyFont="1" applyFill="1" applyBorder="1" applyProtection="1">
      <protection locked="0"/>
    </xf>
    <xf numFmtId="0" fontId="4" fillId="0" borderId="4" xfId="0" applyFont="1" applyFill="1" applyBorder="1" applyProtection="1">
      <protection locked="0"/>
    </xf>
    <xf numFmtId="41" fontId="4" fillId="0" borderId="4" xfId="0" applyNumberFormat="1" applyFont="1" applyFill="1" applyBorder="1" applyProtection="1">
      <protection locked="0"/>
    </xf>
    <xf numFmtId="0" fontId="4" fillId="0" borderId="5" xfId="0" applyFont="1" applyFill="1" applyBorder="1" applyProtection="1">
      <protection locked="0"/>
    </xf>
    <xf numFmtId="41" fontId="4" fillId="0" borderId="5" xfId="0" applyNumberFormat="1" applyFont="1" applyFill="1" applyBorder="1" applyProtection="1">
      <protection locked="0"/>
    </xf>
    <xf numFmtId="0" fontId="4" fillId="0" borderId="6" xfId="0" applyFont="1" applyFill="1" applyBorder="1" applyProtection="1">
      <protection locked="0"/>
    </xf>
    <xf numFmtId="41" fontId="4" fillId="0" borderId="6" xfId="0" applyNumberFormat="1" applyFont="1" applyFill="1" applyBorder="1" applyProtection="1">
      <protection locked="0"/>
    </xf>
    <xf numFmtId="0" fontId="7" fillId="0" borderId="4" xfId="0" applyFont="1" applyFill="1" applyBorder="1" applyProtection="1">
      <protection locked="0"/>
    </xf>
    <xf numFmtId="0" fontId="7" fillId="0" borderId="3" xfId="0" applyFont="1" applyFill="1" applyBorder="1" applyProtection="1">
      <protection locked="0"/>
    </xf>
    <xf numFmtId="0" fontId="3" fillId="0" borderId="0" xfId="0" applyFont="1" applyFill="1" applyProtection="1">
      <protection locked="0"/>
    </xf>
    <xf numFmtId="0" fontId="4" fillId="0" borderId="4" xfId="0" applyFont="1" applyFill="1" applyBorder="1" applyAlignment="1" applyProtection="1">
      <alignment horizontal="right"/>
      <protection locked="0"/>
    </xf>
    <xf numFmtId="0" fontId="4" fillId="0" borderId="4" xfId="0" applyFont="1" applyFill="1" applyBorder="1" applyAlignment="1" applyProtection="1">
      <protection locked="0"/>
    </xf>
    <xf numFmtId="41" fontId="4" fillId="0" borderId="4" xfId="0" applyNumberFormat="1" applyFont="1" applyFill="1" applyBorder="1" applyAlignment="1" applyProtection="1">
      <alignment horizontal="right"/>
      <protection locked="0"/>
    </xf>
    <xf numFmtId="0" fontId="4" fillId="0" borderId="3" xfId="0" applyFont="1" applyFill="1" applyBorder="1" applyAlignment="1" applyProtection="1">
      <protection locked="0"/>
    </xf>
    <xf numFmtId="41" fontId="4" fillId="0" borderId="3" xfId="0" applyNumberFormat="1" applyFont="1" applyFill="1" applyBorder="1" applyAlignment="1" applyProtection="1">
      <alignment horizontal="right"/>
      <protection locked="0"/>
    </xf>
    <xf numFmtId="0" fontId="4" fillId="0" borderId="3" xfId="0" applyFont="1" applyFill="1" applyBorder="1" applyAlignment="1" applyProtection="1">
      <alignment horizontal="right"/>
      <protection locked="0"/>
    </xf>
    <xf numFmtId="0" fontId="4" fillId="0" borderId="5" xfId="0" applyFont="1" applyFill="1" applyBorder="1" applyAlignment="1" applyProtection="1">
      <alignment horizontal="right"/>
      <protection locked="0"/>
    </xf>
    <xf numFmtId="0" fontId="4" fillId="0" borderId="6" xfId="0" applyFont="1" applyFill="1" applyBorder="1" applyAlignment="1" applyProtection="1">
      <alignment horizontal="right"/>
      <protection locked="0"/>
    </xf>
    <xf numFmtId="0" fontId="7" fillId="0" borderId="5" xfId="0" applyFont="1" applyFill="1" applyBorder="1" applyProtection="1">
      <protection locked="0"/>
    </xf>
    <xf numFmtId="41" fontId="4" fillId="0" borderId="4" xfId="4" applyNumberFormat="1" applyFont="1" applyFill="1" applyBorder="1" applyProtection="1">
      <protection locked="0"/>
    </xf>
    <xf numFmtId="41" fontId="4" fillId="0" borderId="3" xfId="4" applyNumberFormat="1" applyFont="1" applyFill="1" applyBorder="1" applyProtection="1">
      <protection locked="0"/>
    </xf>
    <xf numFmtId="41" fontId="4" fillId="0" borderId="5" xfId="4" applyNumberFormat="1" applyFont="1" applyFill="1" applyBorder="1" applyProtection="1">
      <protection locked="0"/>
    </xf>
    <xf numFmtId="0" fontId="3" fillId="0" borderId="0" xfId="0" applyFont="1" applyFill="1" applyBorder="1" applyProtection="1">
      <protection locked="0"/>
    </xf>
    <xf numFmtId="41" fontId="3" fillId="0" borderId="0" xfId="0" applyNumberFormat="1" applyFont="1" applyFill="1" applyBorder="1" applyProtection="1">
      <protection locked="0"/>
    </xf>
    <xf numFmtId="0" fontId="9" fillId="2" borderId="4" xfId="0" applyFont="1" applyFill="1" applyBorder="1" applyAlignment="1" applyProtection="1">
      <alignment horizontal="center" vertical="center" wrapText="1"/>
    </xf>
    <xf numFmtId="41" fontId="9" fillId="2" borderId="4"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4" xfId="0" applyFont="1" applyFill="1" applyBorder="1" applyAlignment="1" applyProtection="1">
      <alignment horizontal="left"/>
    </xf>
    <xf numFmtId="0" fontId="4" fillId="0" borderId="4" xfId="0" applyFont="1" applyFill="1" applyBorder="1" applyAlignment="1" applyProtection="1"/>
    <xf numFmtId="0" fontId="4" fillId="0" borderId="4" xfId="0" applyFont="1" applyFill="1" applyBorder="1" applyAlignment="1" applyProtection="1">
      <alignment horizontal="center"/>
    </xf>
    <xf numFmtId="41" fontId="4" fillId="0" borderId="4" xfId="1" applyNumberFormat="1" applyFont="1" applyFill="1" applyBorder="1" applyAlignment="1" applyProtection="1">
      <alignment horizontal="right"/>
    </xf>
    <xf numFmtId="0" fontId="10" fillId="0" borderId="0" xfId="0" applyFont="1" applyFill="1" applyProtection="1"/>
    <xf numFmtId="41" fontId="4" fillId="0" borderId="4" xfId="0" applyNumberFormat="1" applyFont="1" applyFill="1" applyBorder="1" applyProtection="1"/>
    <xf numFmtId="0" fontId="4" fillId="0" borderId="4" xfId="0" applyFont="1" applyFill="1" applyBorder="1" applyAlignment="1" applyProtection="1">
      <alignment horizontal="left" vertical="center"/>
    </xf>
    <xf numFmtId="0" fontId="4" fillId="0" borderId="4" xfId="0" applyFont="1" applyFill="1" applyBorder="1" applyAlignment="1" applyProtection="1">
      <alignment vertical="center"/>
    </xf>
    <xf numFmtId="0" fontId="4" fillId="0" borderId="4" xfId="0" applyFont="1" applyFill="1" applyBorder="1" applyAlignment="1" applyProtection="1">
      <alignment horizontal="center" vertical="center"/>
    </xf>
    <xf numFmtId="41" fontId="4" fillId="0" borderId="4" xfId="0" applyNumberFormat="1" applyFont="1" applyFill="1" applyBorder="1" applyAlignment="1" applyProtection="1">
      <alignment horizontal="center" vertical="center" wrapText="1"/>
    </xf>
    <xf numFmtId="0" fontId="10" fillId="0" borderId="4" xfId="0" applyFont="1" applyFill="1" applyBorder="1" applyAlignment="1" applyProtection="1">
      <alignment horizontal="center"/>
    </xf>
    <xf numFmtId="0" fontId="11" fillId="0" borderId="4" xfId="0" applyFont="1" applyFill="1" applyBorder="1" applyAlignment="1" applyProtection="1">
      <alignment horizontal="left"/>
    </xf>
    <xf numFmtId="0" fontId="11" fillId="0" borderId="4" xfId="0" applyFont="1" applyFill="1" applyBorder="1" applyAlignment="1" applyProtection="1"/>
    <xf numFmtId="0" fontId="11" fillId="0" borderId="4" xfId="0" applyFont="1" applyFill="1" applyBorder="1" applyAlignment="1" applyProtection="1">
      <alignment horizontal="center"/>
    </xf>
    <xf numFmtId="41" fontId="11" fillId="0" borderId="4" xfId="0" applyNumberFormat="1" applyFont="1" applyFill="1" applyBorder="1" applyProtection="1"/>
    <xf numFmtId="0" fontId="4" fillId="0" borderId="4" xfId="0" applyFont="1" applyFill="1" applyBorder="1" applyAlignment="1" applyProtection="1">
      <alignment vertical="center" wrapText="1"/>
    </xf>
    <xf numFmtId="41" fontId="4" fillId="0" borderId="4" xfId="1" applyNumberFormat="1" applyFont="1" applyFill="1" applyBorder="1" applyAlignment="1" applyProtection="1">
      <alignment horizontal="right" vertical="center"/>
    </xf>
    <xf numFmtId="0" fontId="4" fillId="0" borderId="4" xfId="0" applyFont="1" applyFill="1" applyBorder="1" applyAlignment="1" applyProtection="1">
      <alignment wrapText="1"/>
    </xf>
    <xf numFmtId="3" fontId="4" fillId="0" borderId="4" xfId="0" applyNumberFormat="1" applyFont="1" applyFill="1" applyBorder="1" applyAlignment="1" applyProtection="1"/>
    <xf numFmtId="0" fontId="4" fillId="0" borderId="4" xfId="0" applyFont="1" applyFill="1" applyBorder="1"/>
    <xf numFmtId="3" fontId="4" fillId="0" borderId="4" xfId="0" applyNumberFormat="1" applyFont="1" applyFill="1" applyBorder="1" applyAlignment="1" applyProtection="1">
      <alignment horizontal="right"/>
    </xf>
    <xf numFmtId="0" fontId="10" fillId="0" borderId="4" xfId="0" applyFont="1" applyFill="1" applyBorder="1" applyProtection="1"/>
    <xf numFmtId="0" fontId="4" fillId="0" borderId="0" xfId="0" applyFont="1" applyFill="1" applyProtection="1"/>
    <xf numFmtId="1" fontId="4" fillId="0" borderId="4" xfId="0" applyNumberFormat="1" applyFont="1" applyFill="1" applyBorder="1" applyAlignment="1" applyProtection="1"/>
    <xf numFmtId="0" fontId="10" fillId="0" borderId="0" xfId="0" applyFont="1" applyFill="1" applyAlignment="1" applyProtection="1">
      <protection locked="0"/>
    </xf>
    <xf numFmtId="0" fontId="10" fillId="0" borderId="0" xfId="0" applyFont="1" applyFill="1" applyAlignment="1" applyProtection="1">
      <alignment horizontal="left"/>
      <protection locked="0"/>
    </xf>
    <xf numFmtId="41" fontId="10" fillId="0" borderId="0" xfId="0" applyNumberFormat="1" applyFont="1" applyFill="1" applyAlignment="1" applyProtection="1">
      <protection locked="0"/>
    </xf>
    <xf numFmtId="0" fontId="10" fillId="0" borderId="0" xfId="0" applyFont="1" applyFill="1" applyProtection="1">
      <protection locked="0"/>
    </xf>
    <xf numFmtId="0" fontId="12"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xf>
    <xf numFmtId="3" fontId="12" fillId="2" borderId="4" xfId="0" applyNumberFormat="1" applyFont="1" applyFill="1" applyBorder="1" applyAlignment="1" applyProtection="1">
      <alignment horizontal="center" vertical="center" wrapText="1"/>
    </xf>
    <xf numFmtId="0" fontId="0" fillId="0" borderId="0" xfId="0" applyFill="1"/>
    <xf numFmtId="0" fontId="4" fillId="0" borderId="4" xfId="0" applyFont="1" applyFill="1" applyBorder="1" applyProtection="1"/>
    <xf numFmtId="0" fontId="4" fillId="0" borderId="4" xfId="0" applyFont="1" applyFill="1" applyBorder="1" applyAlignment="1" applyProtection="1">
      <alignment horizontal="right"/>
    </xf>
    <xf numFmtId="3" fontId="4" fillId="0" borderId="4" xfId="1" applyNumberFormat="1" applyFont="1" applyFill="1" applyBorder="1" applyAlignment="1" applyProtection="1">
      <alignment horizontal="right"/>
    </xf>
    <xf numFmtId="3" fontId="4" fillId="0" borderId="4" xfId="0" applyNumberFormat="1" applyFont="1" applyFill="1" applyBorder="1" applyProtection="1"/>
    <xf numFmtId="0" fontId="3" fillId="0" borderId="4" xfId="0" applyFont="1" applyFill="1" applyBorder="1" applyAlignment="1" applyProtection="1">
      <alignment horizontal="justify" vertical="top" wrapText="1"/>
    </xf>
    <xf numFmtId="1" fontId="10" fillId="0" borderId="4" xfId="0" applyNumberFormat="1" applyFont="1" applyFill="1" applyBorder="1" applyProtection="1"/>
    <xf numFmtId="0" fontId="10" fillId="0" borderId="4" xfId="0" applyFont="1" applyFill="1" applyBorder="1" applyAlignment="1" applyProtection="1">
      <alignment wrapText="1"/>
    </xf>
    <xf numFmtId="0" fontId="4" fillId="0" borderId="4" xfId="0" applyFont="1" applyFill="1" applyBorder="1" applyAlignment="1" applyProtection="1">
      <alignment horizontal="center" vertical="center" wrapText="1"/>
    </xf>
    <xf numFmtId="0" fontId="3" fillId="0" borderId="4" xfId="0" applyFont="1" applyFill="1" applyBorder="1" applyAlignment="1" applyProtection="1">
      <alignment vertical="top" wrapText="1"/>
    </xf>
    <xf numFmtId="0" fontId="3" fillId="0" borderId="4" xfId="0" applyFont="1" applyFill="1" applyBorder="1" applyAlignment="1" applyProtection="1">
      <alignment horizontal="left"/>
    </xf>
    <xf numFmtId="0" fontId="4" fillId="0" borderId="0" xfId="0" applyFont="1" applyFill="1"/>
    <xf numFmtId="0" fontId="0" fillId="0" borderId="0" xfId="0" applyFill="1" applyProtection="1">
      <protection locked="0"/>
    </xf>
    <xf numFmtId="3" fontId="0" fillId="0" borderId="0" xfId="0" applyNumberFormat="1" applyFill="1" applyProtection="1">
      <protection locked="0"/>
    </xf>
    <xf numFmtId="3" fontId="0" fillId="0" borderId="0" xfId="0" applyNumberFormat="1" applyFill="1"/>
    <xf numFmtId="0" fontId="0" fillId="0" borderId="0" xfId="0" applyFill="1" applyProtection="1"/>
    <xf numFmtId="41" fontId="3" fillId="0" borderId="4" xfId="0" applyNumberFormat="1" applyFont="1" applyFill="1" applyBorder="1" applyProtection="1"/>
    <xf numFmtId="0" fontId="3" fillId="0" borderId="4" xfId="0" applyFont="1" applyFill="1" applyBorder="1" applyAlignment="1" applyProtection="1"/>
    <xf numFmtId="0" fontId="3" fillId="0" borderId="4" xfId="0" applyFont="1" applyFill="1" applyBorder="1" applyAlignment="1" applyProtection="1">
      <alignment horizontal="left" vertical="justify"/>
    </xf>
    <xf numFmtId="0" fontId="3" fillId="0" borderId="4" xfId="0" applyFont="1" applyFill="1" applyBorder="1" applyAlignment="1" applyProtection="1">
      <alignment horizontal="center" vertical="top" wrapText="1"/>
    </xf>
    <xf numFmtId="0" fontId="3" fillId="0" borderId="4" xfId="0" applyFont="1" applyFill="1" applyBorder="1" applyAlignment="1" applyProtection="1">
      <alignment horizontal="right"/>
    </xf>
    <xf numFmtId="41" fontId="3" fillId="0" borderId="4" xfId="2" applyNumberFormat="1" applyFont="1" applyFill="1" applyBorder="1" applyProtection="1"/>
    <xf numFmtId="0" fontId="3" fillId="0" borderId="4" xfId="0" applyFont="1" applyFill="1" applyBorder="1" applyProtection="1"/>
    <xf numFmtId="3" fontId="3" fillId="0" borderId="4" xfId="0" applyNumberFormat="1" applyFont="1" applyFill="1" applyBorder="1" applyAlignment="1" applyProtection="1"/>
    <xf numFmtId="0" fontId="9" fillId="2" borderId="8"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protection locked="0"/>
    </xf>
    <xf numFmtId="41" fontId="9" fillId="2" borderId="8"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protection locked="0"/>
    </xf>
    <xf numFmtId="0" fontId="9" fillId="0" borderId="0" xfId="0" applyFont="1" applyFill="1" applyBorder="1" applyAlignment="1" applyProtection="1">
      <alignment horizontal="center" vertical="center" wrapText="1"/>
      <protection locked="0"/>
    </xf>
    <xf numFmtId="0" fontId="13" fillId="0" borderId="4" xfId="0" applyFont="1" applyFill="1" applyBorder="1" applyProtection="1"/>
    <xf numFmtId="0" fontId="13" fillId="0" borderId="4" xfId="0" applyFont="1" applyFill="1" applyBorder="1" applyProtection="1">
      <protection locked="0"/>
    </xf>
    <xf numFmtId="41" fontId="13" fillId="0" borderId="4" xfId="0" applyNumberFormat="1" applyFont="1" applyFill="1" applyBorder="1" applyProtection="1">
      <protection locked="0"/>
    </xf>
    <xf numFmtId="41" fontId="13" fillId="0" borderId="4" xfId="0" applyNumberFormat="1" applyFont="1" applyFill="1" applyBorder="1" applyAlignment="1" applyProtection="1">
      <alignment horizontal="right"/>
      <protection locked="0"/>
    </xf>
    <xf numFmtId="0" fontId="0" fillId="0" borderId="0" xfId="0" applyFill="1" applyBorder="1" applyProtection="1">
      <protection locked="0"/>
    </xf>
    <xf numFmtId="3" fontId="5" fillId="0" borderId="4" xfId="1" applyNumberFormat="1" applyFont="1" applyFill="1" applyBorder="1" applyAlignment="1" applyProtection="1">
      <alignment horizontal="left"/>
    </xf>
    <xf numFmtId="3" fontId="14" fillId="0" borderId="9" xfId="0" applyNumberFormat="1" applyFont="1" applyFill="1" applyBorder="1" applyProtection="1"/>
    <xf numFmtId="3" fontId="14" fillId="0" borderId="9" xfId="0" applyNumberFormat="1" applyFont="1" applyFill="1" applyBorder="1" applyAlignment="1" applyProtection="1">
      <alignment horizontal="center" vertical="top"/>
      <protection locked="0"/>
    </xf>
    <xf numFmtId="3" fontId="14" fillId="0" borderId="10" xfId="0" applyNumberFormat="1" applyFont="1" applyFill="1" applyBorder="1" applyProtection="1"/>
    <xf numFmtId="166" fontId="15" fillId="0" borderId="9" xfId="0" applyNumberFormat="1" applyFont="1" applyFill="1" applyBorder="1" applyAlignment="1" applyProtection="1">
      <alignment vertical="center"/>
      <protection locked="0"/>
    </xf>
    <xf numFmtId="41" fontId="0" fillId="0" borderId="0" xfId="0" applyNumberFormat="1" applyFill="1" applyProtection="1">
      <protection locked="0"/>
    </xf>
    <xf numFmtId="41" fontId="0" fillId="0" borderId="0" xfId="0" applyNumberFormat="1" applyFill="1" applyAlignment="1" applyProtection="1">
      <alignment horizontal="right"/>
      <protection locked="0"/>
    </xf>
    <xf numFmtId="0" fontId="16" fillId="2" borderId="4" xfId="0" applyFont="1" applyFill="1" applyBorder="1" applyAlignment="1" applyProtection="1">
      <alignment horizontal="center" vertical="center" wrapText="1"/>
    </xf>
    <xf numFmtId="3" fontId="16" fillId="2" borderId="4" xfId="0" applyNumberFormat="1" applyFont="1" applyFill="1" applyBorder="1" applyAlignment="1" applyProtection="1">
      <alignment horizontal="center" vertical="center" wrapText="1"/>
    </xf>
    <xf numFmtId="3" fontId="4" fillId="0" borderId="4" xfId="8" applyNumberFormat="1" applyFont="1" applyFill="1" applyBorder="1" applyAlignment="1" applyProtection="1">
      <alignment horizontal="right"/>
    </xf>
    <xf numFmtId="1" fontId="4" fillId="0" borderId="4" xfId="0" applyNumberFormat="1" applyFont="1" applyFill="1" applyBorder="1" applyAlignment="1" applyProtection="1">
      <alignment horizontal="right"/>
    </xf>
    <xf numFmtId="1" fontId="4" fillId="0" borderId="4" xfId="9" applyNumberFormat="1" applyFont="1" applyFill="1" applyBorder="1" applyAlignment="1" applyProtection="1">
      <alignment horizontal="right" vertical="center"/>
    </xf>
    <xf numFmtId="3" fontId="0" fillId="0" borderId="0" xfId="0" applyNumberFormat="1" applyFill="1" applyProtection="1"/>
    <xf numFmtId="0" fontId="5" fillId="0" borderId="4" xfId="0" applyFont="1" applyFill="1" applyBorder="1" applyAlignment="1">
      <alignment horizontal="right"/>
    </xf>
    <xf numFmtId="164" fontId="5" fillId="0" borderId="4" xfId="3" applyNumberFormat="1" applyFont="1" applyFill="1" applyBorder="1" applyAlignment="1">
      <alignment horizontal="right"/>
    </xf>
    <xf numFmtId="0" fontId="0" fillId="0" borderId="0" xfId="0" applyFill="1" applyAlignment="1">
      <alignment wrapText="1"/>
    </xf>
    <xf numFmtId="0" fontId="4" fillId="0" borderId="7" xfId="0" applyFont="1" applyFill="1" applyBorder="1"/>
    <xf numFmtId="0" fontId="16" fillId="2" borderId="4" xfId="0" applyFont="1" applyFill="1" applyBorder="1" applyAlignment="1">
      <alignment horizontal="center" vertical="center" wrapText="1"/>
    </xf>
  </cellXfs>
  <cellStyles count="10">
    <cellStyle name="Millares" xfId="1" builtinId="3"/>
    <cellStyle name="Millares 2" xfId="3"/>
    <cellStyle name="Millares 3" xfId="4"/>
    <cellStyle name="Millares 4" xfId="8"/>
    <cellStyle name="Moneda" xfId="2" builtinId="4"/>
    <cellStyle name="Moneda 2" xfId="5"/>
    <cellStyle name="Moneda 5" xfId="9"/>
    <cellStyle name="Normal" xfId="0" builtinId="0"/>
    <cellStyle name="Normal 2" xfId="6"/>
    <cellStyle name="Normal 4"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83"/>
  <sheetViews>
    <sheetView tabSelected="1" zoomScaleNormal="100" zoomScaleSheetLayoutView="115" workbookViewId="0">
      <pane xSplit="1" ySplit="1" topLeftCell="B2" activePane="bottomRight" state="frozen"/>
      <selection pane="topRight" activeCell="B1" sqref="B1"/>
      <selection pane="bottomLeft" activeCell="A2" sqref="A2"/>
      <selection pane="bottomRight" activeCell="B11" sqref="B11"/>
    </sheetView>
  </sheetViews>
  <sheetFormatPr baseColWidth="10" defaultRowHeight="12.95" customHeight="1"/>
  <cols>
    <col min="1" max="1" width="15.85546875" style="63" customWidth="1"/>
    <col min="2" max="2" width="32.140625" style="63" customWidth="1"/>
    <col min="3" max="4" width="11.42578125" style="63" customWidth="1"/>
    <col min="5" max="6" width="15.85546875" style="63" customWidth="1"/>
    <col min="7" max="213" width="11.42578125" style="63"/>
    <col min="214" max="214" width="15.140625" style="63" customWidth="1"/>
    <col min="215" max="215" width="34.5703125" style="63" customWidth="1"/>
    <col min="216" max="216" width="35.42578125" style="63" customWidth="1"/>
    <col min="217" max="217" width="14.28515625" style="63" customWidth="1"/>
    <col min="218" max="218" width="12" style="63" customWidth="1"/>
    <col min="219" max="225" width="15.85546875" style="63" customWidth="1"/>
    <col min="226" max="226" width="32.140625" style="63" customWidth="1"/>
    <col min="227" max="227" width="34" style="63" customWidth="1"/>
    <col min="228" max="228" width="15.85546875" style="63" customWidth="1"/>
    <col min="229" max="229" width="30.42578125" style="63" customWidth="1"/>
    <col min="230" max="230" width="25.140625" style="63" customWidth="1"/>
    <col min="231" max="231" width="12.140625" style="63" customWidth="1"/>
    <col min="232" max="234" width="11.42578125" style="63" customWidth="1"/>
    <col min="235" max="236" width="15.85546875" style="63" customWidth="1"/>
    <col min="237" max="237" width="11.42578125" style="63" customWidth="1"/>
    <col min="238" max="238" width="12.7109375" style="63" customWidth="1"/>
    <col min="239" max="239" width="12.140625" style="63" customWidth="1"/>
    <col min="240" max="240" width="17.140625" style="63" customWidth="1"/>
    <col min="241" max="241" width="14.42578125" style="63" customWidth="1"/>
    <col min="242" max="242" width="13.140625" style="63" customWidth="1"/>
    <col min="243" max="243" width="16.140625" style="63" customWidth="1"/>
    <col min="244" max="247" width="17.42578125" style="63" customWidth="1"/>
    <col min="248" max="248" width="13.140625" style="63" customWidth="1"/>
    <col min="249" max="249" width="9.42578125" style="63" customWidth="1"/>
    <col min="250" max="250" width="16.28515625" style="63" customWidth="1"/>
    <col min="251" max="251" width="14.85546875" style="63" customWidth="1"/>
    <col min="252" max="252" width="11.42578125" style="63" customWidth="1"/>
    <col min="253" max="253" width="10.85546875" style="63" customWidth="1"/>
    <col min="254" max="254" width="10.28515625" style="63" customWidth="1"/>
    <col min="255" max="255" width="47.42578125" style="63" customWidth="1"/>
    <col min="256" max="469" width="11.42578125" style="63"/>
    <col min="470" max="470" width="15.140625" style="63" customWidth="1"/>
    <col min="471" max="471" width="34.5703125" style="63" customWidth="1"/>
    <col min="472" max="472" width="35.42578125" style="63" customWidth="1"/>
    <col min="473" max="473" width="14.28515625" style="63" customWidth="1"/>
    <col min="474" max="474" width="12" style="63" customWidth="1"/>
    <col min="475" max="481" width="15.85546875" style="63" customWidth="1"/>
    <col min="482" max="482" width="32.140625" style="63" customWidth="1"/>
    <col min="483" max="483" width="34" style="63" customWidth="1"/>
    <col min="484" max="484" width="15.85546875" style="63" customWidth="1"/>
    <col min="485" max="485" width="30.42578125" style="63" customWidth="1"/>
    <col min="486" max="486" width="25.140625" style="63" customWidth="1"/>
    <col min="487" max="487" width="12.140625" style="63" customWidth="1"/>
    <col min="488" max="490" width="11.42578125" style="63" customWidth="1"/>
    <col min="491" max="492" width="15.85546875" style="63" customWidth="1"/>
    <col min="493" max="493" width="11.42578125" style="63" customWidth="1"/>
    <col min="494" max="494" width="12.7109375" style="63" customWidth="1"/>
    <col min="495" max="495" width="12.140625" style="63" customWidth="1"/>
    <col min="496" max="496" width="17.140625" style="63" customWidth="1"/>
    <col min="497" max="497" width="14.42578125" style="63" customWidth="1"/>
    <col min="498" max="498" width="13.140625" style="63" customWidth="1"/>
    <col min="499" max="499" width="16.140625" style="63" customWidth="1"/>
    <col min="500" max="503" width="17.42578125" style="63" customWidth="1"/>
    <col min="504" max="504" width="13.140625" style="63" customWidth="1"/>
    <col min="505" max="505" width="9.42578125" style="63" customWidth="1"/>
    <col min="506" max="506" width="16.28515625" style="63" customWidth="1"/>
    <col min="507" max="507" width="14.85546875" style="63" customWidth="1"/>
    <col min="508" max="508" width="11.42578125" style="63" customWidth="1"/>
    <col min="509" max="509" width="10.85546875" style="63" customWidth="1"/>
    <col min="510" max="510" width="10.28515625" style="63" customWidth="1"/>
    <col min="511" max="511" width="47.42578125" style="63" customWidth="1"/>
    <col min="512" max="725" width="11.42578125" style="63"/>
    <col min="726" max="726" width="15.140625" style="63" customWidth="1"/>
    <col min="727" max="727" width="34.5703125" style="63" customWidth="1"/>
    <col min="728" max="728" width="35.42578125" style="63" customWidth="1"/>
    <col min="729" max="729" width="14.28515625" style="63" customWidth="1"/>
    <col min="730" max="730" width="12" style="63" customWidth="1"/>
    <col min="731" max="737" width="15.85546875" style="63" customWidth="1"/>
    <col min="738" max="738" width="32.140625" style="63" customWidth="1"/>
    <col min="739" max="739" width="34" style="63" customWidth="1"/>
    <col min="740" max="740" width="15.85546875" style="63" customWidth="1"/>
    <col min="741" max="741" width="30.42578125" style="63" customWidth="1"/>
    <col min="742" max="742" width="25.140625" style="63" customWidth="1"/>
    <col min="743" max="743" width="12.140625" style="63" customWidth="1"/>
    <col min="744" max="746" width="11.42578125" style="63" customWidth="1"/>
    <col min="747" max="748" width="15.85546875" style="63" customWidth="1"/>
    <col min="749" max="749" width="11.42578125" style="63" customWidth="1"/>
    <col min="750" max="750" width="12.7109375" style="63" customWidth="1"/>
    <col min="751" max="751" width="12.140625" style="63" customWidth="1"/>
    <col min="752" max="752" width="17.140625" style="63" customWidth="1"/>
    <col min="753" max="753" width="14.42578125" style="63" customWidth="1"/>
    <col min="754" max="754" width="13.140625" style="63" customWidth="1"/>
    <col min="755" max="755" width="16.140625" style="63" customWidth="1"/>
    <col min="756" max="759" width="17.42578125" style="63" customWidth="1"/>
    <col min="760" max="760" width="13.140625" style="63" customWidth="1"/>
    <col min="761" max="761" width="9.42578125" style="63" customWidth="1"/>
    <col min="762" max="762" width="16.28515625" style="63" customWidth="1"/>
    <col min="763" max="763" width="14.85546875" style="63" customWidth="1"/>
    <col min="764" max="764" width="11.42578125" style="63" customWidth="1"/>
    <col min="765" max="765" width="10.85546875" style="63" customWidth="1"/>
    <col min="766" max="766" width="10.28515625" style="63" customWidth="1"/>
    <col min="767" max="767" width="47.42578125" style="63" customWidth="1"/>
    <col min="768" max="981" width="11.42578125" style="63"/>
    <col min="982" max="982" width="15.140625" style="63" customWidth="1"/>
    <col min="983" max="983" width="34.5703125" style="63" customWidth="1"/>
    <col min="984" max="984" width="35.42578125" style="63" customWidth="1"/>
    <col min="985" max="985" width="14.28515625" style="63" customWidth="1"/>
    <col min="986" max="986" width="12" style="63" customWidth="1"/>
    <col min="987" max="993" width="15.85546875" style="63" customWidth="1"/>
    <col min="994" max="994" width="32.140625" style="63" customWidth="1"/>
    <col min="995" max="995" width="34" style="63" customWidth="1"/>
    <col min="996" max="996" width="15.85546875" style="63" customWidth="1"/>
    <col min="997" max="997" width="30.42578125" style="63" customWidth="1"/>
    <col min="998" max="998" width="25.140625" style="63" customWidth="1"/>
    <col min="999" max="999" width="12.140625" style="63" customWidth="1"/>
    <col min="1000" max="1002" width="11.42578125" style="63" customWidth="1"/>
    <col min="1003" max="1004" width="15.85546875" style="63" customWidth="1"/>
    <col min="1005" max="1005" width="11.42578125" style="63" customWidth="1"/>
    <col min="1006" max="1006" width="12.7109375" style="63" customWidth="1"/>
    <col min="1007" max="1007" width="12.140625" style="63" customWidth="1"/>
    <col min="1008" max="1008" width="17.140625" style="63" customWidth="1"/>
    <col min="1009" max="1009" width="14.42578125" style="63" customWidth="1"/>
    <col min="1010" max="1010" width="13.140625" style="63" customWidth="1"/>
    <col min="1011" max="1011" width="16.140625" style="63" customWidth="1"/>
    <col min="1012" max="1015" width="17.42578125" style="63" customWidth="1"/>
    <col min="1016" max="1016" width="13.140625" style="63" customWidth="1"/>
    <col min="1017" max="1017" width="9.42578125" style="63" customWidth="1"/>
    <col min="1018" max="1018" width="16.28515625" style="63" customWidth="1"/>
    <col min="1019" max="1019" width="14.85546875" style="63" customWidth="1"/>
    <col min="1020" max="1020" width="11.42578125" style="63" customWidth="1"/>
    <col min="1021" max="1021" width="10.85546875" style="63" customWidth="1"/>
    <col min="1022" max="1022" width="10.28515625" style="63" customWidth="1"/>
    <col min="1023" max="1023" width="47.42578125" style="63" customWidth="1"/>
    <col min="1024" max="1237" width="11.42578125" style="63"/>
    <col min="1238" max="1238" width="15.140625" style="63" customWidth="1"/>
    <col min="1239" max="1239" width="34.5703125" style="63" customWidth="1"/>
    <col min="1240" max="1240" width="35.42578125" style="63" customWidth="1"/>
    <col min="1241" max="1241" width="14.28515625" style="63" customWidth="1"/>
    <col min="1242" max="1242" width="12" style="63" customWidth="1"/>
    <col min="1243" max="1249" width="15.85546875" style="63" customWidth="1"/>
    <col min="1250" max="1250" width="32.140625" style="63" customWidth="1"/>
    <col min="1251" max="1251" width="34" style="63" customWidth="1"/>
    <col min="1252" max="1252" width="15.85546875" style="63" customWidth="1"/>
    <col min="1253" max="1253" width="30.42578125" style="63" customWidth="1"/>
    <col min="1254" max="1254" width="25.140625" style="63" customWidth="1"/>
    <col min="1255" max="1255" width="12.140625" style="63" customWidth="1"/>
    <col min="1256" max="1258" width="11.42578125" style="63" customWidth="1"/>
    <col min="1259" max="1260" width="15.85546875" style="63" customWidth="1"/>
    <col min="1261" max="1261" width="11.42578125" style="63" customWidth="1"/>
    <col min="1262" max="1262" width="12.7109375" style="63" customWidth="1"/>
    <col min="1263" max="1263" width="12.140625" style="63" customWidth="1"/>
    <col min="1264" max="1264" width="17.140625" style="63" customWidth="1"/>
    <col min="1265" max="1265" width="14.42578125" style="63" customWidth="1"/>
    <col min="1266" max="1266" width="13.140625" style="63" customWidth="1"/>
    <col min="1267" max="1267" width="16.140625" style="63" customWidth="1"/>
    <col min="1268" max="1271" width="17.42578125" style="63" customWidth="1"/>
    <col min="1272" max="1272" width="13.140625" style="63" customWidth="1"/>
    <col min="1273" max="1273" width="9.42578125" style="63" customWidth="1"/>
    <col min="1274" max="1274" width="16.28515625" style="63" customWidth="1"/>
    <col min="1275" max="1275" width="14.85546875" style="63" customWidth="1"/>
    <col min="1276" max="1276" width="11.42578125" style="63" customWidth="1"/>
    <col min="1277" max="1277" width="10.85546875" style="63" customWidth="1"/>
    <col min="1278" max="1278" width="10.28515625" style="63" customWidth="1"/>
    <col min="1279" max="1279" width="47.42578125" style="63" customWidth="1"/>
    <col min="1280" max="1493" width="11.42578125" style="63"/>
    <col min="1494" max="1494" width="15.140625" style="63" customWidth="1"/>
    <col min="1495" max="1495" width="34.5703125" style="63" customWidth="1"/>
    <col min="1496" max="1496" width="35.42578125" style="63" customWidth="1"/>
    <col min="1497" max="1497" width="14.28515625" style="63" customWidth="1"/>
    <col min="1498" max="1498" width="12" style="63" customWidth="1"/>
    <col min="1499" max="1505" width="15.85546875" style="63" customWidth="1"/>
    <col min="1506" max="1506" width="32.140625" style="63" customWidth="1"/>
    <col min="1507" max="1507" width="34" style="63" customWidth="1"/>
    <col min="1508" max="1508" width="15.85546875" style="63" customWidth="1"/>
    <col min="1509" max="1509" width="30.42578125" style="63" customWidth="1"/>
    <col min="1510" max="1510" width="25.140625" style="63" customWidth="1"/>
    <col min="1511" max="1511" width="12.140625" style="63" customWidth="1"/>
    <col min="1512" max="1514" width="11.42578125" style="63" customWidth="1"/>
    <col min="1515" max="1516" width="15.85546875" style="63" customWidth="1"/>
    <col min="1517" max="1517" width="11.42578125" style="63" customWidth="1"/>
    <col min="1518" max="1518" width="12.7109375" style="63" customWidth="1"/>
    <col min="1519" max="1519" width="12.140625" style="63" customWidth="1"/>
    <col min="1520" max="1520" width="17.140625" style="63" customWidth="1"/>
    <col min="1521" max="1521" width="14.42578125" style="63" customWidth="1"/>
    <col min="1522" max="1522" width="13.140625" style="63" customWidth="1"/>
    <col min="1523" max="1523" width="16.140625" style="63" customWidth="1"/>
    <col min="1524" max="1527" width="17.42578125" style="63" customWidth="1"/>
    <col min="1528" max="1528" width="13.140625" style="63" customWidth="1"/>
    <col min="1529" max="1529" width="9.42578125" style="63" customWidth="1"/>
    <col min="1530" max="1530" width="16.28515625" style="63" customWidth="1"/>
    <col min="1531" max="1531" width="14.85546875" style="63" customWidth="1"/>
    <col min="1532" max="1532" width="11.42578125" style="63" customWidth="1"/>
    <col min="1533" max="1533" width="10.85546875" style="63" customWidth="1"/>
    <col min="1534" max="1534" width="10.28515625" style="63" customWidth="1"/>
    <col min="1535" max="1535" width="47.42578125" style="63" customWidth="1"/>
    <col min="1536" max="1749" width="11.42578125" style="63"/>
    <col min="1750" max="1750" width="15.140625" style="63" customWidth="1"/>
    <col min="1751" max="1751" width="34.5703125" style="63" customWidth="1"/>
    <col min="1752" max="1752" width="35.42578125" style="63" customWidth="1"/>
    <col min="1753" max="1753" width="14.28515625" style="63" customWidth="1"/>
    <col min="1754" max="1754" width="12" style="63" customWidth="1"/>
    <col min="1755" max="1761" width="15.85546875" style="63" customWidth="1"/>
    <col min="1762" max="1762" width="32.140625" style="63" customWidth="1"/>
    <col min="1763" max="1763" width="34" style="63" customWidth="1"/>
    <col min="1764" max="1764" width="15.85546875" style="63" customWidth="1"/>
    <col min="1765" max="1765" width="30.42578125" style="63" customWidth="1"/>
    <col min="1766" max="1766" width="25.140625" style="63" customWidth="1"/>
    <col min="1767" max="1767" width="12.140625" style="63" customWidth="1"/>
    <col min="1768" max="1770" width="11.42578125" style="63" customWidth="1"/>
    <col min="1771" max="1772" width="15.85546875" style="63" customWidth="1"/>
    <col min="1773" max="1773" width="11.42578125" style="63" customWidth="1"/>
    <col min="1774" max="1774" width="12.7109375" style="63" customWidth="1"/>
    <col min="1775" max="1775" width="12.140625" style="63" customWidth="1"/>
    <col min="1776" max="1776" width="17.140625" style="63" customWidth="1"/>
    <col min="1777" max="1777" width="14.42578125" style="63" customWidth="1"/>
    <col min="1778" max="1778" width="13.140625" style="63" customWidth="1"/>
    <col min="1779" max="1779" width="16.140625" style="63" customWidth="1"/>
    <col min="1780" max="1783" width="17.42578125" style="63" customWidth="1"/>
    <col min="1784" max="1784" width="13.140625" style="63" customWidth="1"/>
    <col min="1785" max="1785" width="9.42578125" style="63" customWidth="1"/>
    <col min="1786" max="1786" width="16.28515625" style="63" customWidth="1"/>
    <col min="1787" max="1787" width="14.85546875" style="63" customWidth="1"/>
    <col min="1788" max="1788" width="11.42578125" style="63" customWidth="1"/>
    <col min="1789" max="1789" width="10.85546875" style="63" customWidth="1"/>
    <col min="1790" max="1790" width="10.28515625" style="63" customWidth="1"/>
    <col min="1791" max="1791" width="47.42578125" style="63" customWidth="1"/>
    <col min="1792" max="2005" width="11.42578125" style="63"/>
    <col min="2006" max="2006" width="15.140625" style="63" customWidth="1"/>
    <col min="2007" max="2007" width="34.5703125" style="63" customWidth="1"/>
    <col min="2008" max="2008" width="35.42578125" style="63" customWidth="1"/>
    <col min="2009" max="2009" width="14.28515625" style="63" customWidth="1"/>
    <col min="2010" max="2010" width="12" style="63" customWidth="1"/>
    <col min="2011" max="2017" width="15.85546875" style="63" customWidth="1"/>
    <col min="2018" max="2018" width="32.140625" style="63" customWidth="1"/>
    <col min="2019" max="2019" width="34" style="63" customWidth="1"/>
    <col min="2020" max="2020" width="15.85546875" style="63" customWidth="1"/>
    <col min="2021" max="2021" width="30.42578125" style="63" customWidth="1"/>
    <col min="2022" max="2022" width="25.140625" style="63" customWidth="1"/>
    <col min="2023" max="2023" width="12.140625" style="63" customWidth="1"/>
    <col min="2024" max="2026" width="11.42578125" style="63" customWidth="1"/>
    <col min="2027" max="2028" width="15.85546875" style="63" customWidth="1"/>
    <col min="2029" max="2029" width="11.42578125" style="63" customWidth="1"/>
    <col min="2030" max="2030" width="12.7109375" style="63" customWidth="1"/>
    <col min="2031" max="2031" width="12.140625" style="63" customWidth="1"/>
    <col min="2032" max="2032" width="17.140625" style="63" customWidth="1"/>
    <col min="2033" max="2033" width="14.42578125" style="63" customWidth="1"/>
    <col min="2034" max="2034" width="13.140625" style="63" customWidth="1"/>
    <col min="2035" max="2035" width="16.140625" style="63" customWidth="1"/>
    <col min="2036" max="2039" width="17.42578125" style="63" customWidth="1"/>
    <col min="2040" max="2040" width="13.140625" style="63" customWidth="1"/>
    <col min="2041" max="2041" width="9.42578125" style="63" customWidth="1"/>
    <col min="2042" max="2042" width="16.28515625" style="63" customWidth="1"/>
    <col min="2043" max="2043" width="14.85546875" style="63" customWidth="1"/>
    <col min="2044" max="2044" width="11.42578125" style="63" customWidth="1"/>
    <col min="2045" max="2045" width="10.85546875" style="63" customWidth="1"/>
    <col min="2046" max="2046" width="10.28515625" style="63" customWidth="1"/>
    <col min="2047" max="2047" width="47.42578125" style="63" customWidth="1"/>
    <col min="2048" max="2261" width="11.42578125" style="63"/>
    <col min="2262" max="2262" width="15.140625" style="63" customWidth="1"/>
    <col min="2263" max="2263" width="34.5703125" style="63" customWidth="1"/>
    <col min="2264" max="2264" width="35.42578125" style="63" customWidth="1"/>
    <col min="2265" max="2265" width="14.28515625" style="63" customWidth="1"/>
    <col min="2266" max="2266" width="12" style="63" customWidth="1"/>
    <col min="2267" max="2273" width="15.85546875" style="63" customWidth="1"/>
    <col min="2274" max="2274" width="32.140625" style="63" customWidth="1"/>
    <col min="2275" max="2275" width="34" style="63" customWidth="1"/>
    <col min="2276" max="2276" width="15.85546875" style="63" customWidth="1"/>
    <col min="2277" max="2277" width="30.42578125" style="63" customWidth="1"/>
    <col min="2278" max="2278" width="25.140625" style="63" customWidth="1"/>
    <col min="2279" max="2279" width="12.140625" style="63" customWidth="1"/>
    <col min="2280" max="2282" width="11.42578125" style="63" customWidth="1"/>
    <col min="2283" max="2284" width="15.85546875" style="63" customWidth="1"/>
    <col min="2285" max="2285" width="11.42578125" style="63" customWidth="1"/>
    <col min="2286" max="2286" width="12.7109375" style="63" customWidth="1"/>
    <col min="2287" max="2287" width="12.140625" style="63" customWidth="1"/>
    <col min="2288" max="2288" width="17.140625" style="63" customWidth="1"/>
    <col min="2289" max="2289" width="14.42578125" style="63" customWidth="1"/>
    <col min="2290" max="2290" width="13.140625" style="63" customWidth="1"/>
    <col min="2291" max="2291" width="16.140625" style="63" customWidth="1"/>
    <col min="2292" max="2295" width="17.42578125" style="63" customWidth="1"/>
    <col min="2296" max="2296" width="13.140625" style="63" customWidth="1"/>
    <col min="2297" max="2297" width="9.42578125" style="63" customWidth="1"/>
    <col min="2298" max="2298" width="16.28515625" style="63" customWidth="1"/>
    <col min="2299" max="2299" width="14.85546875" style="63" customWidth="1"/>
    <col min="2300" max="2300" width="11.42578125" style="63" customWidth="1"/>
    <col min="2301" max="2301" width="10.85546875" style="63" customWidth="1"/>
    <col min="2302" max="2302" width="10.28515625" style="63" customWidth="1"/>
    <col min="2303" max="2303" width="47.42578125" style="63" customWidth="1"/>
    <col min="2304" max="2517" width="11.42578125" style="63"/>
    <col min="2518" max="2518" width="15.140625" style="63" customWidth="1"/>
    <col min="2519" max="2519" width="34.5703125" style="63" customWidth="1"/>
    <col min="2520" max="2520" width="35.42578125" style="63" customWidth="1"/>
    <col min="2521" max="2521" width="14.28515625" style="63" customWidth="1"/>
    <col min="2522" max="2522" width="12" style="63" customWidth="1"/>
    <col min="2523" max="2529" width="15.85546875" style="63" customWidth="1"/>
    <col min="2530" max="2530" width="32.140625" style="63" customWidth="1"/>
    <col min="2531" max="2531" width="34" style="63" customWidth="1"/>
    <col min="2532" max="2532" width="15.85546875" style="63" customWidth="1"/>
    <col min="2533" max="2533" width="30.42578125" style="63" customWidth="1"/>
    <col min="2534" max="2534" width="25.140625" style="63" customWidth="1"/>
    <col min="2535" max="2535" width="12.140625" style="63" customWidth="1"/>
    <col min="2536" max="2538" width="11.42578125" style="63" customWidth="1"/>
    <col min="2539" max="2540" width="15.85546875" style="63" customWidth="1"/>
    <col min="2541" max="2541" width="11.42578125" style="63" customWidth="1"/>
    <col min="2542" max="2542" width="12.7109375" style="63" customWidth="1"/>
    <col min="2543" max="2543" width="12.140625" style="63" customWidth="1"/>
    <col min="2544" max="2544" width="17.140625" style="63" customWidth="1"/>
    <col min="2545" max="2545" width="14.42578125" style="63" customWidth="1"/>
    <col min="2546" max="2546" width="13.140625" style="63" customWidth="1"/>
    <col min="2547" max="2547" width="16.140625" style="63" customWidth="1"/>
    <col min="2548" max="2551" width="17.42578125" style="63" customWidth="1"/>
    <col min="2552" max="2552" width="13.140625" style="63" customWidth="1"/>
    <col min="2553" max="2553" width="9.42578125" style="63" customWidth="1"/>
    <col min="2554" max="2554" width="16.28515625" style="63" customWidth="1"/>
    <col min="2555" max="2555" width="14.85546875" style="63" customWidth="1"/>
    <col min="2556" max="2556" width="11.42578125" style="63" customWidth="1"/>
    <col min="2557" max="2557" width="10.85546875" style="63" customWidth="1"/>
    <col min="2558" max="2558" width="10.28515625" style="63" customWidth="1"/>
    <col min="2559" max="2559" width="47.42578125" style="63" customWidth="1"/>
    <col min="2560" max="2773" width="11.42578125" style="63"/>
    <col min="2774" max="2774" width="15.140625" style="63" customWidth="1"/>
    <col min="2775" max="2775" width="34.5703125" style="63" customWidth="1"/>
    <col min="2776" max="2776" width="35.42578125" style="63" customWidth="1"/>
    <col min="2777" max="2777" width="14.28515625" style="63" customWidth="1"/>
    <col min="2778" max="2778" width="12" style="63" customWidth="1"/>
    <col min="2779" max="2785" width="15.85546875" style="63" customWidth="1"/>
    <col min="2786" max="2786" width="32.140625" style="63" customWidth="1"/>
    <col min="2787" max="2787" width="34" style="63" customWidth="1"/>
    <col min="2788" max="2788" width="15.85546875" style="63" customWidth="1"/>
    <col min="2789" max="2789" width="30.42578125" style="63" customWidth="1"/>
    <col min="2790" max="2790" width="25.140625" style="63" customWidth="1"/>
    <col min="2791" max="2791" width="12.140625" style="63" customWidth="1"/>
    <col min="2792" max="2794" width="11.42578125" style="63" customWidth="1"/>
    <col min="2795" max="2796" width="15.85546875" style="63" customWidth="1"/>
    <col min="2797" max="2797" width="11.42578125" style="63" customWidth="1"/>
    <col min="2798" max="2798" width="12.7109375" style="63" customWidth="1"/>
    <col min="2799" max="2799" width="12.140625" style="63" customWidth="1"/>
    <col min="2800" max="2800" width="17.140625" style="63" customWidth="1"/>
    <col min="2801" max="2801" width="14.42578125" style="63" customWidth="1"/>
    <col min="2802" max="2802" width="13.140625" style="63" customWidth="1"/>
    <col min="2803" max="2803" width="16.140625" style="63" customWidth="1"/>
    <col min="2804" max="2807" width="17.42578125" style="63" customWidth="1"/>
    <col min="2808" max="2808" width="13.140625" style="63" customWidth="1"/>
    <col min="2809" max="2809" width="9.42578125" style="63" customWidth="1"/>
    <col min="2810" max="2810" width="16.28515625" style="63" customWidth="1"/>
    <col min="2811" max="2811" width="14.85546875" style="63" customWidth="1"/>
    <col min="2812" max="2812" width="11.42578125" style="63" customWidth="1"/>
    <col min="2813" max="2813" width="10.85546875" style="63" customWidth="1"/>
    <col min="2814" max="2814" width="10.28515625" style="63" customWidth="1"/>
    <col min="2815" max="2815" width="47.42578125" style="63" customWidth="1"/>
    <col min="2816" max="3029" width="11.42578125" style="63"/>
    <col min="3030" max="3030" width="15.140625" style="63" customWidth="1"/>
    <col min="3031" max="3031" width="34.5703125" style="63" customWidth="1"/>
    <col min="3032" max="3032" width="35.42578125" style="63" customWidth="1"/>
    <col min="3033" max="3033" width="14.28515625" style="63" customWidth="1"/>
    <col min="3034" max="3034" width="12" style="63" customWidth="1"/>
    <col min="3035" max="3041" width="15.85546875" style="63" customWidth="1"/>
    <col min="3042" max="3042" width="32.140625" style="63" customWidth="1"/>
    <col min="3043" max="3043" width="34" style="63" customWidth="1"/>
    <col min="3044" max="3044" width="15.85546875" style="63" customWidth="1"/>
    <col min="3045" max="3045" width="30.42578125" style="63" customWidth="1"/>
    <col min="3046" max="3046" width="25.140625" style="63" customWidth="1"/>
    <col min="3047" max="3047" width="12.140625" style="63" customWidth="1"/>
    <col min="3048" max="3050" width="11.42578125" style="63" customWidth="1"/>
    <col min="3051" max="3052" width="15.85546875" style="63" customWidth="1"/>
    <col min="3053" max="3053" width="11.42578125" style="63" customWidth="1"/>
    <col min="3054" max="3054" width="12.7109375" style="63" customWidth="1"/>
    <col min="3055" max="3055" width="12.140625" style="63" customWidth="1"/>
    <col min="3056" max="3056" width="17.140625" style="63" customWidth="1"/>
    <col min="3057" max="3057" width="14.42578125" style="63" customWidth="1"/>
    <col min="3058" max="3058" width="13.140625" style="63" customWidth="1"/>
    <col min="3059" max="3059" width="16.140625" style="63" customWidth="1"/>
    <col min="3060" max="3063" width="17.42578125" style="63" customWidth="1"/>
    <col min="3064" max="3064" width="13.140625" style="63" customWidth="1"/>
    <col min="3065" max="3065" width="9.42578125" style="63" customWidth="1"/>
    <col min="3066" max="3066" width="16.28515625" style="63" customWidth="1"/>
    <col min="3067" max="3067" width="14.85546875" style="63" customWidth="1"/>
    <col min="3068" max="3068" width="11.42578125" style="63" customWidth="1"/>
    <col min="3069" max="3069" width="10.85546875" style="63" customWidth="1"/>
    <col min="3070" max="3070" width="10.28515625" style="63" customWidth="1"/>
    <col min="3071" max="3071" width="47.42578125" style="63" customWidth="1"/>
    <col min="3072" max="3285" width="11.42578125" style="63"/>
    <col min="3286" max="3286" width="15.140625" style="63" customWidth="1"/>
    <col min="3287" max="3287" width="34.5703125" style="63" customWidth="1"/>
    <col min="3288" max="3288" width="35.42578125" style="63" customWidth="1"/>
    <col min="3289" max="3289" width="14.28515625" style="63" customWidth="1"/>
    <col min="3290" max="3290" width="12" style="63" customWidth="1"/>
    <col min="3291" max="3297" width="15.85546875" style="63" customWidth="1"/>
    <col min="3298" max="3298" width="32.140625" style="63" customWidth="1"/>
    <col min="3299" max="3299" width="34" style="63" customWidth="1"/>
    <col min="3300" max="3300" width="15.85546875" style="63" customWidth="1"/>
    <col min="3301" max="3301" width="30.42578125" style="63" customWidth="1"/>
    <col min="3302" max="3302" width="25.140625" style="63" customWidth="1"/>
    <col min="3303" max="3303" width="12.140625" style="63" customWidth="1"/>
    <col min="3304" max="3306" width="11.42578125" style="63" customWidth="1"/>
    <col min="3307" max="3308" width="15.85546875" style="63" customWidth="1"/>
    <col min="3309" max="3309" width="11.42578125" style="63" customWidth="1"/>
    <col min="3310" max="3310" width="12.7109375" style="63" customWidth="1"/>
    <col min="3311" max="3311" width="12.140625" style="63" customWidth="1"/>
    <col min="3312" max="3312" width="17.140625" style="63" customWidth="1"/>
    <col min="3313" max="3313" width="14.42578125" style="63" customWidth="1"/>
    <col min="3314" max="3314" width="13.140625" style="63" customWidth="1"/>
    <col min="3315" max="3315" width="16.140625" style="63" customWidth="1"/>
    <col min="3316" max="3319" width="17.42578125" style="63" customWidth="1"/>
    <col min="3320" max="3320" width="13.140625" style="63" customWidth="1"/>
    <col min="3321" max="3321" width="9.42578125" style="63" customWidth="1"/>
    <col min="3322" max="3322" width="16.28515625" style="63" customWidth="1"/>
    <col min="3323" max="3323" width="14.85546875" style="63" customWidth="1"/>
    <col min="3324" max="3324" width="11.42578125" style="63" customWidth="1"/>
    <col min="3325" max="3325" width="10.85546875" style="63" customWidth="1"/>
    <col min="3326" max="3326" width="10.28515625" style="63" customWidth="1"/>
    <col min="3327" max="3327" width="47.42578125" style="63" customWidth="1"/>
    <col min="3328" max="3541" width="11.42578125" style="63"/>
    <col min="3542" max="3542" width="15.140625" style="63" customWidth="1"/>
    <col min="3543" max="3543" width="34.5703125" style="63" customWidth="1"/>
    <col min="3544" max="3544" width="35.42578125" style="63" customWidth="1"/>
    <col min="3545" max="3545" width="14.28515625" style="63" customWidth="1"/>
    <col min="3546" max="3546" width="12" style="63" customWidth="1"/>
    <col min="3547" max="3553" width="15.85546875" style="63" customWidth="1"/>
    <col min="3554" max="3554" width="32.140625" style="63" customWidth="1"/>
    <col min="3555" max="3555" width="34" style="63" customWidth="1"/>
    <col min="3556" max="3556" width="15.85546875" style="63" customWidth="1"/>
    <col min="3557" max="3557" width="30.42578125" style="63" customWidth="1"/>
    <col min="3558" max="3558" width="25.140625" style="63" customWidth="1"/>
    <col min="3559" max="3559" width="12.140625" style="63" customWidth="1"/>
    <col min="3560" max="3562" width="11.42578125" style="63" customWidth="1"/>
    <col min="3563" max="3564" width="15.85546875" style="63" customWidth="1"/>
    <col min="3565" max="3565" width="11.42578125" style="63" customWidth="1"/>
    <col min="3566" max="3566" width="12.7109375" style="63" customWidth="1"/>
    <col min="3567" max="3567" width="12.140625" style="63" customWidth="1"/>
    <col min="3568" max="3568" width="17.140625" style="63" customWidth="1"/>
    <col min="3569" max="3569" width="14.42578125" style="63" customWidth="1"/>
    <col min="3570" max="3570" width="13.140625" style="63" customWidth="1"/>
    <col min="3571" max="3571" width="16.140625" style="63" customWidth="1"/>
    <col min="3572" max="3575" width="17.42578125" style="63" customWidth="1"/>
    <col min="3576" max="3576" width="13.140625" style="63" customWidth="1"/>
    <col min="3577" max="3577" width="9.42578125" style="63" customWidth="1"/>
    <col min="3578" max="3578" width="16.28515625" style="63" customWidth="1"/>
    <col min="3579" max="3579" width="14.85546875" style="63" customWidth="1"/>
    <col min="3580" max="3580" width="11.42578125" style="63" customWidth="1"/>
    <col min="3581" max="3581" width="10.85546875" style="63" customWidth="1"/>
    <col min="3582" max="3582" width="10.28515625" style="63" customWidth="1"/>
    <col min="3583" max="3583" width="47.42578125" style="63" customWidth="1"/>
    <col min="3584" max="3797" width="11.42578125" style="63"/>
    <col min="3798" max="3798" width="15.140625" style="63" customWidth="1"/>
    <col min="3799" max="3799" width="34.5703125" style="63" customWidth="1"/>
    <col min="3800" max="3800" width="35.42578125" style="63" customWidth="1"/>
    <col min="3801" max="3801" width="14.28515625" style="63" customWidth="1"/>
    <col min="3802" max="3802" width="12" style="63" customWidth="1"/>
    <col min="3803" max="3809" width="15.85546875" style="63" customWidth="1"/>
    <col min="3810" max="3810" width="32.140625" style="63" customWidth="1"/>
    <col min="3811" max="3811" width="34" style="63" customWidth="1"/>
    <col min="3812" max="3812" width="15.85546875" style="63" customWidth="1"/>
    <col min="3813" max="3813" width="30.42578125" style="63" customWidth="1"/>
    <col min="3814" max="3814" width="25.140625" style="63" customWidth="1"/>
    <col min="3815" max="3815" width="12.140625" style="63" customWidth="1"/>
    <col min="3816" max="3818" width="11.42578125" style="63" customWidth="1"/>
    <col min="3819" max="3820" width="15.85546875" style="63" customWidth="1"/>
    <col min="3821" max="3821" width="11.42578125" style="63" customWidth="1"/>
    <col min="3822" max="3822" width="12.7109375" style="63" customWidth="1"/>
    <col min="3823" max="3823" width="12.140625" style="63" customWidth="1"/>
    <col min="3824" max="3824" width="17.140625" style="63" customWidth="1"/>
    <col min="3825" max="3825" width="14.42578125" style="63" customWidth="1"/>
    <col min="3826" max="3826" width="13.140625" style="63" customWidth="1"/>
    <col min="3827" max="3827" width="16.140625" style="63" customWidth="1"/>
    <col min="3828" max="3831" width="17.42578125" style="63" customWidth="1"/>
    <col min="3832" max="3832" width="13.140625" style="63" customWidth="1"/>
    <col min="3833" max="3833" width="9.42578125" style="63" customWidth="1"/>
    <col min="3834" max="3834" width="16.28515625" style="63" customWidth="1"/>
    <col min="3835" max="3835" width="14.85546875" style="63" customWidth="1"/>
    <col min="3836" max="3836" width="11.42578125" style="63" customWidth="1"/>
    <col min="3837" max="3837" width="10.85546875" style="63" customWidth="1"/>
    <col min="3838" max="3838" width="10.28515625" style="63" customWidth="1"/>
    <col min="3839" max="3839" width="47.42578125" style="63" customWidth="1"/>
    <col min="3840" max="4053" width="11.42578125" style="63"/>
    <col min="4054" max="4054" width="15.140625" style="63" customWidth="1"/>
    <col min="4055" max="4055" width="34.5703125" style="63" customWidth="1"/>
    <col min="4056" max="4056" width="35.42578125" style="63" customWidth="1"/>
    <col min="4057" max="4057" width="14.28515625" style="63" customWidth="1"/>
    <col min="4058" max="4058" width="12" style="63" customWidth="1"/>
    <col min="4059" max="4065" width="15.85546875" style="63" customWidth="1"/>
    <col min="4066" max="4066" width="32.140625" style="63" customWidth="1"/>
    <col min="4067" max="4067" width="34" style="63" customWidth="1"/>
    <col min="4068" max="4068" width="15.85546875" style="63" customWidth="1"/>
    <col min="4069" max="4069" width="30.42578125" style="63" customWidth="1"/>
    <col min="4070" max="4070" width="25.140625" style="63" customWidth="1"/>
    <col min="4071" max="4071" width="12.140625" style="63" customWidth="1"/>
    <col min="4072" max="4074" width="11.42578125" style="63" customWidth="1"/>
    <col min="4075" max="4076" width="15.85546875" style="63" customWidth="1"/>
    <col min="4077" max="4077" width="11.42578125" style="63" customWidth="1"/>
    <col min="4078" max="4078" width="12.7109375" style="63" customWidth="1"/>
    <col min="4079" max="4079" width="12.140625" style="63" customWidth="1"/>
    <col min="4080" max="4080" width="17.140625" style="63" customWidth="1"/>
    <col min="4081" max="4081" width="14.42578125" style="63" customWidth="1"/>
    <col min="4082" max="4082" width="13.140625" style="63" customWidth="1"/>
    <col min="4083" max="4083" width="16.140625" style="63" customWidth="1"/>
    <col min="4084" max="4087" width="17.42578125" style="63" customWidth="1"/>
    <col min="4088" max="4088" width="13.140625" style="63" customWidth="1"/>
    <col min="4089" max="4089" width="9.42578125" style="63" customWidth="1"/>
    <col min="4090" max="4090" width="16.28515625" style="63" customWidth="1"/>
    <col min="4091" max="4091" width="14.85546875" style="63" customWidth="1"/>
    <col min="4092" max="4092" width="11.42578125" style="63" customWidth="1"/>
    <col min="4093" max="4093" width="10.85546875" style="63" customWidth="1"/>
    <col min="4094" max="4094" width="10.28515625" style="63" customWidth="1"/>
    <col min="4095" max="4095" width="47.42578125" style="63" customWidth="1"/>
    <col min="4096" max="4309" width="11.42578125" style="63"/>
    <col min="4310" max="4310" width="15.140625" style="63" customWidth="1"/>
    <col min="4311" max="4311" width="34.5703125" style="63" customWidth="1"/>
    <col min="4312" max="4312" width="35.42578125" style="63" customWidth="1"/>
    <col min="4313" max="4313" width="14.28515625" style="63" customWidth="1"/>
    <col min="4314" max="4314" width="12" style="63" customWidth="1"/>
    <col min="4315" max="4321" width="15.85546875" style="63" customWidth="1"/>
    <col min="4322" max="4322" width="32.140625" style="63" customWidth="1"/>
    <col min="4323" max="4323" width="34" style="63" customWidth="1"/>
    <col min="4324" max="4324" width="15.85546875" style="63" customWidth="1"/>
    <col min="4325" max="4325" width="30.42578125" style="63" customWidth="1"/>
    <col min="4326" max="4326" width="25.140625" style="63" customWidth="1"/>
    <col min="4327" max="4327" width="12.140625" style="63" customWidth="1"/>
    <col min="4328" max="4330" width="11.42578125" style="63" customWidth="1"/>
    <col min="4331" max="4332" width="15.85546875" style="63" customWidth="1"/>
    <col min="4333" max="4333" width="11.42578125" style="63" customWidth="1"/>
    <col min="4334" max="4334" width="12.7109375" style="63" customWidth="1"/>
    <col min="4335" max="4335" width="12.140625" style="63" customWidth="1"/>
    <col min="4336" max="4336" width="17.140625" style="63" customWidth="1"/>
    <col min="4337" max="4337" width="14.42578125" style="63" customWidth="1"/>
    <col min="4338" max="4338" width="13.140625" style="63" customWidth="1"/>
    <col min="4339" max="4339" width="16.140625" style="63" customWidth="1"/>
    <col min="4340" max="4343" width="17.42578125" style="63" customWidth="1"/>
    <col min="4344" max="4344" width="13.140625" style="63" customWidth="1"/>
    <col min="4345" max="4345" width="9.42578125" style="63" customWidth="1"/>
    <col min="4346" max="4346" width="16.28515625" style="63" customWidth="1"/>
    <col min="4347" max="4347" width="14.85546875" style="63" customWidth="1"/>
    <col min="4348" max="4348" width="11.42578125" style="63" customWidth="1"/>
    <col min="4349" max="4349" width="10.85546875" style="63" customWidth="1"/>
    <col min="4350" max="4350" width="10.28515625" style="63" customWidth="1"/>
    <col min="4351" max="4351" width="47.42578125" style="63" customWidth="1"/>
    <col min="4352" max="4565" width="11.42578125" style="63"/>
    <col min="4566" max="4566" width="15.140625" style="63" customWidth="1"/>
    <col min="4567" max="4567" width="34.5703125" style="63" customWidth="1"/>
    <col min="4568" max="4568" width="35.42578125" style="63" customWidth="1"/>
    <col min="4569" max="4569" width="14.28515625" style="63" customWidth="1"/>
    <col min="4570" max="4570" width="12" style="63" customWidth="1"/>
    <col min="4571" max="4577" width="15.85546875" style="63" customWidth="1"/>
    <col min="4578" max="4578" width="32.140625" style="63" customWidth="1"/>
    <col min="4579" max="4579" width="34" style="63" customWidth="1"/>
    <col min="4580" max="4580" width="15.85546875" style="63" customWidth="1"/>
    <col min="4581" max="4581" width="30.42578125" style="63" customWidth="1"/>
    <col min="4582" max="4582" width="25.140625" style="63" customWidth="1"/>
    <col min="4583" max="4583" width="12.140625" style="63" customWidth="1"/>
    <col min="4584" max="4586" width="11.42578125" style="63" customWidth="1"/>
    <col min="4587" max="4588" width="15.85546875" style="63" customWidth="1"/>
    <col min="4589" max="4589" width="11.42578125" style="63" customWidth="1"/>
    <col min="4590" max="4590" width="12.7109375" style="63" customWidth="1"/>
    <col min="4591" max="4591" width="12.140625" style="63" customWidth="1"/>
    <col min="4592" max="4592" width="17.140625" style="63" customWidth="1"/>
    <col min="4593" max="4593" width="14.42578125" style="63" customWidth="1"/>
    <col min="4594" max="4594" width="13.140625" style="63" customWidth="1"/>
    <col min="4595" max="4595" width="16.140625" style="63" customWidth="1"/>
    <col min="4596" max="4599" width="17.42578125" style="63" customWidth="1"/>
    <col min="4600" max="4600" width="13.140625" style="63" customWidth="1"/>
    <col min="4601" max="4601" width="9.42578125" style="63" customWidth="1"/>
    <col min="4602" max="4602" width="16.28515625" style="63" customWidth="1"/>
    <col min="4603" max="4603" width="14.85546875" style="63" customWidth="1"/>
    <col min="4604" max="4604" width="11.42578125" style="63" customWidth="1"/>
    <col min="4605" max="4605" width="10.85546875" style="63" customWidth="1"/>
    <col min="4606" max="4606" width="10.28515625" style="63" customWidth="1"/>
    <col min="4607" max="4607" width="47.42578125" style="63" customWidth="1"/>
    <col min="4608" max="4821" width="11.42578125" style="63"/>
    <col min="4822" max="4822" width="15.140625" style="63" customWidth="1"/>
    <col min="4823" max="4823" width="34.5703125" style="63" customWidth="1"/>
    <col min="4824" max="4824" width="35.42578125" style="63" customWidth="1"/>
    <col min="4825" max="4825" width="14.28515625" style="63" customWidth="1"/>
    <col min="4826" max="4826" width="12" style="63" customWidth="1"/>
    <col min="4827" max="4833" width="15.85546875" style="63" customWidth="1"/>
    <col min="4834" max="4834" width="32.140625" style="63" customWidth="1"/>
    <col min="4835" max="4835" width="34" style="63" customWidth="1"/>
    <col min="4836" max="4836" width="15.85546875" style="63" customWidth="1"/>
    <col min="4837" max="4837" width="30.42578125" style="63" customWidth="1"/>
    <col min="4838" max="4838" width="25.140625" style="63" customWidth="1"/>
    <col min="4839" max="4839" width="12.140625" style="63" customWidth="1"/>
    <col min="4840" max="4842" width="11.42578125" style="63" customWidth="1"/>
    <col min="4843" max="4844" width="15.85546875" style="63" customWidth="1"/>
    <col min="4845" max="4845" width="11.42578125" style="63" customWidth="1"/>
    <col min="4846" max="4846" width="12.7109375" style="63" customWidth="1"/>
    <col min="4847" max="4847" width="12.140625" style="63" customWidth="1"/>
    <col min="4848" max="4848" width="17.140625" style="63" customWidth="1"/>
    <col min="4849" max="4849" width="14.42578125" style="63" customWidth="1"/>
    <col min="4850" max="4850" width="13.140625" style="63" customWidth="1"/>
    <col min="4851" max="4851" width="16.140625" style="63" customWidth="1"/>
    <col min="4852" max="4855" width="17.42578125" style="63" customWidth="1"/>
    <col min="4856" max="4856" width="13.140625" style="63" customWidth="1"/>
    <col min="4857" max="4857" width="9.42578125" style="63" customWidth="1"/>
    <col min="4858" max="4858" width="16.28515625" style="63" customWidth="1"/>
    <col min="4859" max="4859" width="14.85546875" style="63" customWidth="1"/>
    <col min="4860" max="4860" width="11.42578125" style="63" customWidth="1"/>
    <col min="4861" max="4861" width="10.85546875" style="63" customWidth="1"/>
    <col min="4862" max="4862" width="10.28515625" style="63" customWidth="1"/>
    <col min="4863" max="4863" width="47.42578125" style="63" customWidth="1"/>
    <col min="4864" max="5077" width="11.42578125" style="63"/>
    <col min="5078" max="5078" width="15.140625" style="63" customWidth="1"/>
    <col min="5079" max="5079" width="34.5703125" style="63" customWidth="1"/>
    <col min="5080" max="5080" width="35.42578125" style="63" customWidth="1"/>
    <col min="5081" max="5081" width="14.28515625" style="63" customWidth="1"/>
    <col min="5082" max="5082" width="12" style="63" customWidth="1"/>
    <col min="5083" max="5089" width="15.85546875" style="63" customWidth="1"/>
    <col min="5090" max="5090" width="32.140625" style="63" customWidth="1"/>
    <col min="5091" max="5091" width="34" style="63" customWidth="1"/>
    <col min="5092" max="5092" width="15.85546875" style="63" customWidth="1"/>
    <col min="5093" max="5093" width="30.42578125" style="63" customWidth="1"/>
    <col min="5094" max="5094" width="25.140625" style="63" customWidth="1"/>
    <col min="5095" max="5095" width="12.140625" style="63" customWidth="1"/>
    <col min="5096" max="5098" width="11.42578125" style="63" customWidth="1"/>
    <col min="5099" max="5100" width="15.85546875" style="63" customWidth="1"/>
    <col min="5101" max="5101" width="11.42578125" style="63" customWidth="1"/>
    <col min="5102" max="5102" width="12.7109375" style="63" customWidth="1"/>
    <col min="5103" max="5103" width="12.140625" style="63" customWidth="1"/>
    <col min="5104" max="5104" width="17.140625" style="63" customWidth="1"/>
    <col min="5105" max="5105" width="14.42578125" style="63" customWidth="1"/>
    <col min="5106" max="5106" width="13.140625" style="63" customWidth="1"/>
    <col min="5107" max="5107" width="16.140625" style="63" customWidth="1"/>
    <col min="5108" max="5111" width="17.42578125" style="63" customWidth="1"/>
    <col min="5112" max="5112" width="13.140625" style="63" customWidth="1"/>
    <col min="5113" max="5113" width="9.42578125" style="63" customWidth="1"/>
    <col min="5114" max="5114" width="16.28515625" style="63" customWidth="1"/>
    <col min="5115" max="5115" width="14.85546875" style="63" customWidth="1"/>
    <col min="5116" max="5116" width="11.42578125" style="63" customWidth="1"/>
    <col min="5117" max="5117" width="10.85546875" style="63" customWidth="1"/>
    <col min="5118" max="5118" width="10.28515625" style="63" customWidth="1"/>
    <col min="5119" max="5119" width="47.42578125" style="63" customWidth="1"/>
    <col min="5120" max="5333" width="11.42578125" style="63"/>
    <col min="5334" max="5334" width="15.140625" style="63" customWidth="1"/>
    <col min="5335" max="5335" width="34.5703125" style="63" customWidth="1"/>
    <col min="5336" max="5336" width="35.42578125" style="63" customWidth="1"/>
    <col min="5337" max="5337" width="14.28515625" style="63" customWidth="1"/>
    <col min="5338" max="5338" width="12" style="63" customWidth="1"/>
    <col min="5339" max="5345" width="15.85546875" style="63" customWidth="1"/>
    <col min="5346" max="5346" width="32.140625" style="63" customWidth="1"/>
    <col min="5347" max="5347" width="34" style="63" customWidth="1"/>
    <col min="5348" max="5348" width="15.85546875" style="63" customWidth="1"/>
    <col min="5349" max="5349" width="30.42578125" style="63" customWidth="1"/>
    <col min="5350" max="5350" width="25.140625" style="63" customWidth="1"/>
    <col min="5351" max="5351" width="12.140625" style="63" customWidth="1"/>
    <col min="5352" max="5354" width="11.42578125" style="63" customWidth="1"/>
    <col min="5355" max="5356" width="15.85546875" style="63" customWidth="1"/>
    <col min="5357" max="5357" width="11.42578125" style="63" customWidth="1"/>
    <col min="5358" max="5358" width="12.7109375" style="63" customWidth="1"/>
    <col min="5359" max="5359" width="12.140625" style="63" customWidth="1"/>
    <col min="5360" max="5360" width="17.140625" style="63" customWidth="1"/>
    <col min="5361" max="5361" width="14.42578125" style="63" customWidth="1"/>
    <col min="5362" max="5362" width="13.140625" style="63" customWidth="1"/>
    <col min="5363" max="5363" width="16.140625" style="63" customWidth="1"/>
    <col min="5364" max="5367" width="17.42578125" style="63" customWidth="1"/>
    <col min="5368" max="5368" width="13.140625" style="63" customWidth="1"/>
    <col min="5369" max="5369" width="9.42578125" style="63" customWidth="1"/>
    <col min="5370" max="5370" width="16.28515625" style="63" customWidth="1"/>
    <col min="5371" max="5371" width="14.85546875" style="63" customWidth="1"/>
    <col min="5372" max="5372" width="11.42578125" style="63" customWidth="1"/>
    <col min="5373" max="5373" width="10.85546875" style="63" customWidth="1"/>
    <col min="5374" max="5374" width="10.28515625" style="63" customWidth="1"/>
    <col min="5375" max="5375" width="47.42578125" style="63" customWidth="1"/>
    <col min="5376" max="5589" width="11.42578125" style="63"/>
    <col min="5590" max="5590" width="15.140625" style="63" customWidth="1"/>
    <col min="5591" max="5591" width="34.5703125" style="63" customWidth="1"/>
    <col min="5592" max="5592" width="35.42578125" style="63" customWidth="1"/>
    <col min="5593" max="5593" width="14.28515625" style="63" customWidth="1"/>
    <col min="5594" max="5594" width="12" style="63" customWidth="1"/>
    <col min="5595" max="5601" width="15.85546875" style="63" customWidth="1"/>
    <col min="5602" max="5602" width="32.140625" style="63" customWidth="1"/>
    <col min="5603" max="5603" width="34" style="63" customWidth="1"/>
    <col min="5604" max="5604" width="15.85546875" style="63" customWidth="1"/>
    <col min="5605" max="5605" width="30.42578125" style="63" customWidth="1"/>
    <col min="5606" max="5606" width="25.140625" style="63" customWidth="1"/>
    <col min="5607" max="5607" width="12.140625" style="63" customWidth="1"/>
    <col min="5608" max="5610" width="11.42578125" style="63" customWidth="1"/>
    <col min="5611" max="5612" width="15.85546875" style="63" customWidth="1"/>
    <col min="5613" max="5613" width="11.42578125" style="63" customWidth="1"/>
    <col min="5614" max="5614" width="12.7109375" style="63" customWidth="1"/>
    <col min="5615" max="5615" width="12.140625" style="63" customWidth="1"/>
    <col min="5616" max="5616" width="17.140625" style="63" customWidth="1"/>
    <col min="5617" max="5617" width="14.42578125" style="63" customWidth="1"/>
    <col min="5618" max="5618" width="13.140625" style="63" customWidth="1"/>
    <col min="5619" max="5619" width="16.140625" style="63" customWidth="1"/>
    <col min="5620" max="5623" width="17.42578125" style="63" customWidth="1"/>
    <col min="5624" max="5624" width="13.140625" style="63" customWidth="1"/>
    <col min="5625" max="5625" width="9.42578125" style="63" customWidth="1"/>
    <col min="5626" max="5626" width="16.28515625" style="63" customWidth="1"/>
    <col min="5627" max="5627" width="14.85546875" style="63" customWidth="1"/>
    <col min="5628" max="5628" width="11.42578125" style="63" customWidth="1"/>
    <col min="5629" max="5629" width="10.85546875" style="63" customWidth="1"/>
    <col min="5630" max="5630" width="10.28515625" style="63" customWidth="1"/>
    <col min="5631" max="5631" width="47.42578125" style="63" customWidth="1"/>
    <col min="5632" max="5845" width="11.42578125" style="63"/>
    <col min="5846" max="5846" width="15.140625" style="63" customWidth="1"/>
    <col min="5847" max="5847" width="34.5703125" style="63" customWidth="1"/>
    <col min="5848" max="5848" width="35.42578125" style="63" customWidth="1"/>
    <col min="5849" max="5849" width="14.28515625" style="63" customWidth="1"/>
    <col min="5850" max="5850" width="12" style="63" customWidth="1"/>
    <col min="5851" max="5857" width="15.85546875" style="63" customWidth="1"/>
    <col min="5858" max="5858" width="32.140625" style="63" customWidth="1"/>
    <col min="5859" max="5859" width="34" style="63" customWidth="1"/>
    <col min="5860" max="5860" width="15.85546875" style="63" customWidth="1"/>
    <col min="5861" max="5861" width="30.42578125" style="63" customWidth="1"/>
    <col min="5862" max="5862" width="25.140625" style="63" customWidth="1"/>
    <col min="5863" max="5863" width="12.140625" style="63" customWidth="1"/>
    <col min="5864" max="5866" width="11.42578125" style="63" customWidth="1"/>
    <col min="5867" max="5868" width="15.85546875" style="63" customWidth="1"/>
    <col min="5869" max="5869" width="11.42578125" style="63" customWidth="1"/>
    <col min="5870" max="5870" width="12.7109375" style="63" customWidth="1"/>
    <col min="5871" max="5871" width="12.140625" style="63" customWidth="1"/>
    <col min="5872" max="5872" width="17.140625" style="63" customWidth="1"/>
    <col min="5873" max="5873" width="14.42578125" style="63" customWidth="1"/>
    <col min="5874" max="5874" width="13.140625" style="63" customWidth="1"/>
    <col min="5875" max="5875" width="16.140625" style="63" customWidth="1"/>
    <col min="5876" max="5879" width="17.42578125" style="63" customWidth="1"/>
    <col min="5880" max="5880" width="13.140625" style="63" customWidth="1"/>
    <col min="5881" max="5881" width="9.42578125" style="63" customWidth="1"/>
    <col min="5882" max="5882" width="16.28515625" style="63" customWidth="1"/>
    <col min="5883" max="5883" width="14.85546875" style="63" customWidth="1"/>
    <col min="5884" max="5884" width="11.42578125" style="63" customWidth="1"/>
    <col min="5885" max="5885" width="10.85546875" style="63" customWidth="1"/>
    <col min="5886" max="5886" width="10.28515625" style="63" customWidth="1"/>
    <col min="5887" max="5887" width="47.42578125" style="63" customWidth="1"/>
    <col min="5888" max="6101" width="11.42578125" style="63"/>
    <col min="6102" max="6102" width="15.140625" style="63" customWidth="1"/>
    <col min="6103" max="6103" width="34.5703125" style="63" customWidth="1"/>
    <col min="6104" max="6104" width="35.42578125" style="63" customWidth="1"/>
    <col min="6105" max="6105" width="14.28515625" style="63" customWidth="1"/>
    <col min="6106" max="6106" width="12" style="63" customWidth="1"/>
    <col min="6107" max="6113" width="15.85546875" style="63" customWidth="1"/>
    <col min="6114" max="6114" width="32.140625" style="63" customWidth="1"/>
    <col min="6115" max="6115" width="34" style="63" customWidth="1"/>
    <col min="6116" max="6116" width="15.85546875" style="63" customWidth="1"/>
    <col min="6117" max="6117" width="30.42578125" style="63" customWidth="1"/>
    <col min="6118" max="6118" width="25.140625" style="63" customWidth="1"/>
    <col min="6119" max="6119" width="12.140625" style="63" customWidth="1"/>
    <col min="6120" max="6122" width="11.42578125" style="63" customWidth="1"/>
    <col min="6123" max="6124" width="15.85546875" style="63" customWidth="1"/>
    <col min="6125" max="6125" width="11.42578125" style="63" customWidth="1"/>
    <col min="6126" max="6126" width="12.7109375" style="63" customWidth="1"/>
    <col min="6127" max="6127" width="12.140625" style="63" customWidth="1"/>
    <col min="6128" max="6128" width="17.140625" style="63" customWidth="1"/>
    <col min="6129" max="6129" width="14.42578125" style="63" customWidth="1"/>
    <col min="6130" max="6130" width="13.140625" style="63" customWidth="1"/>
    <col min="6131" max="6131" width="16.140625" style="63" customWidth="1"/>
    <col min="6132" max="6135" width="17.42578125" style="63" customWidth="1"/>
    <col min="6136" max="6136" width="13.140625" style="63" customWidth="1"/>
    <col min="6137" max="6137" width="9.42578125" style="63" customWidth="1"/>
    <col min="6138" max="6138" width="16.28515625" style="63" customWidth="1"/>
    <col min="6139" max="6139" width="14.85546875" style="63" customWidth="1"/>
    <col min="6140" max="6140" width="11.42578125" style="63" customWidth="1"/>
    <col min="6141" max="6141" width="10.85546875" style="63" customWidth="1"/>
    <col min="6142" max="6142" width="10.28515625" style="63" customWidth="1"/>
    <col min="6143" max="6143" width="47.42578125" style="63" customWidth="1"/>
    <col min="6144" max="6357" width="11.42578125" style="63"/>
    <col min="6358" max="6358" width="15.140625" style="63" customWidth="1"/>
    <col min="6359" max="6359" width="34.5703125" style="63" customWidth="1"/>
    <col min="6360" max="6360" width="35.42578125" style="63" customWidth="1"/>
    <col min="6361" max="6361" width="14.28515625" style="63" customWidth="1"/>
    <col min="6362" max="6362" width="12" style="63" customWidth="1"/>
    <col min="6363" max="6369" width="15.85546875" style="63" customWidth="1"/>
    <col min="6370" max="6370" width="32.140625" style="63" customWidth="1"/>
    <col min="6371" max="6371" width="34" style="63" customWidth="1"/>
    <col min="6372" max="6372" width="15.85546875" style="63" customWidth="1"/>
    <col min="6373" max="6373" width="30.42578125" style="63" customWidth="1"/>
    <col min="6374" max="6374" width="25.140625" style="63" customWidth="1"/>
    <col min="6375" max="6375" width="12.140625" style="63" customWidth="1"/>
    <col min="6376" max="6378" width="11.42578125" style="63" customWidth="1"/>
    <col min="6379" max="6380" width="15.85546875" style="63" customWidth="1"/>
    <col min="6381" max="6381" width="11.42578125" style="63" customWidth="1"/>
    <col min="6382" max="6382" width="12.7109375" style="63" customWidth="1"/>
    <col min="6383" max="6383" width="12.140625" style="63" customWidth="1"/>
    <col min="6384" max="6384" width="17.140625" style="63" customWidth="1"/>
    <col min="6385" max="6385" width="14.42578125" style="63" customWidth="1"/>
    <col min="6386" max="6386" width="13.140625" style="63" customWidth="1"/>
    <col min="6387" max="6387" width="16.140625" style="63" customWidth="1"/>
    <col min="6388" max="6391" width="17.42578125" style="63" customWidth="1"/>
    <col min="6392" max="6392" width="13.140625" style="63" customWidth="1"/>
    <col min="6393" max="6393" width="9.42578125" style="63" customWidth="1"/>
    <col min="6394" max="6394" width="16.28515625" style="63" customWidth="1"/>
    <col min="6395" max="6395" width="14.85546875" style="63" customWidth="1"/>
    <col min="6396" max="6396" width="11.42578125" style="63" customWidth="1"/>
    <col min="6397" max="6397" width="10.85546875" style="63" customWidth="1"/>
    <col min="6398" max="6398" width="10.28515625" style="63" customWidth="1"/>
    <col min="6399" max="6399" width="47.42578125" style="63" customWidth="1"/>
    <col min="6400" max="6613" width="11.42578125" style="63"/>
    <col min="6614" max="6614" width="15.140625" style="63" customWidth="1"/>
    <col min="6615" max="6615" width="34.5703125" style="63" customWidth="1"/>
    <col min="6616" max="6616" width="35.42578125" style="63" customWidth="1"/>
    <col min="6617" max="6617" width="14.28515625" style="63" customWidth="1"/>
    <col min="6618" max="6618" width="12" style="63" customWidth="1"/>
    <col min="6619" max="6625" width="15.85546875" style="63" customWidth="1"/>
    <col min="6626" max="6626" width="32.140625" style="63" customWidth="1"/>
    <col min="6627" max="6627" width="34" style="63" customWidth="1"/>
    <col min="6628" max="6628" width="15.85546875" style="63" customWidth="1"/>
    <col min="6629" max="6629" width="30.42578125" style="63" customWidth="1"/>
    <col min="6630" max="6630" width="25.140625" style="63" customWidth="1"/>
    <col min="6631" max="6631" width="12.140625" style="63" customWidth="1"/>
    <col min="6632" max="6634" width="11.42578125" style="63" customWidth="1"/>
    <col min="6635" max="6636" width="15.85546875" style="63" customWidth="1"/>
    <col min="6637" max="6637" width="11.42578125" style="63" customWidth="1"/>
    <col min="6638" max="6638" width="12.7109375" style="63" customWidth="1"/>
    <col min="6639" max="6639" width="12.140625" style="63" customWidth="1"/>
    <col min="6640" max="6640" width="17.140625" style="63" customWidth="1"/>
    <col min="6641" max="6641" width="14.42578125" style="63" customWidth="1"/>
    <col min="6642" max="6642" width="13.140625" style="63" customWidth="1"/>
    <col min="6643" max="6643" width="16.140625" style="63" customWidth="1"/>
    <col min="6644" max="6647" width="17.42578125" style="63" customWidth="1"/>
    <col min="6648" max="6648" width="13.140625" style="63" customWidth="1"/>
    <col min="6649" max="6649" width="9.42578125" style="63" customWidth="1"/>
    <col min="6650" max="6650" width="16.28515625" style="63" customWidth="1"/>
    <col min="6651" max="6651" width="14.85546875" style="63" customWidth="1"/>
    <col min="6652" max="6652" width="11.42578125" style="63" customWidth="1"/>
    <col min="6653" max="6653" width="10.85546875" style="63" customWidth="1"/>
    <col min="6654" max="6654" width="10.28515625" style="63" customWidth="1"/>
    <col min="6655" max="6655" width="47.42578125" style="63" customWidth="1"/>
    <col min="6656" max="6869" width="11.42578125" style="63"/>
    <col min="6870" max="6870" width="15.140625" style="63" customWidth="1"/>
    <col min="6871" max="6871" width="34.5703125" style="63" customWidth="1"/>
    <col min="6872" max="6872" width="35.42578125" style="63" customWidth="1"/>
    <col min="6873" max="6873" width="14.28515625" style="63" customWidth="1"/>
    <col min="6874" max="6874" width="12" style="63" customWidth="1"/>
    <col min="6875" max="6881" width="15.85546875" style="63" customWidth="1"/>
    <col min="6882" max="6882" width="32.140625" style="63" customWidth="1"/>
    <col min="6883" max="6883" width="34" style="63" customWidth="1"/>
    <col min="6884" max="6884" width="15.85546875" style="63" customWidth="1"/>
    <col min="6885" max="6885" width="30.42578125" style="63" customWidth="1"/>
    <col min="6886" max="6886" width="25.140625" style="63" customWidth="1"/>
    <col min="6887" max="6887" width="12.140625" style="63" customWidth="1"/>
    <col min="6888" max="6890" width="11.42578125" style="63" customWidth="1"/>
    <col min="6891" max="6892" width="15.85546875" style="63" customWidth="1"/>
    <col min="6893" max="6893" width="11.42578125" style="63" customWidth="1"/>
    <col min="6894" max="6894" width="12.7109375" style="63" customWidth="1"/>
    <col min="6895" max="6895" width="12.140625" style="63" customWidth="1"/>
    <col min="6896" max="6896" width="17.140625" style="63" customWidth="1"/>
    <col min="6897" max="6897" width="14.42578125" style="63" customWidth="1"/>
    <col min="6898" max="6898" width="13.140625" style="63" customWidth="1"/>
    <col min="6899" max="6899" width="16.140625" style="63" customWidth="1"/>
    <col min="6900" max="6903" width="17.42578125" style="63" customWidth="1"/>
    <col min="6904" max="6904" width="13.140625" style="63" customWidth="1"/>
    <col min="6905" max="6905" width="9.42578125" style="63" customWidth="1"/>
    <col min="6906" max="6906" width="16.28515625" style="63" customWidth="1"/>
    <col min="6907" max="6907" width="14.85546875" style="63" customWidth="1"/>
    <col min="6908" max="6908" width="11.42578125" style="63" customWidth="1"/>
    <col min="6909" max="6909" width="10.85546875" style="63" customWidth="1"/>
    <col min="6910" max="6910" width="10.28515625" style="63" customWidth="1"/>
    <col min="6911" max="6911" width="47.42578125" style="63" customWidth="1"/>
    <col min="6912" max="7125" width="11.42578125" style="63"/>
    <col min="7126" max="7126" width="15.140625" style="63" customWidth="1"/>
    <col min="7127" max="7127" width="34.5703125" style="63" customWidth="1"/>
    <col min="7128" max="7128" width="35.42578125" style="63" customWidth="1"/>
    <col min="7129" max="7129" width="14.28515625" style="63" customWidth="1"/>
    <col min="7130" max="7130" width="12" style="63" customWidth="1"/>
    <col min="7131" max="7137" width="15.85546875" style="63" customWidth="1"/>
    <col min="7138" max="7138" width="32.140625" style="63" customWidth="1"/>
    <col min="7139" max="7139" width="34" style="63" customWidth="1"/>
    <col min="7140" max="7140" width="15.85546875" style="63" customWidth="1"/>
    <col min="7141" max="7141" width="30.42578125" style="63" customWidth="1"/>
    <col min="7142" max="7142" width="25.140625" style="63" customWidth="1"/>
    <col min="7143" max="7143" width="12.140625" style="63" customWidth="1"/>
    <col min="7144" max="7146" width="11.42578125" style="63" customWidth="1"/>
    <col min="7147" max="7148" width="15.85546875" style="63" customWidth="1"/>
    <col min="7149" max="7149" width="11.42578125" style="63" customWidth="1"/>
    <col min="7150" max="7150" width="12.7109375" style="63" customWidth="1"/>
    <col min="7151" max="7151" width="12.140625" style="63" customWidth="1"/>
    <col min="7152" max="7152" width="17.140625" style="63" customWidth="1"/>
    <col min="7153" max="7153" width="14.42578125" style="63" customWidth="1"/>
    <col min="7154" max="7154" width="13.140625" style="63" customWidth="1"/>
    <col min="7155" max="7155" width="16.140625" style="63" customWidth="1"/>
    <col min="7156" max="7159" width="17.42578125" style="63" customWidth="1"/>
    <col min="7160" max="7160" width="13.140625" style="63" customWidth="1"/>
    <col min="7161" max="7161" width="9.42578125" style="63" customWidth="1"/>
    <col min="7162" max="7162" width="16.28515625" style="63" customWidth="1"/>
    <col min="7163" max="7163" width="14.85546875" style="63" customWidth="1"/>
    <col min="7164" max="7164" width="11.42578125" style="63" customWidth="1"/>
    <col min="7165" max="7165" width="10.85546875" style="63" customWidth="1"/>
    <col min="7166" max="7166" width="10.28515625" style="63" customWidth="1"/>
    <col min="7167" max="7167" width="47.42578125" style="63" customWidth="1"/>
    <col min="7168" max="7381" width="11.42578125" style="63"/>
    <col min="7382" max="7382" width="15.140625" style="63" customWidth="1"/>
    <col min="7383" max="7383" width="34.5703125" style="63" customWidth="1"/>
    <col min="7384" max="7384" width="35.42578125" style="63" customWidth="1"/>
    <col min="7385" max="7385" width="14.28515625" style="63" customWidth="1"/>
    <col min="7386" max="7386" width="12" style="63" customWidth="1"/>
    <col min="7387" max="7393" width="15.85546875" style="63" customWidth="1"/>
    <col min="7394" max="7394" width="32.140625" style="63" customWidth="1"/>
    <col min="7395" max="7395" width="34" style="63" customWidth="1"/>
    <col min="7396" max="7396" width="15.85546875" style="63" customWidth="1"/>
    <col min="7397" max="7397" width="30.42578125" style="63" customWidth="1"/>
    <col min="7398" max="7398" width="25.140625" style="63" customWidth="1"/>
    <col min="7399" max="7399" width="12.140625" style="63" customWidth="1"/>
    <col min="7400" max="7402" width="11.42578125" style="63" customWidth="1"/>
    <col min="7403" max="7404" width="15.85546875" style="63" customWidth="1"/>
    <col min="7405" max="7405" width="11.42578125" style="63" customWidth="1"/>
    <col min="7406" max="7406" width="12.7109375" style="63" customWidth="1"/>
    <col min="7407" max="7407" width="12.140625" style="63" customWidth="1"/>
    <col min="7408" max="7408" width="17.140625" style="63" customWidth="1"/>
    <col min="7409" max="7409" width="14.42578125" style="63" customWidth="1"/>
    <col min="7410" max="7410" width="13.140625" style="63" customWidth="1"/>
    <col min="7411" max="7411" width="16.140625" style="63" customWidth="1"/>
    <col min="7412" max="7415" width="17.42578125" style="63" customWidth="1"/>
    <col min="7416" max="7416" width="13.140625" style="63" customWidth="1"/>
    <col min="7417" max="7417" width="9.42578125" style="63" customWidth="1"/>
    <col min="7418" max="7418" width="16.28515625" style="63" customWidth="1"/>
    <col min="7419" max="7419" width="14.85546875" style="63" customWidth="1"/>
    <col min="7420" max="7420" width="11.42578125" style="63" customWidth="1"/>
    <col min="7421" max="7421" width="10.85546875" style="63" customWidth="1"/>
    <col min="7422" max="7422" width="10.28515625" style="63" customWidth="1"/>
    <col min="7423" max="7423" width="47.42578125" style="63" customWidth="1"/>
    <col min="7424" max="7637" width="11.42578125" style="63"/>
    <col min="7638" max="7638" width="15.140625" style="63" customWidth="1"/>
    <col min="7639" max="7639" width="34.5703125" style="63" customWidth="1"/>
    <col min="7640" max="7640" width="35.42578125" style="63" customWidth="1"/>
    <col min="7641" max="7641" width="14.28515625" style="63" customWidth="1"/>
    <col min="7642" max="7642" width="12" style="63" customWidth="1"/>
    <col min="7643" max="7649" width="15.85546875" style="63" customWidth="1"/>
    <col min="7650" max="7650" width="32.140625" style="63" customWidth="1"/>
    <col min="7651" max="7651" width="34" style="63" customWidth="1"/>
    <col min="7652" max="7652" width="15.85546875" style="63" customWidth="1"/>
    <col min="7653" max="7653" width="30.42578125" style="63" customWidth="1"/>
    <col min="7654" max="7654" width="25.140625" style="63" customWidth="1"/>
    <col min="7655" max="7655" width="12.140625" style="63" customWidth="1"/>
    <col min="7656" max="7658" width="11.42578125" style="63" customWidth="1"/>
    <col min="7659" max="7660" width="15.85546875" style="63" customWidth="1"/>
    <col min="7661" max="7661" width="11.42578125" style="63" customWidth="1"/>
    <col min="7662" max="7662" width="12.7109375" style="63" customWidth="1"/>
    <col min="7663" max="7663" width="12.140625" style="63" customWidth="1"/>
    <col min="7664" max="7664" width="17.140625" style="63" customWidth="1"/>
    <col min="7665" max="7665" width="14.42578125" style="63" customWidth="1"/>
    <col min="7666" max="7666" width="13.140625" style="63" customWidth="1"/>
    <col min="7667" max="7667" width="16.140625" style="63" customWidth="1"/>
    <col min="7668" max="7671" width="17.42578125" style="63" customWidth="1"/>
    <col min="7672" max="7672" width="13.140625" style="63" customWidth="1"/>
    <col min="7673" max="7673" width="9.42578125" style="63" customWidth="1"/>
    <col min="7674" max="7674" width="16.28515625" style="63" customWidth="1"/>
    <col min="7675" max="7675" width="14.85546875" style="63" customWidth="1"/>
    <col min="7676" max="7676" width="11.42578125" style="63" customWidth="1"/>
    <col min="7677" max="7677" width="10.85546875" style="63" customWidth="1"/>
    <col min="7678" max="7678" width="10.28515625" style="63" customWidth="1"/>
    <col min="7679" max="7679" width="47.42578125" style="63" customWidth="1"/>
    <col min="7680" max="7893" width="11.42578125" style="63"/>
    <col min="7894" max="7894" width="15.140625" style="63" customWidth="1"/>
    <col min="7895" max="7895" width="34.5703125" style="63" customWidth="1"/>
    <col min="7896" max="7896" width="35.42578125" style="63" customWidth="1"/>
    <col min="7897" max="7897" width="14.28515625" style="63" customWidth="1"/>
    <col min="7898" max="7898" width="12" style="63" customWidth="1"/>
    <col min="7899" max="7905" width="15.85546875" style="63" customWidth="1"/>
    <col min="7906" max="7906" width="32.140625" style="63" customWidth="1"/>
    <col min="7907" max="7907" width="34" style="63" customWidth="1"/>
    <col min="7908" max="7908" width="15.85546875" style="63" customWidth="1"/>
    <col min="7909" max="7909" width="30.42578125" style="63" customWidth="1"/>
    <col min="7910" max="7910" width="25.140625" style="63" customWidth="1"/>
    <col min="7911" max="7911" width="12.140625" style="63" customWidth="1"/>
    <col min="7912" max="7914" width="11.42578125" style="63" customWidth="1"/>
    <col min="7915" max="7916" width="15.85546875" style="63" customWidth="1"/>
    <col min="7917" max="7917" width="11.42578125" style="63" customWidth="1"/>
    <col min="7918" max="7918" width="12.7109375" style="63" customWidth="1"/>
    <col min="7919" max="7919" width="12.140625" style="63" customWidth="1"/>
    <col min="7920" max="7920" width="17.140625" style="63" customWidth="1"/>
    <col min="7921" max="7921" width="14.42578125" style="63" customWidth="1"/>
    <col min="7922" max="7922" width="13.140625" style="63" customWidth="1"/>
    <col min="7923" max="7923" width="16.140625" style="63" customWidth="1"/>
    <col min="7924" max="7927" width="17.42578125" style="63" customWidth="1"/>
    <col min="7928" max="7928" width="13.140625" style="63" customWidth="1"/>
    <col min="7929" max="7929" width="9.42578125" style="63" customWidth="1"/>
    <col min="7930" max="7930" width="16.28515625" style="63" customWidth="1"/>
    <col min="7931" max="7931" width="14.85546875" style="63" customWidth="1"/>
    <col min="7932" max="7932" width="11.42578125" style="63" customWidth="1"/>
    <col min="7933" max="7933" width="10.85546875" style="63" customWidth="1"/>
    <col min="7934" max="7934" width="10.28515625" style="63" customWidth="1"/>
    <col min="7935" max="7935" width="47.42578125" style="63" customWidth="1"/>
    <col min="7936" max="8149" width="11.42578125" style="63"/>
    <col min="8150" max="8150" width="15.140625" style="63" customWidth="1"/>
    <col min="8151" max="8151" width="34.5703125" style="63" customWidth="1"/>
    <col min="8152" max="8152" width="35.42578125" style="63" customWidth="1"/>
    <col min="8153" max="8153" width="14.28515625" style="63" customWidth="1"/>
    <col min="8154" max="8154" width="12" style="63" customWidth="1"/>
    <col min="8155" max="8161" width="15.85546875" style="63" customWidth="1"/>
    <col min="8162" max="8162" width="32.140625" style="63" customWidth="1"/>
    <col min="8163" max="8163" width="34" style="63" customWidth="1"/>
    <col min="8164" max="8164" width="15.85546875" style="63" customWidth="1"/>
    <col min="8165" max="8165" width="30.42578125" style="63" customWidth="1"/>
    <col min="8166" max="8166" width="25.140625" style="63" customWidth="1"/>
    <col min="8167" max="8167" width="12.140625" style="63" customWidth="1"/>
    <col min="8168" max="8170" width="11.42578125" style="63" customWidth="1"/>
    <col min="8171" max="8172" width="15.85546875" style="63" customWidth="1"/>
    <col min="8173" max="8173" width="11.42578125" style="63" customWidth="1"/>
    <col min="8174" max="8174" width="12.7109375" style="63" customWidth="1"/>
    <col min="8175" max="8175" width="12.140625" style="63" customWidth="1"/>
    <col min="8176" max="8176" width="17.140625" style="63" customWidth="1"/>
    <col min="8177" max="8177" width="14.42578125" style="63" customWidth="1"/>
    <col min="8178" max="8178" width="13.140625" style="63" customWidth="1"/>
    <col min="8179" max="8179" width="16.140625" style="63" customWidth="1"/>
    <col min="8180" max="8183" width="17.42578125" style="63" customWidth="1"/>
    <col min="8184" max="8184" width="13.140625" style="63" customWidth="1"/>
    <col min="8185" max="8185" width="9.42578125" style="63" customWidth="1"/>
    <col min="8186" max="8186" width="16.28515625" style="63" customWidth="1"/>
    <col min="8187" max="8187" width="14.85546875" style="63" customWidth="1"/>
    <col min="8188" max="8188" width="11.42578125" style="63" customWidth="1"/>
    <col min="8189" max="8189" width="10.85546875" style="63" customWidth="1"/>
    <col min="8190" max="8190" width="10.28515625" style="63" customWidth="1"/>
    <col min="8191" max="8191" width="47.42578125" style="63" customWidth="1"/>
    <col min="8192" max="8405" width="11.42578125" style="63"/>
    <col min="8406" max="8406" width="15.140625" style="63" customWidth="1"/>
    <col min="8407" max="8407" width="34.5703125" style="63" customWidth="1"/>
    <col min="8408" max="8408" width="35.42578125" style="63" customWidth="1"/>
    <col min="8409" max="8409" width="14.28515625" style="63" customWidth="1"/>
    <col min="8410" max="8410" width="12" style="63" customWidth="1"/>
    <col min="8411" max="8417" width="15.85546875" style="63" customWidth="1"/>
    <col min="8418" max="8418" width="32.140625" style="63" customWidth="1"/>
    <col min="8419" max="8419" width="34" style="63" customWidth="1"/>
    <col min="8420" max="8420" width="15.85546875" style="63" customWidth="1"/>
    <col min="8421" max="8421" width="30.42578125" style="63" customWidth="1"/>
    <col min="8422" max="8422" width="25.140625" style="63" customWidth="1"/>
    <col min="8423" max="8423" width="12.140625" style="63" customWidth="1"/>
    <col min="8424" max="8426" width="11.42578125" style="63" customWidth="1"/>
    <col min="8427" max="8428" width="15.85546875" style="63" customWidth="1"/>
    <col min="8429" max="8429" width="11.42578125" style="63" customWidth="1"/>
    <col min="8430" max="8430" width="12.7109375" style="63" customWidth="1"/>
    <col min="8431" max="8431" width="12.140625" style="63" customWidth="1"/>
    <col min="8432" max="8432" width="17.140625" style="63" customWidth="1"/>
    <col min="8433" max="8433" width="14.42578125" style="63" customWidth="1"/>
    <col min="8434" max="8434" width="13.140625" style="63" customWidth="1"/>
    <col min="8435" max="8435" width="16.140625" style="63" customWidth="1"/>
    <col min="8436" max="8439" width="17.42578125" style="63" customWidth="1"/>
    <col min="8440" max="8440" width="13.140625" style="63" customWidth="1"/>
    <col min="8441" max="8441" width="9.42578125" style="63" customWidth="1"/>
    <col min="8442" max="8442" width="16.28515625" style="63" customWidth="1"/>
    <col min="8443" max="8443" width="14.85546875" style="63" customWidth="1"/>
    <col min="8444" max="8444" width="11.42578125" style="63" customWidth="1"/>
    <col min="8445" max="8445" width="10.85546875" style="63" customWidth="1"/>
    <col min="8446" max="8446" width="10.28515625" style="63" customWidth="1"/>
    <col min="8447" max="8447" width="47.42578125" style="63" customWidth="1"/>
    <col min="8448" max="8661" width="11.42578125" style="63"/>
    <col min="8662" max="8662" width="15.140625" style="63" customWidth="1"/>
    <col min="8663" max="8663" width="34.5703125" style="63" customWidth="1"/>
    <col min="8664" max="8664" width="35.42578125" style="63" customWidth="1"/>
    <col min="8665" max="8665" width="14.28515625" style="63" customWidth="1"/>
    <col min="8666" max="8666" width="12" style="63" customWidth="1"/>
    <col min="8667" max="8673" width="15.85546875" style="63" customWidth="1"/>
    <col min="8674" max="8674" width="32.140625" style="63" customWidth="1"/>
    <col min="8675" max="8675" width="34" style="63" customWidth="1"/>
    <col min="8676" max="8676" width="15.85546875" style="63" customWidth="1"/>
    <col min="8677" max="8677" width="30.42578125" style="63" customWidth="1"/>
    <col min="8678" max="8678" width="25.140625" style="63" customWidth="1"/>
    <col min="8679" max="8679" width="12.140625" style="63" customWidth="1"/>
    <col min="8680" max="8682" width="11.42578125" style="63" customWidth="1"/>
    <col min="8683" max="8684" width="15.85546875" style="63" customWidth="1"/>
    <col min="8685" max="8685" width="11.42578125" style="63" customWidth="1"/>
    <col min="8686" max="8686" width="12.7109375" style="63" customWidth="1"/>
    <col min="8687" max="8687" width="12.140625" style="63" customWidth="1"/>
    <col min="8688" max="8688" width="17.140625" style="63" customWidth="1"/>
    <col min="8689" max="8689" width="14.42578125" style="63" customWidth="1"/>
    <col min="8690" max="8690" width="13.140625" style="63" customWidth="1"/>
    <col min="8691" max="8691" width="16.140625" style="63" customWidth="1"/>
    <col min="8692" max="8695" width="17.42578125" style="63" customWidth="1"/>
    <col min="8696" max="8696" width="13.140625" style="63" customWidth="1"/>
    <col min="8697" max="8697" width="9.42578125" style="63" customWidth="1"/>
    <col min="8698" max="8698" width="16.28515625" style="63" customWidth="1"/>
    <col min="8699" max="8699" width="14.85546875" style="63" customWidth="1"/>
    <col min="8700" max="8700" width="11.42578125" style="63" customWidth="1"/>
    <col min="8701" max="8701" width="10.85546875" style="63" customWidth="1"/>
    <col min="8702" max="8702" width="10.28515625" style="63" customWidth="1"/>
    <col min="8703" max="8703" width="47.42578125" style="63" customWidth="1"/>
    <col min="8704" max="8917" width="11.42578125" style="63"/>
    <col min="8918" max="8918" width="15.140625" style="63" customWidth="1"/>
    <col min="8919" max="8919" width="34.5703125" style="63" customWidth="1"/>
    <col min="8920" max="8920" width="35.42578125" style="63" customWidth="1"/>
    <col min="8921" max="8921" width="14.28515625" style="63" customWidth="1"/>
    <col min="8922" max="8922" width="12" style="63" customWidth="1"/>
    <col min="8923" max="8929" width="15.85546875" style="63" customWidth="1"/>
    <col min="8930" max="8930" width="32.140625" style="63" customWidth="1"/>
    <col min="8931" max="8931" width="34" style="63" customWidth="1"/>
    <col min="8932" max="8932" width="15.85546875" style="63" customWidth="1"/>
    <col min="8933" max="8933" width="30.42578125" style="63" customWidth="1"/>
    <col min="8934" max="8934" width="25.140625" style="63" customWidth="1"/>
    <col min="8935" max="8935" width="12.140625" style="63" customWidth="1"/>
    <col min="8936" max="8938" width="11.42578125" style="63" customWidth="1"/>
    <col min="8939" max="8940" width="15.85546875" style="63" customWidth="1"/>
    <col min="8941" max="8941" width="11.42578125" style="63" customWidth="1"/>
    <col min="8942" max="8942" width="12.7109375" style="63" customWidth="1"/>
    <col min="8943" max="8943" width="12.140625" style="63" customWidth="1"/>
    <col min="8944" max="8944" width="17.140625" style="63" customWidth="1"/>
    <col min="8945" max="8945" width="14.42578125" style="63" customWidth="1"/>
    <col min="8946" max="8946" width="13.140625" style="63" customWidth="1"/>
    <col min="8947" max="8947" width="16.140625" style="63" customWidth="1"/>
    <col min="8948" max="8951" width="17.42578125" style="63" customWidth="1"/>
    <col min="8952" max="8952" width="13.140625" style="63" customWidth="1"/>
    <col min="8953" max="8953" width="9.42578125" style="63" customWidth="1"/>
    <col min="8954" max="8954" width="16.28515625" style="63" customWidth="1"/>
    <col min="8955" max="8955" width="14.85546875" style="63" customWidth="1"/>
    <col min="8956" max="8956" width="11.42578125" style="63" customWidth="1"/>
    <col min="8957" max="8957" width="10.85546875" style="63" customWidth="1"/>
    <col min="8958" max="8958" width="10.28515625" style="63" customWidth="1"/>
    <col min="8959" max="8959" width="47.42578125" style="63" customWidth="1"/>
    <col min="8960" max="9173" width="11.42578125" style="63"/>
    <col min="9174" max="9174" width="15.140625" style="63" customWidth="1"/>
    <col min="9175" max="9175" width="34.5703125" style="63" customWidth="1"/>
    <col min="9176" max="9176" width="35.42578125" style="63" customWidth="1"/>
    <col min="9177" max="9177" width="14.28515625" style="63" customWidth="1"/>
    <col min="9178" max="9178" width="12" style="63" customWidth="1"/>
    <col min="9179" max="9185" width="15.85546875" style="63" customWidth="1"/>
    <col min="9186" max="9186" width="32.140625" style="63" customWidth="1"/>
    <col min="9187" max="9187" width="34" style="63" customWidth="1"/>
    <col min="9188" max="9188" width="15.85546875" style="63" customWidth="1"/>
    <col min="9189" max="9189" width="30.42578125" style="63" customWidth="1"/>
    <col min="9190" max="9190" width="25.140625" style="63" customWidth="1"/>
    <col min="9191" max="9191" width="12.140625" style="63" customWidth="1"/>
    <col min="9192" max="9194" width="11.42578125" style="63" customWidth="1"/>
    <col min="9195" max="9196" width="15.85546875" style="63" customWidth="1"/>
    <col min="9197" max="9197" width="11.42578125" style="63" customWidth="1"/>
    <col min="9198" max="9198" width="12.7109375" style="63" customWidth="1"/>
    <col min="9199" max="9199" width="12.140625" style="63" customWidth="1"/>
    <col min="9200" max="9200" width="17.140625" style="63" customWidth="1"/>
    <col min="9201" max="9201" width="14.42578125" style="63" customWidth="1"/>
    <col min="9202" max="9202" width="13.140625" style="63" customWidth="1"/>
    <col min="9203" max="9203" width="16.140625" style="63" customWidth="1"/>
    <col min="9204" max="9207" width="17.42578125" style="63" customWidth="1"/>
    <col min="9208" max="9208" width="13.140625" style="63" customWidth="1"/>
    <col min="9209" max="9209" width="9.42578125" style="63" customWidth="1"/>
    <col min="9210" max="9210" width="16.28515625" style="63" customWidth="1"/>
    <col min="9211" max="9211" width="14.85546875" style="63" customWidth="1"/>
    <col min="9212" max="9212" width="11.42578125" style="63" customWidth="1"/>
    <col min="9213" max="9213" width="10.85546875" style="63" customWidth="1"/>
    <col min="9214" max="9214" width="10.28515625" style="63" customWidth="1"/>
    <col min="9215" max="9215" width="47.42578125" style="63" customWidth="1"/>
    <col min="9216" max="9429" width="11.42578125" style="63"/>
    <col min="9430" max="9430" width="15.140625" style="63" customWidth="1"/>
    <col min="9431" max="9431" width="34.5703125" style="63" customWidth="1"/>
    <col min="9432" max="9432" width="35.42578125" style="63" customWidth="1"/>
    <col min="9433" max="9433" width="14.28515625" style="63" customWidth="1"/>
    <col min="9434" max="9434" width="12" style="63" customWidth="1"/>
    <col min="9435" max="9441" width="15.85546875" style="63" customWidth="1"/>
    <col min="9442" max="9442" width="32.140625" style="63" customWidth="1"/>
    <col min="9443" max="9443" width="34" style="63" customWidth="1"/>
    <col min="9444" max="9444" width="15.85546875" style="63" customWidth="1"/>
    <col min="9445" max="9445" width="30.42578125" style="63" customWidth="1"/>
    <col min="9446" max="9446" width="25.140625" style="63" customWidth="1"/>
    <col min="9447" max="9447" width="12.140625" style="63" customWidth="1"/>
    <col min="9448" max="9450" width="11.42578125" style="63" customWidth="1"/>
    <col min="9451" max="9452" width="15.85546875" style="63" customWidth="1"/>
    <col min="9453" max="9453" width="11.42578125" style="63" customWidth="1"/>
    <col min="9454" max="9454" width="12.7109375" style="63" customWidth="1"/>
    <col min="9455" max="9455" width="12.140625" style="63" customWidth="1"/>
    <col min="9456" max="9456" width="17.140625" style="63" customWidth="1"/>
    <col min="9457" max="9457" width="14.42578125" style="63" customWidth="1"/>
    <col min="9458" max="9458" width="13.140625" style="63" customWidth="1"/>
    <col min="9459" max="9459" width="16.140625" style="63" customWidth="1"/>
    <col min="9460" max="9463" width="17.42578125" style="63" customWidth="1"/>
    <col min="9464" max="9464" width="13.140625" style="63" customWidth="1"/>
    <col min="9465" max="9465" width="9.42578125" style="63" customWidth="1"/>
    <col min="9466" max="9466" width="16.28515625" style="63" customWidth="1"/>
    <col min="9467" max="9467" width="14.85546875" style="63" customWidth="1"/>
    <col min="9468" max="9468" width="11.42578125" style="63" customWidth="1"/>
    <col min="9469" max="9469" width="10.85546875" style="63" customWidth="1"/>
    <col min="9470" max="9470" width="10.28515625" style="63" customWidth="1"/>
    <col min="9471" max="9471" width="47.42578125" style="63" customWidth="1"/>
    <col min="9472" max="9685" width="11.42578125" style="63"/>
    <col min="9686" max="9686" width="15.140625" style="63" customWidth="1"/>
    <col min="9687" max="9687" width="34.5703125" style="63" customWidth="1"/>
    <col min="9688" max="9688" width="35.42578125" style="63" customWidth="1"/>
    <col min="9689" max="9689" width="14.28515625" style="63" customWidth="1"/>
    <col min="9690" max="9690" width="12" style="63" customWidth="1"/>
    <col min="9691" max="9697" width="15.85546875" style="63" customWidth="1"/>
    <col min="9698" max="9698" width="32.140625" style="63" customWidth="1"/>
    <col min="9699" max="9699" width="34" style="63" customWidth="1"/>
    <col min="9700" max="9700" width="15.85546875" style="63" customWidth="1"/>
    <col min="9701" max="9701" width="30.42578125" style="63" customWidth="1"/>
    <col min="9702" max="9702" width="25.140625" style="63" customWidth="1"/>
    <col min="9703" max="9703" width="12.140625" style="63" customWidth="1"/>
    <col min="9704" max="9706" width="11.42578125" style="63" customWidth="1"/>
    <col min="9707" max="9708" width="15.85546875" style="63" customWidth="1"/>
    <col min="9709" max="9709" width="11.42578125" style="63" customWidth="1"/>
    <col min="9710" max="9710" width="12.7109375" style="63" customWidth="1"/>
    <col min="9711" max="9711" width="12.140625" style="63" customWidth="1"/>
    <col min="9712" max="9712" width="17.140625" style="63" customWidth="1"/>
    <col min="9713" max="9713" width="14.42578125" style="63" customWidth="1"/>
    <col min="9714" max="9714" width="13.140625" style="63" customWidth="1"/>
    <col min="9715" max="9715" width="16.140625" style="63" customWidth="1"/>
    <col min="9716" max="9719" width="17.42578125" style="63" customWidth="1"/>
    <col min="9720" max="9720" width="13.140625" style="63" customWidth="1"/>
    <col min="9721" max="9721" width="9.42578125" style="63" customWidth="1"/>
    <col min="9722" max="9722" width="16.28515625" style="63" customWidth="1"/>
    <col min="9723" max="9723" width="14.85546875" style="63" customWidth="1"/>
    <col min="9724" max="9724" width="11.42578125" style="63" customWidth="1"/>
    <col min="9725" max="9725" width="10.85546875" style="63" customWidth="1"/>
    <col min="9726" max="9726" width="10.28515625" style="63" customWidth="1"/>
    <col min="9727" max="9727" width="47.42578125" style="63" customWidth="1"/>
    <col min="9728" max="9941" width="11.42578125" style="63"/>
    <col min="9942" max="9942" width="15.140625" style="63" customWidth="1"/>
    <col min="9943" max="9943" width="34.5703125" style="63" customWidth="1"/>
    <col min="9944" max="9944" width="35.42578125" style="63" customWidth="1"/>
    <col min="9945" max="9945" width="14.28515625" style="63" customWidth="1"/>
    <col min="9946" max="9946" width="12" style="63" customWidth="1"/>
    <col min="9947" max="9953" width="15.85546875" style="63" customWidth="1"/>
    <col min="9954" max="9954" width="32.140625" style="63" customWidth="1"/>
    <col min="9955" max="9955" width="34" style="63" customWidth="1"/>
    <col min="9956" max="9956" width="15.85546875" style="63" customWidth="1"/>
    <col min="9957" max="9957" width="30.42578125" style="63" customWidth="1"/>
    <col min="9958" max="9958" width="25.140625" style="63" customWidth="1"/>
    <col min="9959" max="9959" width="12.140625" style="63" customWidth="1"/>
    <col min="9960" max="9962" width="11.42578125" style="63" customWidth="1"/>
    <col min="9963" max="9964" width="15.85546875" style="63" customWidth="1"/>
    <col min="9965" max="9965" width="11.42578125" style="63" customWidth="1"/>
    <col min="9966" max="9966" width="12.7109375" style="63" customWidth="1"/>
    <col min="9967" max="9967" width="12.140625" style="63" customWidth="1"/>
    <col min="9968" max="9968" width="17.140625" style="63" customWidth="1"/>
    <col min="9969" max="9969" width="14.42578125" style="63" customWidth="1"/>
    <col min="9970" max="9970" width="13.140625" style="63" customWidth="1"/>
    <col min="9971" max="9971" width="16.140625" style="63" customWidth="1"/>
    <col min="9972" max="9975" width="17.42578125" style="63" customWidth="1"/>
    <col min="9976" max="9976" width="13.140625" style="63" customWidth="1"/>
    <col min="9977" max="9977" width="9.42578125" style="63" customWidth="1"/>
    <col min="9978" max="9978" width="16.28515625" style="63" customWidth="1"/>
    <col min="9979" max="9979" width="14.85546875" style="63" customWidth="1"/>
    <col min="9980" max="9980" width="11.42578125" style="63" customWidth="1"/>
    <col min="9981" max="9981" width="10.85546875" style="63" customWidth="1"/>
    <col min="9982" max="9982" width="10.28515625" style="63" customWidth="1"/>
    <col min="9983" max="9983" width="47.42578125" style="63" customWidth="1"/>
    <col min="9984" max="10197" width="11.42578125" style="63"/>
    <col min="10198" max="10198" width="15.140625" style="63" customWidth="1"/>
    <col min="10199" max="10199" width="34.5703125" style="63" customWidth="1"/>
    <col min="10200" max="10200" width="35.42578125" style="63" customWidth="1"/>
    <col min="10201" max="10201" width="14.28515625" style="63" customWidth="1"/>
    <col min="10202" max="10202" width="12" style="63" customWidth="1"/>
    <col min="10203" max="10209" width="15.85546875" style="63" customWidth="1"/>
    <col min="10210" max="10210" width="32.140625" style="63" customWidth="1"/>
    <col min="10211" max="10211" width="34" style="63" customWidth="1"/>
    <col min="10212" max="10212" width="15.85546875" style="63" customWidth="1"/>
    <col min="10213" max="10213" width="30.42578125" style="63" customWidth="1"/>
    <col min="10214" max="10214" width="25.140625" style="63" customWidth="1"/>
    <col min="10215" max="10215" width="12.140625" style="63" customWidth="1"/>
    <col min="10216" max="10218" width="11.42578125" style="63" customWidth="1"/>
    <col min="10219" max="10220" width="15.85546875" style="63" customWidth="1"/>
    <col min="10221" max="10221" width="11.42578125" style="63" customWidth="1"/>
    <col min="10222" max="10222" width="12.7109375" style="63" customWidth="1"/>
    <col min="10223" max="10223" width="12.140625" style="63" customWidth="1"/>
    <col min="10224" max="10224" width="17.140625" style="63" customWidth="1"/>
    <col min="10225" max="10225" width="14.42578125" style="63" customWidth="1"/>
    <col min="10226" max="10226" width="13.140625" style="63" customWidth="1"/>
    <col min="10227" max="10227" width="16.140625" style="63" customWidth="1"/>
    <col min="10228" max="10231" width="17.42578125" style="63" customWidth="1"/>
    <col min="10232" max="10232" width="13.140625" style="63" customWidth="1"/>
    <col min="10233" max="10233" width="9.42578125" style="63" customWidth="1"/>
    <col min="10234" max="10234" width="16.28515625" style="63" customWidth="1"/>
    <col min="10235" max="10235" width="14.85546875" style="63" customWidth="1"/>
    <col min="10236" max="10236" width="11.42578125" style="63" customWidth="1"/>
    <col min="10237" max="10237" width="10.85546875" style="63" customWidth="1"/>
    <col min="10238" max="10238" width="10.28515625" style="63" customWidth="1"/>
    <col min="10239" max="10239" width="47.42578125" style="63" customWidth="1"/>
    <col min="10240" max="10453" width="11.42578125" style="63"/>
    <col min="10454" max="10454" width="15.140625" style="63" customWidth="1"/>
    <col min="10455" max="10455" width="34.5703125" style="63" customWidth="1"/>
    <col min="10456" max="10456" width="35.42578125" style="63" customWidth="1"/>
    <col min="10457" max="10457" width="14.28515625" style="63" customWidth="1"/>
    <col min="10458" max="10458" width="12" style="63" customWidth="1"/>
    <col min="10459" max="10465" width="15.85546875" style="63" customWidth="1"/>
    <col min="10466" max="10466" width="32.140625" style="63" customWidth="1"/>
    <col min="10467" max="10467" width="34" style="63" customWidth="1"/>
    <col min="10468" max="10468" width="15.85546875" style="63" customWidth="1"/>
    <col min="10469" max="10469" width="30.42578125" style="63" customWidth="1"/>
    <col min="10470" max="10470" width="25.140625" style="63" customWidth="1"/>
    <col min="10471" max="10471" width="12.140625" style="63" customWidth="1"/>
    <col min="10472" max="10474" width="11.42578125" style="63" customWidth="1"/>
    <col min="10475" max="10476" width="15.85546875" style="63" customWidth="1"/>
    <col min="10477" max="10477" width="11.42578125" style="63" customWidth="1"/>
    <col min="10478" max="10478" width="12.7109375" style="63" customWidth="1"/>
    <col min="10479" max="10479" width="12.140625" style="63" customWidth="1"/>
    <col min="10480" max="10480" width="17.140625" style="63" customWidth="1"/>
    <col min="10481" max="10481" width="14.42578125" style="63" customWidth="1"/>
    <col min="10482" max="10482" width="13.140625" style="63" customWidth="1"/>
    <col min="10483" max="10483" width="16.140625" style="63" customWidth="1"/>
    <col min="10484" max="10487" width="17.42578125" style="63" customWidth="1"/>
    <col min="10488" max="10488" width="13.140625" style="63" customWidth="1"/>
    <col min="10489" max="10489" width="9.42578125" style="63" customWidth="1"/>
    <col min="10490" max="10490" width="16.28515625" style="63" customWidth="1"/>
    <col min="10491" max="10491" width="14.85546875" style="63" customWidth="1"/>
    <col min="10492" max="10492" width="11.42578125" style="63" customWidth="1"/>
    <col min="10493" max="10493" width="10.85546875" style="63" customWidth="1"/>
    <col min="10494" max="10494" width="10.28515625" style="63" customWidth="1"/>
    <col min="10495" max="10495" width="47.42578125" style="63" customWidth="1"/>
    <col min="10496" max="10709" width="11.42578125" style="63"/>
    <col min="10710" max="10710" width="15.140625" style="63" customWidth="1"/>
    <col min="10711" max="10711" width="34.5703125" style="63" customWidth="1"/>
    <col min="10712" max="10712" width="35.42578125" style="63" customWidth="1"/>
    <col min="10713" max="10713" width="14.28515625" style="63" customWidth="1"/>
    <col min="10714" max="10714" width="12" style="63" customWidth="1"/>
    <col min="10715" max="10721" width="15.85546875" style="63" customWidth="1"/>
    <col min="10722" max="10722" width="32.140625" style="63" customWidth="1"/>
    <col min="10723" max="10723" width="34" style="63" customWidth="1"/>
    <col min="10724" max="10724" width="15.85546875" style="63" customWidth="1"/>
    <col min="10725" max="10725" width="30.42578125" style="63" customWidth="1"/>
    <col min="10726" max="10726" width="25.140625" style="63" customWidth="1"/>
    <col min="10727" max="10727" width="12.140625" style="63" customWidth="1"/>
    <col min="10728" max="10730" width="11.42578125" style="63" customWidth="1"/>
    <col min="10731" max="10732" width="15.85546875" style="63" customWidth="1"/>
    <col min="10733" max="10733" width="11.42578125" style="63" customWidth="1"/>
    <col min="10734" max="10734" width="12.7109375" style="63" customWidth="1"/>
    <col min="10735" max="10735" width="12.140625" style="63" customWidth="1"/>
    <col min="10736" max="10736" width="17.140625" style="63" customWidth="1"/>
    <col min="10737" max="10737" width="14.42578125" style="63" customWidth="1"/>
    <col min="10738" max="10738" width="13.140625" style="63" customWidth="1"/>
    <col min="10739" max="10739" width="16.140625" style="63" customWidth="1"/>
    <col min="10740" max="10743" width="17.42578125" style="63" customWidth="1"/>
    <col min="10744" max="10744" width="13.140625" style="63" customWidth="1"/>
    <col min="10745" max="10745" width="9.42578125" style="63" customWidth="1"/>
    <col min="10746" max="10746" width="16.28515625" style="63" customWidth="1"/>
    <col min="10747" max="10747" width="14.85546875" style="63" customWidth="1"/>
    <col min="10748" max="10748" width="11.42578125" style="63" customWidth="1"/>
    <col min="10749" max="10749" width="10.85546875" style="63" customWidth="1"/>
    <col min="10750" max="10750" width="10.28515625" style="63" customWidth="1"/>
    <col min="10751" max="10751" width="47.42578125" style="63" customWidth="1"/>
    <col min="10752" max="10965" width="11.42578125" style="63"/>
    <col min="10966" max="10966" width="15.140625" style="63" customWidth="1"/>
    <col min="10967" max="10967" width="34.5703125" style="63" customWidth="1"/>
    <col min="10968" max="10968" width="35.42578125" style="63" customWidth="1"/>
    <col min="10969" max="10969" width="14.28515625" style="63" customWidth="1"/>
    <col min="10970" max="10970" width="12" style="63" customWidth="1"/>
    <col min="10971" max="10977" width="15.85546875" style="63" customWidth="1"/>
    <col min="10978" max="10978" width="32.140625" style="63" customWidth="1"/>
    <col min="10979" max="10979" width="34" style="63" customWidth="1"/>
    <col min="10980" max="10980" width="15.85546875" style="63" customWidth="1"/>
    <col min="10981" max="10981" width="30.42578125" style="63" customWidth="1"/>
    <col min="10982" max="10982" width="25.140625" style="63" customWidth="1"/>
    <col min="10983" max="10983" width="12.140625" style="63" customWidth="1"/>
    <col min="10984" max="10986" width="11.42578125" style="63" customWidth="1"/>
    <col min="10987" max="10988" width="15.85546875" style="63" customWidth="1"/>
    <col min="10989" max="10989" width="11.42578125" style="63" customWidth="1"/>
    <col min="10990" max="10990" width="12.7109375" style="63" customWidth="1"/>
    <col min="10991" max="10991" width="12.140625" style="63" customWidth="1"/>
    <col min="10992" max="10992" width="17.140625" style="63" customWidth="1"/>
    <col min="10993" max="10993" width="14.42578125" style="63" customWidth="1"/>
    <col min="10994" max="10994" width="13.140625" style="63" customWidth="1"/>
    <col min="10995" max="10995" width="16.140625" style="63" customWidth="1"/>
    <col min="10996" max="10999" width="17.42578125" style="63" customWidth="1"/>
    <col min="11000" max="11000" width="13.140625" style="63" customWidth="1"/>
    <col min="11001" max="11001" width="9.42578125" style="63" customWidth="1"/>
    <col min="11002" max="11002" width="16.28515625" style="63" customWidth="1"/>
    <col min="11003" max="11003" width="14.85546875" style="63" customWidth="1"/>
    <col min="11004" max="11004" width="11.42578125" style="63" customWidth="1"/>
    <col min="11005" max="11005" width="10.85546875" style="63" customWidth="1"/>
    <col min="11006" max="11006" width="10.28515625" style="63" customWidth="1"/>
    <col min="11007" max="11007" width="47.42578125" style="63" customWidth="1"/>
    <col min="11008" max="11221" width="11.42578125" style="63"/>
    <col min="11222" max="11222" width="15.140625" style="63" customWidth="1"/>
    <col min="11223" max="11223" width="34.5703125" style="63" customWidth="1"/>
    <col min="11224" max="11224" width="35.42578125" style="63" customWidth="1"/>
    <col min="11225" max="11225" width="14.28515625" style="63" customWidth="1"/>
    <col min="11226" max="11226" width="12" style="63" customWidth="1"/>
    <col min="11227" max="11233" width="15.85546875" style="63" customWidth="1"/>
    <col min="11234" max="11234" width="32.140625" style="63" customWidth="1"/>
    <col min="11235" max="11235" width="34" style="63" customWidth="1"/>
    <col min="11236" max="11236" width="15.85546875" style="63" customWidth="1"/>
    <col min="11237" max="11237" width="30.42578125" style="63" customWidth="1"/>
    <col min="11238" max="11238" width="25.140625" style="63" customWidth="1"/>
    <col min="11239" max="11239" width="12.140625" style="63" customWidth="1"/>
    <col min="11240" max="11242" width="11.42578125" style="63" customWidth="1"/>
    <col min="11243" max="11244" width="15.85546875" style="63" customWidth="1"/>
    <col min="11245" max="11245" width="11.42578125" style="63" customWidth="1"/>
    <col min="11246" max="11246" width="12.7109375" style="63" customWidth="1"/>
    <col min="11247" max="11247" width="12.140625" style="63" customWidth="1"/>
    <col min="11248" max="11248" width="17.140625" style="63" customWidth="1"/>
    <col min="11249" max="11249" width="14.42578125" style="63" customWidth="1"/>
    <col min="11250" max="11250" width="13.140625" style="63" customWidth="1"/>
    <col min="11251" max="11251" width="16.140625" style="63" customWidth="1"/>
    <col min="11252" max="11255" width="17.42578125" style="63" customWidth="1"/>
    <col min="11256" max="11256" width="13.140625" style="63" customWidth="1"/>
    <col min="11257" max="11257" width="9.42578125" style="63" customWidth="1"/>
    <col min="11258" max="11258" width="16.28515625" style="63" customWidth="1"/>
    <col min="11259" max="11259" width="14.85546875" style="63" customWidth="1"/>
    <col min="11260" max="11260" width="11.42578125" style="63" customWidth="1"/>
    <col min="11261" max="11261" width="10.85546875" style="63" customWidth="1"/>
    <col min="11262" max="11262" width="10.28515625" style="63" customWidth="1"/>
    <col min="11263" max="11263" width="47.42578125" style="63" customWidth="1"/>
    <col min="11264" max="11477" width="11.42578125" style="63"/>
    <col min="11478" max="11478" width="15.140625" style="63" customWidth="1"/>
    <col min="11479" max="11479" width="34.5703125" style="63" customWidth="1"/>
    <col min="11480" max="11480" width="35.42578125" style="63" customWidth="1"/>
    <col min="11481" max="11481" width="14.28515625" style="63" customWidth="1"/>
    <col min="11482" max="11482" width="12" style="63" customWidth="1"/>
    <col min="11483" max="11489" width="15.85546875" style="63" customWidth="1"/>
    <col min="11490" max="11490" width="32.140625" style="63" customWidth="1"/>
    <col min="11491" max="11491" width="34" style="63" customWidth="1"/>
    <col min="11492" max="11492" width="15.85546875" style="63" customWidth="1"/>
    <col min="11493" max="11493" width="30.42578125" style="63" customWidth="1"/>
    <col min="11494" max="11494" width="25.140625" style="63" customWidth="1"/>
    <col min="11495" max="11495" width="12.140625" style="63" customWidth="1"/>
    <col min="11496" max="11498" width="11.42578125" style="63" customWidth="1"/>
    <col min="11499" max="11500" width="15.85546875" style="63" customWidth="1"/>
    <col min="11501" max="11501" width="11.42578125" style="63" customWidth="1"/>
    <col min="11502" max="11502" width="12.7109375" style="63" customWidth="1"/>
    <col min="11503" max="11503" width="12.140625" style="63" customWidth="1"/>
    <col min="11504" max="11504" width="17.140625" style="63" customWidth="1"/>
    <col min="11505" max="11505" width="14.42578125" style="63" customWidth="1"/>
    <col min="11506" max="11506" width="13.140625" style="63" customWidth="1"/>
    <col min="11507" max="11507" width="16.140625" style="63" customWidth="1"/>
    <col min="11508" max="11511" width="17.42578125" style="63" customWidth="1"/>
    <col min="11512" max="11512" width="13.140625" style="63" customWidth="1"/>
    <col min="11513" max="11513" width="9.42578125" style="63" customWidth="1"/>
    <col min="11514" max="11514" width="16.28515625" style="63" customWidth="1"/>
    <col min="11515" max="11515" width="14.85546875" style="63" customWidth="1"/>
    <col min="11516" max="11516" width="11.42578125" style="63" customWidth="1"/>
    <col min="11517" max="11517" width="10.85546875" style="63" customWidth="1"/>
    <col min="11518" max="11518" width="10.28515625" style="63" customWidth="1"/>
    <col min="11519" max="11519" width="47.42578125" style="63" customWidth="1"/>
    <col min="11520" max="11733" width="11.42578125" style="63"/>
    <col min="11734" max="11734" width="15.140625" style="63" customWidth="1"/>
    <col min="11735" max="11735" width="34.5703125" style="63" customWidth="1"/>
    <col min="11736" max="11736" width="35.42578125" style="63" customWidth="1"/>
    <col min="11737" max="11737" width="14.28515625" style="63" customWidth="1"/>
    <col min="11738" max="11738" width="12" style="63" customWidth="1"/>
    <col min="11739" max="11745" width="15.85546875" style="63" customWidth="1"/>
    <col min="11746" max="11746" width="32.140625" style="63" customWidth="1"/>
    <col min="11747" max="11747" width="34" style="63" customWidth="1"/>
    <col min="11748" max="11748" width="15.85546875" style="63" customWidth="1"/>
    <col min="11749" max="11749" width="30.42578125" style="63" customWidth="1"/>
    <col min="11750" max="11750" width="25.140625" style="63" customWidth="1"/>
    <col min="11751" max="11751" width="12.140625" style="63" customWidth="1"/>
    <col min="11752" max="11754" width="11.42578125" style="63" customWidth="1"/>
    <col min="11755" max="11756" width="15.85546875" style="63" customWidth="1"/>
    <col min="11757" max="11757" width="11.42578125" style="63" customWidth="1"/>
    <col min="11758" max="11758" width="12.7109375" style="63" customWidth="1"/>
    <col min="11759" max="11759" width="12.140625" style="63" customWidth="1"/>
    <col min="11760" max="11760" width="17.140625" style="63" customWidth="1"/>
    <col min="11761" max="11761" width="14.42578125" style="63" customWidth="1"/>
    <col min="11762" max="11762" width="13.140625" style="63" customWidth="1"/>
    <col min="11763" max="11763" width="16.140625" style="63" customWidth="1"/>
    <col min="11764" max="11767" width="17.42578125" style="63" customWidth="1"/>
    <col min="11768" max="11768" width="13.140625" style="63" customWidth="1"/>
    <col min="11769" max="11769" width="9.42578125" style="63" customWidth="1"/>
    <col min="11770" max="11770" width="16.28515625" style="63" customWidth="1"/>
    <col min="11771" max="11771" width="14.85546875" style="63" customWidth="1"/>
    <col min="11772" max="11772" width="11.42578125" style="63" customWidth="1"/>
    <col min="11773" max="11773" width="10.85546875" style="63" customWidth="1"/>
    <col min="11774" max="11774" width="10.28515625" style="63" customWidth="1"/>
    <col min="11775" max="11775" width="47.42578125" style="63" customWidth="1"/>
    <col min="11776" max="11989" width="11.42578125" style="63"/>
    <col min="11990" max="11990" width="15.140625" style="63" customWidth="1"/>
    <col min="11991" max="11991" width="34.5703125" style="63" customWidth="1"/>
    <col min="11992" max="11992" width="35.42578125" style="63" customWidth="1"/>
    <col min="11993" max="11993" width="14.28515625" style="63" customWidth="1"/>
    <col min="11994" max="11994" width="12" style="63" customWidth="1"/>
    <col min="11995" max="12001" width="15.85546875" style="63" customWidth="1"/>
    <col min="12002" max="12002" width="32.140625" style="63" customWidth="1"/>
    <col min="12003" max="12003" width="34" style="63" customWidth="1"/>
    <col min="12004" max="12004" width="15.85546875" style="63" customWidth="1"/>
    <col min="12005" max="12005" width="30.42578125" style="63" customWidth="1"/>
    <col min="12006" max="12006" width="25.140625" style="63" customWidth="1"/>
    <col min="12007" max="12007" width="12.140625" style="63" customWidth="1"/>
    <col min="12008" max="12010" width="11.42578125" style="63" customWidth="1"/>
    <col min="12011" max="12012" width="15.85546875" style="63" customWidth="1"/>
    <col min="12013" max="12013" width="11.42578125" style="63" customWidth="1"/>
    <col min="12014" max="12014" width="12.7109375" style="63" customWidth="1"/>
    <col min="12015" max="12015" width="12.140625" style="63" customWidth="1"/>
    <col min="12016" max="12016" width="17.140625" style="63" customWidth="1"/>
    <col min="12017" max="12017" width="14.42578125" style="63" customWidth="1"/>
    <col min="12018" max="12018" width="13.140625" style="63" customWidth="1"/>
    <col min="12019" max="12019" width="16.140625" style="63" customWidth="1"/>
    <col min="12020" max="12023" width="17.42578125" style="63" customWidth="1"/>
    <col min="12024" max="12024" width="13.140625" style="63" customWidth="1"/>
    <col min="12025" max="12025" width="9.42578125" style="63" customWidth="1"/>
    <col min="12026" max="12026" width="16.28515625" style="63" customWidth="1"/>
    <col min="12027" max="12027" width="14.85546875" style="63" customWidth="1"/>
    <col min="12028" max="12028" width="11.42578125" style="63" customWidth="1"/>
    <col min="12029" max="12029" width="10.85546875" style="63" customWidth="1"/>
    <col min="12030" max="12030" width="10.28515625" style="63" customWidth="1"/>
    <col min="12031" max="12031" width="47.42578125" style="63" customWidth="1"/>
    <col min="12032" max="12245" width="11.42578125" style="63"/>
    <col min="12246" max="12246" width="15.140625" style="63" customWidth="1"/>
    <col min="12247" max="12247" width="34.5703125" style="63" customWidth="1"/>
    <col min="12248" max="12248" width="35.42578125" style="63" customWidth="1"/>
    <col min="12249" max="12249" width="14.28515625" style="63" customWidth="1"/>
    <col min="12250" max="12250" width="12" style="63" customWidth="1"/>
    <col min="12251" max="12257" width="15.85546875" style="63" customWidth="1"/>
    <col min="12258" max="12258" width="32.140625" style="63" customWidth="1"/>
    <col min="12259" max="12259" width="34" style="63" customWidth="1"/>
    <col min="12260" max="12260" width="15.85546875" style="63" customWidth="1"/>
    <col min="12261" max="12261" width="30.42578125" style="63" customWidth="1"/>
    <col min="12262" max="12262" width="25.140625" style="63" customWidth="1"/>
    <col min="12263" max="12263" width="12.140625" style="63" customWidth="1"/>
    <col min="12264" max="12266" width="11.42578125" style="63" customWidth="1"/>
    <col min="12267" max="12268" width="15.85546875" style="63" customWidth="1"/>
    <col min="12269" max="12269" width="11.42578125" style="63" customWidth="1"/>
    <col min="12270" max="12270" width="12.7109375" style="63" customWidth="1"/>
    <col min="12271" max="12271" width="12.140625" style="63" customWidth="1"/>
    <col min="12272" max="12272" width="17.140625" style="63" customWidth="1"/>
    <col min="12273" max="12273" width="14.42578125" style="63" customWidth="1"/>
    <col min="12274" max="12274" width="13.140625" style="63" customWidth="1"/>
    <col min="12275" max="12275" width="16.140625" style="63" customWidth="1"/>
    <col min="12276" max="12279" width="17.42578125" style="63" customWidth="1"/>
    <col min="12280" max="12280" width="13.140625" style="63" customWidth="1"/>
    <col min="12281" max="12281" width="9.42578125" style="63" customWidth="1"/>
    <col min="12282" max="12282" width="16.28515625" style="63" customWidth="1"/>
    <col min="12283" max="12283" width="14.85546875" style="63" customWidth="1"/>
    <col min="12284" max="12284" width="11.42578125" style="63" customWidth="1"/>
    <col min="12285" max="12285" width="10.85546875" style="63" customWidth="1"/>
    <col min="12286" max="12286" width="10.28515625" style="63" customWidth="1"/>
    <col min="12287" max="12287" width="47.42578125" style="63" customWidth="1"/>
    <col min="12288" max="12501" width="11.42578125" style="63"/>
    <col min="12502" max="12502" width="15.140625" style="63" customWidth="1"/>
    <col min="12503" max="12503" width="34.5703125" style="63" customWidth="1"/>
    <col min="12504" max="12504" width="35.42578125" style="63" customWidth="1"/>
    <col min="12505" max="12505" width="14.28515625" style="63" customWidth="1"/>
    <col min="12506" max="12506" width="12" style="63" customWidth="1"/>
    <col min="12507" max="12513" width="15.85546875" style="63" customWidth="1"/>
    <col min="12514" max="12514" width="32.140625" style="63" customWidth="1"/>
    <col min="12515" max="12515" width="34" style="63" customWidth="1"/>
    <col min="12516" max="12516" width="15.85546875" style="63" customWidth="1"/>
    <col min="12517" max="12517" width="30.42578125" style="63" customWidth="1"/>
    <col min="12518" max="12518" width="25.140625" style="63" customWidth="1"/>
    <col min="12519" max="12519" width="12.140625" style="63" customWidth="1"/>
    <col min="12520" max="12522" width="11.42578125" style="63" customWidth="1"/>
    <col min="12523" max="12524" width="15.85546875" style="63" customWidth="1"/>
    <col min="12525" max="12525" width="11.42578125" style="63" customWidth="1"/>
    <col min="12526" max="12526" width="12.7109375" style="63" customWidth="1"/>
    <col min="12527" max="12527" width="12.140625" style="63" customWidth="1"/>
    <col min="12528" max="12528" width="17.140625" style="63" customWidth="1"/>
    <col min="12529" max="12529" width="14.42578125" style="63" customWidth="1"/>
    <col min="12530" max="12530" width="13.140625" style="63" customWidth="1"/>
    <col min="12531" max="12531" width="16.140625" style="63" customWidth="1"/>
    <col min="12532" max="12535" width="17.42578125" style="63" customWidth="1"/>
    <col min="12536" max="12536" width="13.140625" style="63" customWidth="1"/>
    <col min="12537" max="12537" width="9.42578125" style="63" customWidth="1"/>
    <col min="12538" max="12538" width="16.28515625" style="63" customWidth="1"/>
    <col min="12539" max="12539" width="14.85546875" style="63" customWidth="1"/>
    <col min="12540" max="12540" width="11.42578125" style="63" customWidth="1"/>
    <col min="12541" max="12541" width="10.85546875" style="63" customWidth="1"/>
    <col min="12542" max="12542" width="10.28515625" style="63" customWidth="1"/>
    <col min="12543" max="12543" width="47.42578125" style="63" customWidth="1"/>
    <col min="12544" max="12757" width="11.42578125" style="63"/>
    <col min="12758" max="12758" width="15.140625" style="63" customWidth="1"/>
    <col min="12759" max="12759" width="34.5703125" style="63" customWidth="1"/>
    <col min="12760" max="12760" width="35.42578125" style="63" customWidth="1"/>
    <col min="12761" max="12761" width="14.28515625" style="63" customWidth="1"/>
    <col min="12762" max="12762" width="12" style="63" customWidth="1"/>
    <col min="12763" max="12769" width="15.85546875" style="63" customWidth="1"/>
    <col min="12770" max="12770" width="32.140625" style="63" customWidth="1"/>
    <col min="12771" max="12771" width="34" style="63" customWidth="1"/>
    <col min="12772" max="12772" width="15.85546875" style="63" customWidth="1"/>
    <col min="12773" max="12773" width="30.42578125" style="63" customWidth="1"/>
    <col min="12774" max="12774" width="25.140625" style="63" customWidth="1"/>
    <col min="12775" max="12775" width="12.140625" style="63" customWidth="1"/>
    <col min="12776" max="12778" width="11.42578125" style="63" customWidth="1"/>
    <col min="12779" max="12780" width="15.85546875" style="63" customWidth="1"/>
    <col min="12781" max="12781" width="11.42578125" style="63" customWidth="1"/>
    <col min="12782" max="12782" width="12.7109375" style="63" customWidth="1"/>
    <col min="12783" max="12783" width="12.140625" style="63" customWidth="1"/>
    <col min="12784" max="12784" width="17.140625" style="63" customWidth="1"/>
    <col min="12785" max="12785" width="14.42578125" style="63" customWidth="1"/>
    <col min="12786" max="12786" width="13.140625" style="63" customWidth="1"/>
    <col min="12787" max="12787" width="16.140625" style="63" customWidth="1"/>
    <col min="12788" max="12791" width="17.42578125" style="63" customWidth="1"/>
    <col min="12792" max="12792" width="13.140625" style="63" customWidth="1"/>
    <col min="12793" max="12793" width="9.42578125" style="63" customWidth="1"/>
    <col min="12794" max="12794" width="16.28515625" style="63" customWidth="1"/>
    <col min="12795" max="12795" width="14.85546875" style="63" customWidth="1"/>
    <col min="12796" max="12796" width="11.42578125" style="63" customWidth="1"/>
    <col min="12797" max="12797" width="10.85546875" style="63" customWidth="1"/>
    <col min="12798" max="12798" width="10.28515625" style="63" customWidth="1"/>
    <col min="12799" max="12799" width="47.42578125" style="63" customWidth="1"/>
    <col min="12800" max="13013" width="11.42578125" style="63"/>
    <col min="13014" max="13014" width="15.140625" style="63" customWidth="1"/>
    <col min="13015" max="13015" width="34.5703125" style="63" customWidth="1"/>
    <col min="13016" max="13016" width="35.42578125" style="63" customWidth="1"/>
    <col min="13017" max="13017" width="14.28515625" style="63" customWidth="1"/>
    <col min="13018" max="13018" width="12" style="63" customWidth="1"/>
    <col min="13019" max="13025" width="15.85546875" style="63" customWidth="1"/>
    <col min="13026" max="13026" width="32.140625" style="63" customWidth="1"/>
    <col min="13027" max="13027" width="34" style="63" customWidth="1"/>
    <col min="13028" max="13028" width="15.85546875" style="63" customWidth="1"/>
    <col min="13029" max="13029" width="30.42578125" style="63" customWidth="1"/>
    <col min="13030" max="13030" width="25.140625" style="63" customWidth="1"/>
    <col min="13031" max="13031" width="12.140625" style="63" customWidth="1"/>
    <col min="13032" max="13034" width="11.42578125" style="63" customWidth="1"/>
    <col min="13035" max="13036" width="15.85546875" style="63" customWidth="1"/>
    <col min="13037" max="13037" width="11.42578125" style="63" customWidth="1"/>
    <col min="13038" max="13038" width="12.7109375" style="63" customWidth="1"/>
    <col min="13039" max="13039" width="12.140625" style="63" customWidth="1"/>
    <col min="13040" max="13040" width="17.140625" style="63" customWidth="1"/>
    <col min="13041" max="13041" width="14.42578125" style="63" customWidth="1"/>
    <col min="13042" max="13042" width="13.140625" style="63" customWidth="1"/>
    <col min="13043" max="13043" width="16.140625" style="63" customWidth="1"/>
    <col min="13044" max="13047" width="17.42578125" style="63" customWidth="1"/>
    <col min="13048" max="13048" width="13.140625" style="63" customWidth="1"/>
    <col min="13049" max="13049" width="9.42578125" style="63" customWidth="1"/>
    <col min="13050" max="13050" width="16.28515625" style="63" customWidth="1"/>
    <col min="13051" max="13051" width="14.85546875" style="63" customWidth="1"/>
    <col min="13052" max="13052" width="11.42578125" style="63" customWidth="1"/>
    <col min="13053" max="13053" width="10.85546875" style="63" customWidth="1"/>
    <col min="13054" max="13054" width="10.28515625" style="63" customWidth="1"/>
    <col min="13055" max="13055" width="47.42578125" style="63" customWidth="1"/>
    <col min="13056" max="13269" width="11.42578125" style="63"/>
    <col min="13270" max="13270" width="15.140625" style="63" customWidth="1"/>
    <col min="13271" max="13271" width="34.5703125" style="63" customWidth="1"/>
    <col min="13272" max="13272" width="35.42578125" style="63" customWidth="1"/>
    <col min="13273" max="13273" width="14.28515625" style="63" customWidth="1"/>
    <col min="13274" max="13274" width="12" style="63" customWidth="1"/>
    <col min="13275" max="13281" width="15.85546875" style="63" customWidth="1"/>
    <col min="13282" max="13282" width="32.140625" style="63" customWidth="1"/>
    <col min="13283" max="13283" width="34" style="63" customWidth="1"/>
    <col min="13284" max="13284" width="15.85546875" style="63" customWidth="1"/>
    <col min="13285" max="13285" width="30.42578125" style="63" customWidth="1"/>
    <col min="13286" max="13286" width="25.140625" style="63" customWidth="1"/>
    <col min="13287" max="13287" width="12.140625" style="63" customWidth="1"/>
    <col min="13288" max="13290" width="11.42578125" style="63" customWidth="1"/>
    <col min="13291" max="13292" width="15.85546875" style="63" customWidth="1"/>
    <col min="13293" max="13293" width="11.42578125" style="63" customWidth="1"/>
    <col min="13294" max="13294" width="12.7109375" style="63" customWidth="1"/>
    <col min="13295" max="13295" width="12.140625" style="63" customWidth="1"/>
    <col min="13296" max="13296" width="17.140625" style="63" customWidth="1"/>
    <col min="13297" max="13297" width="14.42578125" style="63" customWidth="1"/>
    <col min="13298" max="13298" width="13.140625" style="63" customWidth="1"/>
    <col min="13299" max="13299" width="16.140625" style="63" customWidth="1"/>
    <col min="13300" max="13303" width="17.42578125" style="63" customWidth="1"/>
    <col min="13304" max="13304" width="13.140625" style="63" customWidth="1"/>
    <col min="13305" max="13305" width="9.42578125" style="63" customWidth="1"/>
    <col min="13306" max="13306" width="16.28515625" style="63" customWidth="1"/>
    <col min="13307" max="13307" width="14.85546875" style="63" customWidth="1"/>
    <col min="13308" max="13308" width="11.42578125" style="63" customWidth="1"/>
    <col min="13309" max="13309" width="10.85546875" style="63" customWidth="1"/>
    <col min="13310" max="13310" width="10.28515625" style="63" customWidth="1"/>
    <col min="13311" max="13311" width="47.42578125" style="63" customWidth="1"/>
    <col min="13312" max="13525" width="11.42578125" style="63"/>
    <col min="13526" max="13526" width="15.140625" style="63" customWidth="1"/>
    <col min="13527" max="13527" width="34.5703125" style="63" customWidth="1"/>
    <col min="13528" max="13528" width="35.42578125" style="63" customWidth="1"/>
    <col min="13529" max="13529" width="14.28515625" style="63" customWidth="1"/>
    <col min="13530" max="13530" width="12" style="63" customWidth="1"/>
    <col min="13531" max="13537" width="15.85546875" style="63" customWidth="1"/>
    <col min="13538" max="13538" width="32.140625" style="63" customWidth="1"/>
    <col min="13539" max="13539" width="34" style="63" customWidth="1"/>
    <col min="13540" max="13540" width="15.85546875" style="63" customWidth="1"/>
    <col min="13541" max="13541" width="30.42578125" style="63" customWidth="1"/>
    <col min="13542" max="13542" width="25.140625" style="63" customWidth="1"/>
    <col min="13543" max="13543" width="12.140625" style="63" customWidth="1"/>
    <col min="13544" max="13546" width="11.42578125" style="63" customWidth="1"/>
    <col min="13547" max="13548" width="15.85546875" style="63" customWidth="1"/>
    <col min="13549" max="13549" width="11.42578125" style="63" customWidth="1"/>
    <col min="13550" max="13550" width="12.7109375" style="63" customWidth="1"/>
    <col min="13551" max="13551" width="12.140625" style="63" customWidth="1"/>
    <col min="13552" max="13552" width="17.140625" style="63" customWidth="1"/>
    <col min="13553" max="13553" width="14.42578125" style="63" customWidth="1"/>
    <col min="13554" max="13554" width="13.140625" style="63" customWidth="1"/>
    <col min="13555" max="13555" width="16.140625" style="63" customWidth="1"/>
    <col min="13556" max="13559" width="17.42578125" style="63" customWidth="1"/>
    <col min="13560" max="13560" width="13.140625" style="63" customWidth="1"/>
    <col min="13561" max="13561" width="9.42578125" style="63" customWidth="1"/>
    <col min="13562" max="13562" width="16.28515625" style="63" customWidth="1"/>
    <col min="13563" max="13563" width="14.85546875" style="63" customWidth="1"/>
    <col min="13564" max="13564" width="11.42578125" style="63" customWidth="1"/>
    <col min="13565" max="13565" width="10.85546875" style="63" customWidth="1"/>
    <col min="13566" max="13566" width="10.28515625" style="63" customWidth="1"/>
    <col min="13567" max="13567" width="47.42578125" style="63" customWidth="1"/>
    <col min="13568" max="13781" width="11.42578125" style="63"/>
    <col min="13782" max="13782" width="15.140625" style="63" customWidth="1"/>
    <col min="13783" max="13783" width="34.5703125" style="63" customWidth="1"/>
    <col min="13784" max="13784" width="35.42578125" style="63" customWidth="1"/>
    <col min="13785" max="13785" width="14.28515625" style="63" customWidth="1"/>
    <col min="13786" max="13786" width="12" style="63" customWidth="1"/>
    <col min="13787" max="13793" width="15.85546875" style="63" customWidth="1"/>
    <col min="13794" max="13794" width="32.140625" style="63" customWidth="1"/>
    <col min="13795" max="13795" width="34" style="63" customWidth="1"/>
    <col min="13796" max="13796" width="15.85546875" style="63" customWidth="1"/>
    <col min="13797" max="13797" width="30.42578125" style="63" customWidth="1"/>
    <col min="13798" max="13798" width="25.140625" style="63" customWidth="1"/>
    <col min="13799" max="13799" width="12.140625" style="63" customWidth="1"/>
    <col min="13800" max="13802" width="11.42578125" style="63" customWidth="1"/>
    <col min="13803" max="13804" width="15.85546875" style="63" customWidth="1"/>
    <col min="13805" max="13805" width="11.42578125" style="63" customWidth="1"/>
    <col min="13806" max="13806" width="12.7109375" style="63" customWidth="1"/>
    <col min="13807" max="13807" width="12.140625" style="63" customWidth="1"/>
    <col min="13808" max="13808" width="17.140625" style="63" customWidth="1"/>
    <col min="13809" max="13809" width="14.42578125" style="63" customWidth="1"/>
    <col min="13810" max="13810" width="13.140625" style="63" customWidth="1"/>
    <col min="13811" max="13811" width="16.140625" style="63" customWidth="1"/>
    <col min="13812" max="13815" width="17.42578125" style="63" customWidth="1"/>
    <col min="13816" max="13816" width="13.140625" style="63" customWidth="1"/>
    <col min="13817" max="13817" width="9.42578125" style="63" customWidth="1"/>
    <col min="13818" max="13818" width="16.28515625" style="63" customWidth="1"/>
    <col min="13819" max="13819" width="14.85546875" style="63" customWidth="1"/>
    <col min="13820" max="13820" width="11.42578125" style="63" customWidth="1"/>
    <col min="13821" max="13821" width="10.85546875" style="63" customWidth="1"/>
    <col min="13822" max="13822" width="10.28515625" style="63" customWidth="1"/>
    <col min="13823" max="13823" width="47.42578125" style="63" customWidth="1"/>
    <col min="13824" max="14037" width="11.42578125" style="63"/>
    <col min="14038" max="14038" width="15.140625" style="63" customWidth="1"/>
    <col min="14039" max="14039" width="34.5703125" style="63" customWidth="1"/>
    <col min="14040" max="14040" width="35.42578125" style="63" customWidth="1"/>
    <col min="14041" max="14041" width="14.28515625" style="63" customWidth="1"/>
    <col min="14042" max="14042" width="12" style="63" customWidth="1"/>
    <col min="14043" max="14049" width="15.85546875" style="63" customWidth="1"/>
    <col min="14050" max="14050" width="32.140625" style="63" customWidth="1"/>
    <col min="14051" max="14051" width="34" style="63" customWidth="1"/>
    <col min="14052" max="14052" width="15.85546875" style="63" customWidth="1"/>
    <col min="14053" max="14053" width="30.42578125" style="63" customWidth="1"/>
    <col min="14054" max="14054" width="25.140625" style="63" customWidth="1"/>
    <col min="14055" max="14055" width="12.140625" style="63" customWidth="1"/>
    <col min="14056" max="14058" width="11.42578125" style="63" customWidth="1"/>
    <col min="14059" max="14060" width="15.85546875" style="63" customWidth="1"/>
    <col min="14061" max="14061" width="11.42578125" style="63" customWidth="1"/>
    <col min="14062" max="14062" width="12.7109375" style="63" customWidth="1"/>
    <col min="14063" max="14063" width="12.140625" style="63" customWidth="1"/>
    <col min="14064" max="14064" width="17.140625" style="63" customWidth="1"/>
    <col min="14065" max="14065" width="14.42578125" style="63" customWidth="1"/>
    <col min="14066" max="14066" width="13.140625" style="63" customWidth="1"/>
    <col min="14067" max="14067" width="16.140625" style="63" customWidth="1"/>
    <col min="14068" max="14071" width="17.42578125" style="63" customWidth="1"/>
    <col min="14072" max="14072" width="13.140625" style="63" customWidth="1"/>
    <col min="14073" max="14073" width="9.42578125" style="63" customWidth="1"/>
    <col min="14074" max="14074" width="16.28515625" style="63" customWidth="1"/>
    <col min="14075" max="14075" width="14.85546875" style="63" customWidth="1"/>
    <col min="14076" max="14076" width="11.42578125" style="63" customWidth="1"/>
    <col min="14077" max="14077" width="10.85546875" style="63" customWidth="1"/>
    <col min="14078" max="14078" width="10.28515625" style="63" customWidth="1"/>
    <col min="14079" max="14079" width="47.42578125" style="63" customWidth="1"/>
    <col min="14080" max="14293" width="11.42578125" style="63"/>
    <col min="14294" max="14294" width="15.140625" style="63" customWidth="1"/>
    <col min="14295" max="14295" width="34.5703125" style="63" customWidth="1"/>
    <col min="14296" max="14296" width="35.42578125" style="63" customWidth="1"/>
    <col min="14297" max="14297" width="14.28515625" style="63" customWidth="1"/>
    <col min="14298" max="14298" width="12" style="63" customWidth="1"/>
    <col min="14299" max="14305" width="15.85546875" style="63" customWidth="1"/>
    <col min="14306" max="14306" width="32.140625" style="63" customWidth="1"/>
    <col min="14307" max="14307" width="34" style="63" customWidth="1"/>
    <col min="14308" max="14308" width="15.85546875" style="63" customWidth="1"/>
    <col min="14309" max="14309" width="30.42578125" style="63" customWidth="1"/>
    <col min="14310" max="14310" width="25.140625" style="63" customWidth="1"/>
    <col min="14311" max="14311" width="12.140625" style="63" customWidth="1"/>
    <col min="14312" max="14314" width="11.42578125" style="63" customWidth="1"/>
    <col min="14315" max="14316" width="15.85546875" style="63" customWidth="1"/>
    <col min="14317" max="14317" width="11.42578125" style="63" customWidth="1"/>
    <col min="14318" max="14318" width="12.7109375" style="63" customWidth="1"/>
    <col min="14319" max="14319" width="12.140625" style="63" customWidth="1"/>
    <col min="14320" max="14320" width="17.140625" style="63" customWidth="1"/>
    <col min="14321" max="14321" width="14.42578125" style="63" customWidth="1"/>
    <col min="14322" max="14322" width="13.140625" style="63" customWidth="1"/>
    <col min="14323" max="14323" width="16.140625" style="63" customWidth="1"/>
    <col min="14324" max="14327" width="17.42578125" style="63" customWidth="1"/>
    <col min="14328" max="14328" width="13.140625" style="63" customWidth="1"/>
    <col min="14329" max="14329" width="9.42578125" style="63" customWidth="1"/>
    <col min="14330" max="14330" width="16.28515625" style="63" customWidth="1"/>
    <col min="14331" max="14331" width="14.85546875" style="63" customWidth="1"/>
    <col min="14332" max="14332" width="11.42578125" style="63" customWidth="1"/>
    <col min="14333" max="14333" width="10.85546875" style="63" customWidth="1"/>
    <col min="14334" max="14334" width="10.28515625" style="63" customWidth="1"/>
    <col min="14335" max="14335" width="47.42578125" style="63" customWidth="1"/>
    <col min="14336" max="14549" width="11.42578125" style="63"/>
    <col min="14550" max="14550" width="15.140625" style="63" customWidth="1"/>
    <col min="14551" max="14551" width="34.5703125" style="63" customWidth="1"/>
    <col min="14552" max="14552" width="35.42578125" style="63" customWidth="1"/>
    <col min="14553" max="14553" width="14.28515625" style="63" customWidth="1"/>
    <col min="14554" max="14554" width="12" style="63" customWidth="1"/>
    <col min="14555" max="14561" width="15.85546875" style="63" customWidth="1"/>
    <col min="14562" max="14562" width="32.140625" style="63" customWidth="1"/>
    <col min="14563" max="14563" width="34" style="63" customWidth="1"/>
    <col min="14564" max="14564" width="15.85546875" style="63" customWidth="1"/>
    <col min="14565" max="14565" width="30.42578125" style="63" customWidth="1"/>
    <col min="14566" max="14566" width="25.140625" style="63" customWidth="1"/>
    <col min="14567" max="14567" width="12.140625" style="63" customWidth="1"/>
    <col min="14568" max="14570" width="11.42578125" style="63" customWidth="1"/>
    <col min="14571" max="14572" width="15.85546875" style="63" customWidth="1"/>
    <col min="14573" max="14573" width="11.42578125" style="63" customWidth="1"/>
    <col min="14574" max="14574" width="12.7109375" style="63" customWidth="1"/>
    <col min="14575" max="14575" width="12.140625" style="63" customWidth="1"/>
    <col min="14576" max="14576" width="17.140625" style="63" customWidth="1"/>
    <col min="14577" max="14577" width="14.42578125" style="63" customWidth="1"/>
    <col min="14578" max="14578" width="13.140625" style="63" customWidth="1"/>
    <col min="14579" max="14579" width="16.140625" style="63" customWidth="1"/>
    <col min="14580" max="14583" width="17.42578125" style="63" customWidth="1"/>
    <col min="14584" max="14584" width="13.140625" style="63" customWidth="1"/>
    <col min="14585" max="14585" width="9.42578125" style="63" customWidth="1"/>
    <col min="14586" max="14586" width="16.28515625" style="63" customWidth="1"/>
    <col min="14587" max="14587" width="14.85546875" style="63" customWidth="1"/>
    <col min="14588" max="14588" width="11.42578125" style="63" customWidth="1"/>
    <col min="14589" max="14589" width="10.85546875" style="63" customWidth="1"/>
    <col min="14590" max="14590" width="10.28515625" style="63" customWidth="1"/>
    <col min="14591" max="14591" width="47.42578125" style="63" customWidth="1"/>
    <col min="14592" max="14805" width="11.42578125" style="63"/>
    <col min="14806" max="14806" width="15.140625" style="63" customWidth="1"/>
    <col min="14807" max="14807" width="34.5703125" style="63" customWidth="1"/>
    <col min="14808" max="14808" width="35.42578125" style="63" customWidth="1"/>
    <col min="14809" max="14809" width="14.28515625" style="63" customWidth="1"/>
    <col min="14810" max="14810" width="12" style="63" customWidth="1"/>
    <col min="14811" max="14817" width="15.85546875" style="63" customWidth="1"/>
    <col min="14818" max="14818" width="32.140625" style="63" customWidth="1"/>
    <col min="14819" max="14819" width="34" style="63" customWidth="1"/>
    <col min="14820" max="14820" width="15.85546875" style="63" customWidth="1"/>
    <col min="14821" max="14821" width="30.42578125" style="63" customWidth="1"/>
    <col min="14822" max="14822" width="25.140625" style="63" customWidth="1"/>
    <col min="14823" max="14823" width="12.140625" style="63" customWidth="1"/>
    <col min="14824" max="14826" width="11.42578125" style="63" customWidth="1"/>
    <col min="14827" max="14828" width="15.85546875" style="63" customWidth="1"/>
    <col min="14829" max="14829" width="11.42578125" style="63" customWidth="1"/>
    <col min="14830" max="14830" width="12.7109375" style="63" customWidth="1"/>
    <col min="14831" max="14831" width="12.140625" style="63" customWidth="1"/>
    <col min="14832" max="14832" width="17.140625" style="63" customWidth="1"/>
    <col min="14833" max="14833" width="14.42578125" style="63" customWidth="1"/>
    <col min="14834" max="14834" width="13.140625" style="63" customWidth="1"/>
    <col min="14835" max="14835" width="16.140625" style="63" customWidth="1"/>
    <col min="14836" max="14839" width="17.42578125" style="63" customWidth="1"/>
    <col min="14840" max="14840" width="13.140625" style="63" customWidth="1"/>
    <col min="14841" max="14841" width="9.42578125" style="63" customWidth="1"/>
    <col min="14842" max="14842" width="16.28515625" style="63" customWidth="1"/>
    <col min="14843" max="14843" width="14.85546875" style="63" customWidth="1"/>
    <col min="14844" max="14844" width="11.42578125" style="63" customWidth="1"/>
    <col min="14845" max="14845" width="10.85546875" style="63" customWidth="1"/>
    <col min="14846" max="14846" width="10.28515625" style="63" customWidth="1"/>
    <col min="14847" max="14847" width="47.42578125" style="63" customWidth="1"/>
    <col min="14848" max="15061" width="11.42578125" style="63"/>
    <col min="15062" max="15062" width="15.140625" style="63" customWidth="1"/>
    <col min="15063" max="15063" width="34.5703125" style="63" customWidth="1"/>
    <col min="15064" max="15064" width="35.42578125" style="63" customWidth="1"/>
    <col min="15065" max="15065" width="14.28515625" style="63" customWidth="1"/>
    <col min="15066" max="15066" width="12" style="63" customWidth="1"/>
    <col min="15067" max="15073" width="15.85546875" style="63" customWidth="1"/>
    <col min="15074" max="15074" width="32.140625" style="63" customWidth="1"/>
    <col min="15075" max="15075" width="34" style="63" customWidth="1"/>
    <col min="15076" max="15076" width="15.85546875" style="63" customWidth="1"/>
    <col min="15077" max="15077" width="30.42578125" style="63" customWidth="1"/>
    <col min="15078" max="15078" width="25.140625" style="63" customWidth="1"/>
    <col min="15079" max="15079" width="12.140625" style="63" customWidth="1"/>
    <col min="15080" max="15082" width="11.42578125" style="63" customWidth="1"/>
    <col min="15083" max="15084" width="15.85546875" style="63" customWidth="1"/>
    <col min="15085" max="15085" width="11.42578125" style="63" customWidth="1"/>
    <col min="15086" max="15086" width="12.7109375" style="63" customWidth="1"/>
    <col min="15087" max="15087" width="12.140625" style="63" customWidth="1"/>
    <col min="15088" max="15088" width="17.140625" style="63" customWidth="1"/>
    <col min="15089" max="15089" width="14.42578125" style="63" customWidth="1"/>
    <col min="15090" max="15090" width="13.140625" style="63" customWidth="1"/>
    <col min="15091" max="15091" width="16.140625" style="63" customWidth="1"/>
    <col min="15092" max="15095" width="17.42578125" style="63" customWidth="1"/>
    <col min="15096" max="15096" width="13.140625" style="63" customWidth="1"/>
    <col min="15097" max="15097" width="9.42578125" style="63" customWidth="1"/>
    <col min="15098" max="15098" width="16.28515625" style="63" customWidth="1"/>
    <col min="15099" max="15099" width="14.85546875" style="63" customWidth="1"/>
    <col min="15100" max="15100" width="11.42578125" style="63" customWidth="1"/>
    <col min="15101" max="15101" width="10.85546875" style="63" customWidth="1"/>
    <col min="15102" max="15102" width="10.28515625" style="63" customWidth="1"/>
    <col min="15103" max="15103" width="47.42578125" style="63" customWidth="1"/>
    <col min="15104" max="15317" width="11.42578125" style="63"/>
    <col min="15318" max="15318" width="15.140625" style="63" customWidth="1"/>
    <col min="15319" max="15319" width="34.5703125" style="63" customWidth="1"/>
    <col min="15320" max="15320" width="35.42578125" style="63" customWidth="1"/>
    <col min="15321" max="15321" width="14.28515625" style="63" customWidth="1"/>
    <col min="15322" max="15322" width="12" style="63" customWidth="1"/>
    <col min="15323" max="15329" width="15.85546875" style="63" customWidth="1"/>
    <col min="15330" max="15330" width="32.140625" style="63" customWidth="1"/>
    <col min="15331" max="15331" width="34" style="63" customWidth="1"/>
    <col min="15332" max="15332" width="15.85546875" style="63" customWidth="1"/>
    <col min="15333" max="15333" width="30.42578125" style="63" customWidth="1"/>
    <col min="15334" max="15334" width="25.140625" style="63" customWidth="1"/>
    <col min="15335" max="15335" width="12.140625" style="63" customWidth="1"/>
    <col min="15336" max="15338" width="11.42578125" style="63" customWidth="1"/>
    <col min="15339" max="15340" width="15.85546875" style="63" customWidth="1"/>
    <col min="15341" max="15341" width="11.42578125" style="63" customWidth="1"/>
    <col min="15342" max="15342" width="12.7109375" style="63" customWidth="1"/>
    <col min="15343" max="15343" width="12.140625" style="63" customWidth="1"/>
    <col min="15344" max="15344" width="17.140625" style="63" customWidth="1"/>
    <col min="15345" max="15345" width="14.42578125" style="63" customWidth="1"/>
    <col min="15346" max="15346" width="13.140625" style="63" customWidth="1"/>
    <col min="15347" max="15347" width="16.140625" style="63" customWidth="1"/>
    <col min="15348" max="15351" width="17.42578125" style="63" customWidth="1"/>
    <col min="15352" max="15352" width="13.140625" style="63" customWidth="1"/>
    <col min="15353" max="15353" width="9.42578125" style="63" customWidth="1"/>
    <col min="15354" max="15354" width="16.28515625" style="63" customWidth="1"/>
    <col min="15355" max="15355" width="14.85546875" style="63" customWidth="1"/>
    <col min="15356" max="15356" width="11.42578125" style="63" customWidth="1"/>
    <col min="15357" max="15357" width="10.85546875" style="63" customWidth="1"/>
    <col min="15358" max="15358" width="10.28515625" style="63" customWidth="1"/>
    <col min="15359" max="15359" width="47.42578125" style="63" customWidth="1"/>
    <col min="15360" max="15573" width="11.42578125" style="63"/>
    <col min="15574" max="15574" width="15.140625" style="63" customWidth="1"/>
    <col min="15575" max="15575" width="34.5703125" style="63" customWidth="1"/>
    <col min="15576" max="15576" width="35.42578125" style="63" customWidth="1"/>
    <col min="15577" max="15577" width="14.28515625" style="63" customWidth="1"/>
    <col min="15578" max="15578" width="12" style="63" customWidth="1"/>
    <col min="15579" max="15585" width="15.85546875" style="63" customWidth="1"/>
    <col min="15586" max="15586" width="32.140625" style="63" customWidth="1"/>
    <col min="15587" max="15587" width="34" style="63" customWidth="1"/>
    <col min="15588" max="15588" width="15.85546875" style="63" customWidth="1"/>
    <col min="15589" max="15589" width="30.42578125" style="63" customWidth="1"/>
    <col min="15590" max="15590" width="25.140625" style="63" customWidth="1"/>
    <col min="15591" max="15591" width="12.140625" style="63" customWidth="1"/>
    <col min="15592" max="15594" width="11.42578125" style="63" customWidth="1"/>
    <col min="15595" max="15596" width="15.85546875" style="63" customWidth="1"/>
    <col min="15597" max="15597" width="11.42578125" style="63" customWidth="1"/>
    <col min="15598" max="15598" width="12.7109375" style="63" customWidth="1"/>
    <col min="15599" max="15599" width="12.140625" style="63" customWidth="1"/>
    <col min="15600" max="15600" width="17.140625" style="63" customWidth="1"/>
    <col min="15601" max="15601" width="14.42578125" style="63" customWidth="1"/>
    <col min="15602" max="15602" width="13.140625" style="63" customWidth="1"/>
    <col min="15603" max="15603" width="16.140625" style="63" customWidth="1"/>
    <col min="15604" max="15607" width="17.42578125" style="63" customWidth="1"/>
    <col min="15608" max="15608" width="13.140625" style="63" customWidth="1"/>
    <col min="15609" max="15609" width="9.42578125" style="63" customWidth="1"/>
    <col min="15610" max="15610" width="16.28515625" style="63" customWidth="1"/>
    <col min="15611" max="15611" width="14.85546875" style="63" customWidth="1"/>
    <col min="15612" max="15612" width="11.42578125" style="63" customWidth="1"/>
    <col min="15613" max="15613" width="10.85546875" style="63" customWidth="1"/>
    <col min="15614" max="15614" width="10.28515625" style="63" customWidth="1"/>
    <col min="15615" max="15615" width="47.42578125" style="63" customWidth="1"/>
    <col min="15616" max="15829" width="11.42578125" style="63"/>
    <col min="15830" max="15830" width="15.140625" style="63" customWidth="1"/>
    <col min="15831" max="15831" width="34.5703125" style="63" customWidth="1"/>
    <col min="15832" max="15832" width="35.42578125" style="63" customWidth="1"/>
    <col min="15833" max="15833" width="14.28515625" style="63" customWidth="1"/>
    <col min="15834" max="15834" width="12" style="63" customWidth="1"/>
    <col min="15835" max="15841" width="15.85546875" style="63" customWidth="1"/>
    <col min="15842" max="15842" width="32.140625" style="63" customWidth="1"/>
    <col min="15843" max="15843" width="34" style="63" customWidth="1"/>
    <col min="15844" max="15844" width="15.85546875" style="63" customWidth="1"/>
    <col min="15845" max="15845" width="30.42578125" style="63" customWidth="1"/>
    <col min="15846" max="15846" width="25.140625" style="63" customWidth="1"/>
    <col min="15847" max="15847" width="12.140625" style="63" customWidth="1"/>
    <col min="15848" max="15850" width="11.42578125" style="63" customWidth="1"/>
    <col min="15851" max="15852" width="15.85546875" style="63" customWidth="1"/>
    <col min="15853" max="15853" width="11.42578125" style="63" customWidth="1"/>
    <col min="15854" max="15854" width="12.7109375" style="63" customWidth="1"/>
    <col min="15855" max="15855" width="12.140625" style="63" customWidth="1"/>
    <col min="15856" max="15856" width="17.140625" style="63" customWidth="1"/>
    <col min="15857" max="15857" width="14.42578125" style="63" customWidth="1"/>
    <col min="15858" max="15858" width="13.140625" style="63" customWidth="1"/>
    <col min="15859" max="15859" width="16.140625" style="63" customWidth="1"/>
    <col min="15860" max="15863" width="17.42578125" style="63" customWidth="1"/>
    <col min="15864" max="15864" width="13.140625" style="63" customWidth="1"/>
    <col min="15865" max="15865" width="9.42578125" style="63" customWidth="1"/>
    <col min="15866" max="15866" width="16.28515625" style="63" customWidth="1"/>
    <col min="15867" max="15867" width="14.85546875" style="63" customWidth="1"/>
    <col min="15868" max="15868" width="11.42578125" style="63" customWidth="1"/>
    <col min="15869" max="15869" width="10.85546875" style="63" customWidth="1"/>
    <col min="15870" max="15870" width="10.28515625" style="63" customWidth="1"/>
    <col min="15871" max="15871" width="47.42578125" style="63" customWidth="1"/>
    <col min="15872" max="16085" width="11.42578125" style="63"/>
    <col min="16086" max="16086" width="15.140625" style="63" customWidth="1"/>
    <col min="16087" max="16087" width="34.5703125" style="63" customWidth="1"/>
    <col min="16088" max="16088" width="35.42578125" style="63" customWidth="1"/>
    <col min="16089" max="16089" width="14.28515625" style="63" customWidth="1"/>
    <col min="16090" max="16090" width="12" style="63" customWidth="1"/>
    <col min="16091" max="16097" width="15.85546875" style="63" customWidth="1"/>
    <col min="16098" max="16098" width="32.140625" style="63" customWidth="1"/>
    <col min="16099" max="16099" width="34" style="63" customWidth="1"/>
    <col min="16100" max="16100" width="15.85546875" style="63" customWidth="1"/>
    <col min="16101" max="16101" width="30.42578125" style="63" customWidth="1"/>
    <col min="16102" max="16102" width="25.140625" style="63" customWidth="1"/>
    <col min="16103" max="16103" width="12.140625" style="63" customWidth="1"/>
    <col min="16104" max="16106" width="11.42578125" style="63" customWidth="1"/>
    <col min="16107" max="16108" width="15.85546875" style="63" customWidth="1"/>
    <col min="16109" max="16109" width="11.42578125" style="63" customWidth="1"/>
    <col min="16110" max="16110" width="12.7109375" style="63" customWidth="1"/>
    <col min="16111" max="16111" width="12.140625" style="63" customWidth="1"/>
    <col min="16112" max="16112" width="17.140625" style="63" customWidth="1"/>
    <col min="16113" max="16113" width="14.42578125" style="63" customWidth="1"/>
    <col min="16114" max="16114" width="13.140625" style="63" customWidth="1"/>
    <col min="16115" max="16115" width="16.140625" style="63" customWidth="1"/>
    <col min="16116" max="16119" width="17.42578125" style="63" customWidth="1"/>
    <col min="16120" max="16120" width="13.140625" style="63" customWidth="1"/>
    <col min="16121" max="16121" width="9.42578125" style="63" customWidth="1"/>
    <col min="16122" max="16122" width="16.28515625" style="63" customWidth="1"/>
    <col min="16123" max="16123" width="14.85546875" style="63" customWidth="1"/>
    <col min="16124" max="16124" width="11.42578125" style="63" customWidth="1"/>
    <col min="16125" max="16125" width="10.85546875" style="63" customWidth="1"/>
    <col min="16126" max="16126" width="10.28515625" style="63" customWidth="1"/>
    <col min="16127" max="16127" width="47.42578125" style="63" customWidth="1"/>
    <col min="16128" max="16384" width="11.42578125" style="63"/>
  </cols>
  <sheetData>
    <row r="1" spans="1:6" s="112" customFormat="1" ht="33.75" customHeight="1">
      <c r="A1" s="114" t="s">
        <v>0</v>
      </c>
      <c r="B1" s="114" t="s">
        <v>1</v>
      </c>
      <c r="C1" s="114" t="s">
        <v>2</v>
      </c>
      <c r="D1" s="114" t="s">
        <v>3</v>
      </c>
      <c r="E1" s="114" t="s">
        <v>4</v>
      </c>
      <c r="F1" s="114" t="s">
        <v>442</v>
      </c>
    </row>
    <row r="2" spans="1:6" ht="12.95" customHeight="1">
      <c r="A2" s="64" t="s">
        <v>20</v>
      </c>
      <c r="B2" s="64" t="s">
        <v>443</v>
      </c>
      <c r="C2" s="65">
        <v>1</v>
      </c>
      <c r="D2" s="51" t="s">
        <v>7</v>
      </c>
      <c r="E2" s="67">
        <v>8120000</v>
      </c>
      <c r="F2" s="111">
        <f>+C2*E2</f>
        <v>8120000</v>
      </c>
    </row>
    <row r="3" spans="1:6" ht="12.95" customHeight="1">
      <c r="A3" s="51" t="s">
        <v>20</v>
      </c>
      <c r="B3" s="51" t="s">
        <v>446</v>
      </c>
      <c r="C3" s="110">
        <v>1</v>
      </c>
      <c r="D3" s="51" t="s">
        <v>7</v>
      </c>
      <c r="E3" s="111">
        <v>5000000</v>
      </c>
      <c r="F3" s="111">
        <f t="shared" ref="F3:F4" si="0">C3*E3</f>
        <v>5000000</v>
      </c>
    </row>
    <row r="4" spans="1:6" ht="12.95" customHeight="1">
      <c r="A4" s="51" t="s">
        <v>20</v>
      </c>
      <c r="B4" s="51" t="s">
        <v>444</v>
      </c>
      <c r="C4" s="110">
        <v>6</v>
      </c>
      <c r="D4" s="51" t="s">
        <v>445</v>
      </c>
      <c r="E4" s="111">
        <v>947821.06666666677</v>
      </c>
      <c r="F4" s="111">
        <f t="shared" si="0"/>
        <v>5686926.4000000004</v>
      </c>
    </row>
    <row r="5" spans="1:6" ht="12.95" customHeight="1">
      <c r="A5" s="51" t="s">
        <v>20</v>
      </c>
      <c r="B5" s="51" t="s">
        <v>447</v>
      </c>
      <c r="C5" s="110">
        <v>1</v>
      </c>
      <c r="D5" s="51" t="s">
        <v>7</v>
      </c>
      <c r="E5" s="111">
        <v>4400000</v>
      </c>
      <c r="F5" s="111">
        <f>C5*E5</f>
        <v>4400000</v>
      </c>
    </row>
    <row r="6" spans="1:6" ht="12.95" customHeight="1">
      <c r="A6" s="51" t="s">
        <v>20</v>
      </c>
      <c r="B6" s="51" t="s">
        <v>15</v>
      </c>
      <c r="C6" s="110">
        <v>1</v>
      </c>
      <c r="D6" s="51" t="s">
        <v>7</v>
      </c>
      <c r="E6" s="111">
        <v>24000000</v>
      </c>
      <c r="F6" s="111">
        <f t="shared" ref="F6" si="1">C6*E6</f>
        <v>24000000</v>
      </c>
    </row>
    <row r="7" spans="1:6" ht="12.95" customHeight="1">
      <c r="A7" s="51" t="s">
        <v>20</v>
      </c>
      <c r="B7" s="51" t="s">
        <v>448</v>
      </c>
      <c r="C7" s="110">
        <v>1</v>
      </c>
      <c r="D7" s="51" t="s">
        <v>7</v>
      </c>
      <c r="E7" s="111">
        <v>350000000</v>
      </c>
      <c r="F7" s="111">
        <v>350000000</v>
      </c>
    </row>
    <row r="8" spans="1:6" ht="12.95" customHeight="1">
      <c r="A8" s="51" t="s">
        <v>20</v>
      </c>
      <c r="B8" s="51" t="s">
        <v>449</v>
      </c>
      <c r="C8" s="110">
        <v>1</v>
      </c>
      <c r="D8" s="51" t="s">
        <v>7</v>
      </c>
      <c r="E8" s="111">
        <v>10720000</v>
      </c>
      <c r="F8" s="111">
        <f>C8*E8</f>
        <v>10720000</v>
      </c>
    </row>
    <row r="9" spans="1:6" ht="12.95" customHeight="1">
      <c r="A9" s="51" t="s">
        <v>20</v>
      </c>
      <c r="B9" s="51" t="s">
        <v>450</v>
      </c>
      <c r="C9" s="110">
        <v>1</v>
      </c>
      <c r="D9" s="51" t="s">
        <v>7</v>
      </c>
      <c r="E9" s="111">
        <v>9000000</v>
      </c>
      <c r="F9" s="111">
        <f t="shared" ref="F9" si="2">C9*E9</f>
        <v>9000000</v>
      </c>
    </row>
    <row r="10" spans="1:6" ht="12.95" customHeight="1">
      <c r="A10" s="51" t="s">
        <v>20</v>
      </c>
      <c r="B10" s="51" t="s">
        <v>451</v>
      </c>
      <c r="C10" s="110">
        <v>100</v>
      </c>
      <c r="D10" s="51" t="s">
        <v>10</v>
      </c>
      <c r="E10" s="111">
        <v>8533</v>
      </c>
      <c r="F10" s="111">
        <f t="shared" ref="F10:F19" si="3">C10*E10</f>
        <v>853300</v>
      </c>
    </row>
    <row r="11" spans="1:6" ht="12.95" customHeight="1">
      <c r="A11" s="51" t="s">
        <v>20</v>
      </c>
      <c r="B11" s="51" t="s">
        <v>452</v>
      </c>
      <c r="C11" s="110">
        <v>100</v>
      </c>
      <c r="D11" s="51" t="s">
        <v>10</v>
      </c>
      <c r="E11" s="111">
        <v>12707</v>
      </c>
      <c r="F11" s="111">
        <f t="shared" si="3"/>
        <v>1270700</v>
      </c>
    </row>
    <row r="12" spans="1:6" ht="12.95" customHeight="1">
      <c r="A12" s="51" t="s">
        <v>20</v>
      </c>
      <c r="B12" s="51" t="s">
        <v>453</v>
      </c>
      <c r="C12" s="110">
        <v>100</v>
      </c>
      <c r="D12" s="51" t="s">
        <v>10</v>
      </c>
      <c r="E12" s="111">
        <v>2738</v>
      </c>
      <c r="F12" s="111">
        <f t="shared" si="3"/>
        <v>273800</v>
      </c>
    </row>
    <row r="13" spans="1:6" ht="12.95" customHeight="1">
      <c r="A13" s="51" t="s">
        <v>20</v>
      </c>
      <c r="B13" s="51" t="s">
        <v>454</v>
      </c>
      <c r="C13" s="110">
        <v>100</v>
      </c>
      <c r="D13" s="51" t="s">
        <v>10</v>
      </c>
      <c r="E13" s="111">
        <v>2843</v>
      </c>
      <c r="F13" s="111">
        <f t="shared" si="3"/>
        <v>284300</v>
      </c>
    </row>
    <row r="14" spans="1:6" ht="12.95" customHeight="1">
      <c r="A14" s="51" t="s">
        <v>20</v>
      </c>
      <c r="B14" s="51" t="s">
        <v>455</v>
      </c>
      <c r="C14" s="110">
        <v>200</v>
      </c>
      <c r="D14" s="51" t="s">
        <v>10</v>
      </c>
      <c r="E14" s="111">
        <v>8714</v>
      </c>
      <c r="F14" s="111">
        <f t="shared" si="3"/>
        <v>1742800</v>
      </c>
    </row>
    <row r="15" spans="1:6" ht="12.95" customHeight="1">
      <c r="A15" s="51" t="s">
        <v>20</v>
      </c>
      <c r="B15" s="51" t="s">
        <v>456</v>
      </c>
      <c r="C15" s="110">
        <v>100</v>
      </c>
      <c r="D15" s="51" t="s">
        <v>10</v>
      </c>
      <c r="E15" s="111">
        <v>8714</v>
      </c>
      <c r="F15" s="111">
        <f t="shared" si="3"/>
        <v>871400</v>
      </c>
    </row>
    <row r="16" spans="1:6" ht="12.95" customHeight="1">
      <c r="A16" s="51" t="s">
        <v>20</v>
      </c>
      <c r="B16" s="51" t="s">
        <v>457</v>
      </c>
      <c r="C16" s="110">
        <v>40</v>
      </c>
      <c r="D16" s="51" t="s">
        <v>10</v>
      </c>
      <c r="E16" s="111">
        <v>28535</v>
      </c>
      <c r="F16" s="111">
        <f t="shared" si="3"/>
        <v>1141400</v>
      </c>
    </row>
    <row r="17" spans="1:6" ht="12.95" customHeight="1">
      <c r="A17" s="51" t="s">
        <v>20</v>
      </c>
      <c r="B17" s="51" t="s">
        <v>458</v>
      </c>
      <c r="C17" s="110">
        <v>30</v>
      </c>
      <c r="D17" s="51" t="s">
        <v>10</v>
      </c>
      <c r="E17" s="111">
        <v>31588</v>
      </c>
      <c r="F17" s="111">
        <f t="shared" si="3"/>
        <v>947640</v>
      </c>
    </row>
    <row r="18" spans="1:6" ht="12.95" customHeight="1">
      <c r="A18" s="51" t="s">
        <v>20</v>
      </c>
      <c r="B18" s="51" t="s">
        <v>459</v>
      </c>
      <c r="C18" s="110">
        <v>20</v>
      </c>
      <c r="D18" s="51" t="s">
        <v>10</v>
      </c>
      <c r="E18" s="111">
        <v>56278</v>
      </c>
      <c r="F18" s="111">
        <f t="shared" si="3"/>
        <v>1125560</v>
      </c>
    </row>
    <row r="19" spans="1:6" ht="12.95" customHeight="1">
      <c r="A19" s="51" t="s">
        <v>20</v>
      </c>
      <c r="B19" s="51" t="s">
        <v>460</v>
      </c>
      <c r="C19" s="110">
        <v>20</v>
      </c>
      <c r="D19" s="51" t="s">
        <v>10</v>
      </c>
      <c r="E19" s="111">
        <v>80024</v>
      </c>
      <c r="F19" s="111">
        <f t="shared" si="3"/>
        <v>1600480</v>
      </c>
    </row>
    <row r="20" spans="1:6" ht="12.95" customHeight="1">
      <c r="A20" s="51" t="s">
        <v>20</v>
      </c>
      <c r="B20" s="51" t="s">
        <v>461</v>
      </c>
      <c r="C20" s="110">
        <v>10</v>
      </c>
      <c r="D20" s="51" t="s">
        <v>10</v>
      </c>
      <c r="E20" s="111">
        <v>1129</v>
      </c>
      <c r="F20" s="111">
        <f t="shared" ref="F20:F53" si="4">C20*E20</f>
        <v>11290</v>
      </c>
    </row>
    <row r="21" spans="1:6" ht="12.95" customHeight="1">
      <c r="A21" s="51" t="s">
        <v>20</v>
      </c>
      <c r="B21" s="51" t="s">
        <v>462</v>
      </c>
      <c r="C21" s="110">
        <v>30</v>
      </c>
      <c r="D21" s="51" t="s">
        <v>10</v>
      </c>
      <c r="E21" s="111">
        <v>10108</v>
      </c>
      <c r="F21" s="111">
        <f t="shared" si="4"/>
        <v>303240</v>
      </c>
    </row>
    <row r="22" spans="1:6" ht="12.95" customHeight="1">
      <c r="A22" s="51" t="s">
        <v>20</v>
      </c>
      <c r="B22" s="51" t="s">
        <v>463</v>
      </c>
      <c r="C22" s="110">
        <v>10</v>
      </c>
      <c r="D22" s="51" t="s">
        <v>10</v>
      </c>
      <c r="E22" s="111">
        <v>10108</v>
      </c>
      <c r="F22" s="111">
        <f t="shared" si="4"/>
        <v>101080</v>
      </c>
    </row>
    <row r="23" spans="1:6" ht="12.95" customHeight="1">
      <c r="A23" s="51" t="s">
        <v>20</v>
      </c>
      <c r="B23" s="51" t="s">
        <v>464</v>
      </c>
      <c r="C23" s="110">
        <v>10</v>
      </c>
      <c r="D23" s="51" t="s">
        <v>10</v>
      </c>
      <c r="E23" s="111">
        <v>15478</v>
      </c>
      <c r="F23" s="111">
        <f t="shared" si="4"/>
        <v>154780</v>
      </c>
    </row>
    <row r="24" spans="1:6" ht="12.95" customHeight="1">
      <c r="A24" s="51" t="s">
        <v>20</v>
      </c>
      <c r="B24" s="51" t="s">
        <v>465</v>
      </c>
      <c r="C24" s="110">
        <v>10</v>
      </c>
      <c r="D24" s="51" t="s">
        <v>10</v>
      </c>
      <c r="E24" s="111">
        <v>15478</v>
      </c>
      <c r="F24" s="111">
        <f t="shared" si="4"/>
        <v>154780</v>
      </c>
    </row>
    <row r="25" spans="1:6" ht="12.95" customHeight="1">
      <c r="A25" s="51" t="s">
        <v>20</v>
      </c>
      <c r="B25" s="51" t="s">
        <v>466</v>
      </c>
      <c r="C25" s="110">
        <v>30</v>
      </c>
      <c r="D25" s="51" t="s">
        <v>10</v>
      </c>
      <c r="E25" s="111">
        <v>2211</v>
      </c>
      <c r="F25" s="111">
        <f t="shared" si="4"/>
        <v>66330</v>
      </c>
    </row>
    <row r="26" spans="1:6" ht="12.95" customHeight="1">
      <c r="A26" s="51" t="s">
        <v>20</v>
      </c>
      <c r="B26" s="51" t="s">
        <v>467</v>
      </c>
      <c r="C26" s="110">
        <v>70</v>
      </c>
      <c r="D26" s="51" t="s">
        <v>468</v>
      </c>
      <c r="E26" s="111">
        <v>3159</v>
      </c>
      <c r="F26" s="111">
        <f t="shared" si="4"/>
        <v>221130</v>
      </c>
    </row>
    <row r="27" spans="1:6" ht="12.95" customHeight="1">
      <c r="A27" s="51" t="s">
        <v>20</v>
      </c>
      <c r="B27" s="51" t="s">
        <v>469</v>
      </c>
      <c r="C27" s="110">
        <v>60</v>
      </c>
      <c r="D27" s="51" t="s">
        <v>468</v>
      </c>
      <c r="E27" s="111">
        <v>5808</v>
      </c>
      <c r="F27" s="111">
        <f t="shared" si="4"/>
        <v>348480</v>
      </c>
    </row>
    <row r="28" spans="1:6" ht="12.95" customHeight="1">
      <c r="A28" s="51" t="s">
        <v>20</v>
      </c>
      <c r="B28" s="51" t="s">
        <v>470</v>
      </c>
      <c r="C28" s="110">
        <v>10</v>
      </c>
      <c r="D28" s="51" t="s">
        <v>468</v>
      </c>
      <c r="E28" s="111">
        <v>4001</v>
      </c>
      <c r="F28" s="111">
        <f t="shared" si="4"/>
        <v>40010</v>
      </c>
    </row>
    <row r="29" spans="1:6" ht="12.95" customHeight="1">
      <c r="A29" s="51" t="s">
        <v>20</v>
      </c>
      <c r="B29" s="51" t="s">
        <v>471</v>
      </c>
      <c r="C29" s="110">
        <v>50</v>
      </c>
      <c r="D29" s="51" t="s">
        <v>10</v>
      </c>
      <c r="E29" s="111">
        <v>5265</v>
      </c>
      <c r="F29" s="111">
        <f t="shared" si="4"/>
        <v>263250</v>
      </c>
    </row>
    <row r="30" spans="1:6" ht="12.95" customHeight="1">
      <c r="A30" s="51" t="s">
        <v>20</v>
      </c>
      <c r="B30" s="51" t="s">
        <v>472</v>
      </c>
      <c r="C30" s="110">
        <v>100</v>
      </c>
      <c r="D30" s="51" t="s">
        <v>10</v>
      </c>
      <c r="E30" s="111">
        <v>636</v>
      </c>
      <c r="F30" s="111">
        <f t="shared" si="4"/>
        <v>63600</v>
      </c>
    </row>
    <row r="31" spans="1:6" ht="12.95" customHeight="1">
      <c r="A31" s="51" t="s">
        <v>20</v>
      </c>
      <c r="B31" s="51" t="s">
        <v>473</v>
      </c>
      <c r="C31" s="110">
        <v>100</v>
      </c>
      <c r="D31" s="51" t="s">
        <v>10</v>
      </c>
      <c r="E31" s="111">
        <v>636</v>
      </c>
      <c r="F31" s="111">
        <f t="shared" si="4"/>
        <v>63600</v>
      </c>
    </row>
    <row r="32" spans="1:6" ht="12.95" customHeight="1">
      <c r="A32" s="51" t="s">
        <v>20</v>
      </c>
      <c r="B32" s="51" t="s">
        <v>474</v>
      </c>
      <c r="C32" s="110">
        <v>100</v>
      </c>
      <c r="D32" s="51" t="s">
        <v>10</v>
      </c>
      <c r="E32" s="111">
        <v>621</v>
      </c>
      <c r="F32" s="111">
        <f t="shared" si="4"/>
        <v>62100</v>
      </c>
    </row>
    <row r="33" spans="1:6" ht="12.95" customHeight="1">
      <c r="A33" s="51" t="s">
        <v>20</v>
      </c>
      <c r="B33" s="51" t="s">
        <v>475</v>
      </c>
      <c r="C33" s="110">
        <v>50</v>
      </c>
      <c r="D33" s="51" t="s">
        <v>10</v>
      </c>
      <c r="E33" s="111">
        <v>600</v>
      </c>
      <c r="F33" s="111">
        <f t="shared" si="4"/>
        <v>30000</v>
      </c>
    </row>
    <row r="34" spans="1:6" ht="12.95" customHeight="1">
      <c r="A34" s="51" t="s">
        <v>20</v>
      </c>
      <c r="B34" s="51" t="s">
        <v>476</v>
      </c>
      <c r="C34" s="110">
        <v>50</v>
      </c>
      <c r="D34" s="51" t="s">
        <v>10</v>
      </c>
      <c r="E34" s="111">
        <v>600</v>
      </c>
      <c r="F34" s="111">
        <f t="shared" si="4"/>
        <v>30000</v>
      </c>
    </row>
    <row r="35" spans="1:6" ht="12.95" customHeight="1">
      <c r="A35" s="51" t="s">
        <v>20</v>
      </c>
      <c r="B35" s="51" t="s">
        <v>477</v>
      </c>
      <c r="C35" s="110">
        <v>5</v>
      </c>
      <c r="D35" s="51" t="s">
        <v>10</v>
      </c>
      <c r="E35" s="111">
        <v>884</v>
      </c>
      <c r="F35" s="111">
        <f t="shared" si="4"/>
        <v>4420</v>
      </c>
    </row>
    <row r="36" spans="1:6" ht="12.95" customHeight="1">
      <c r="A36" s="51" t="s">
        <v>20</v>
      </c>
      <c r="B36" s="51" t="s">
        <v>478</v>
      </c>
      <c r="C36" s="110">
        <v>5</v>
      </c>
      <c r="D36" s="51" t="s">
        <v>10</v>
      </c>
      <c r="E36" s="111">
        <v>884</v>
      </c>
      <c r="F36" s="111">
        <f t="shared" si="4"/>
        <v>4420</v>
      </c>
    </row>
    <row r="37" spans="1:6" ht="12.95" customHeight="1">
      <c r="A37" s="51" t="s">
        <v>20</v>
      </c>
      <c r="B37" s="51" t="s">
        <v>479</v>
      </c>
      <c r="C37" s="110">
        <v>5</v>
      </c>
      <c r="D37" s="51" t="s">
        <v>10</v>
      </c>
      <c r="E37" s="111">
        <v>884</v>
      </c>
      <c r="F37" s="111">
        <f t="shared" si="4"/>
        <v>4420</v>
      </c>
    </row>
    <row r="38" spans="1:6" ht="12.95" customHeight="1">
      <c r="A38" s="51" t="s">
        <v>20</v>
      </c>
      <c r="B38" s="51" t="s">
        <v>480</v>
      </c>
      <c r="C38" s="110">
        <v>20</v>
      </c>
      <c r="D38" s="51" t="s">
        <v>10</v>
      </c>
      <c r="E38" s="111">
        <v>5686</v>
      </c>
      <c r="F38" s="111">
        <f t="shared" si="4"/>
        <v>113720</v>
      </c>
    </row>
    <row r="39" spans="1:6" ht="12.95" customHeight="1">
      <c r="A39" s="51" t="s">
        <v>20</v>
      </c>
      <c r="B39" s="51" t="s">
        <v>481</v>
      </c>
      <c r="C39" s="110">
        <v>20</v>
      </c>
      <c r="D39" s="51" t="s">
        <v>10</v>
      </c>
      <c r="E39" s="111">
        <v>7371</v>
      </c>
      <c r="F39" s="111">
        <f t="shared" si="4"/>
        <v>147420</v>
      </c>
    </row>
    <row r="40" spans="1:6" ht="12.95" customHeight="1">
      <c r="A40" s="51" t="s">
        <v>20</v>
      </c>
      <c r="B40" s="51" t="s">
        <v>482</v>
      </c>
      <c r="C40" s="110">
        <v>10</v>
      </c>
      <c r="D40" s="51" t="s">
        <v>10</v>
      </c>
      <c r="E40" s="111">
        <v>5054</v>
      </c>
      <c r="F40" s="111">
        <f t="shared" si="4"/>
        <v>50540</v>
      </c>
    </row>
    <row r="41" spans="1:6" ht="12.95" customHeight="1">
      <c r="A41" s="51" t="s">
        <v>20</v>
      </c>
      <c r="B41" s="51" t="s">
        <v>483</v>
      </c>
      <c r="C41" s="110">
        <v>10</v>
      </c>
      <c r="D41" s="51" t="s">
        <v>10</v>
      </c>
      <c r="E41" s="111">
        <v>7371</v>
      </c>
      <c r="F41" s="111">
        <f t="shared" si="4"/>
        <v>73710</v>
      </c>
    </row>
    <row r="42" spans="1:6" ht="12.95" customHeight="1">
      <c r="A42" s="51" t="s">
        <v>20</v>
      </c>
      <c r="B42" s="51" t="s">
        <v>484</v>
      </c>
      <c r="C42" s="110">
        <v>2</v>
      </c>
      <c r="D42" s="51" t="s">
        <v>10</v>
      </c>
      <c r="E42" s="111">
        <v>7371</v>
      </c>
      <c r="F42" s="111">
        <f t="shared" si="4"/>
        <v>14742</v>
      </c>
    </row>
    <row r="43" spans="1:6" ht="12.95" customHeight="1">
      <c r="A43" s="51" t="s">
        <v>20</v>
      </c>
      <c r="B43" s="51" t="s">
        <v>485</v>
      </c>
      <c r="C43" s="110">
        <v>10</v>
      </c>
      <c r="D43" s="51" t="s">
        <v>10</v>
      </c>
      <c r="E43" s="111">
        <v>5402</v>
      </c>
      <c r="F43" s="111">
        <f t="shared" si="4"/>
        <v>54020</v>
      </c>
    </row>
    <row r="44" spans="1:6" ht="12.95" customHeight="1">
      <c r="A44" s="51" t="s">
        <v>20</v>
      </c>
      <c r="B44" s="51" t="s">
        <v>486</v>
      </c>
      <c r="C44" s="110">
        <v>5</v>
      </c>
      <c r="D44" s="51" t="s">
        <v>10</v>
      </c>
      <c r="E44" s="111">
        <v>12359</v>
      </c>
      <c r="F44" s="111">
        <f t="shared" si="4"/>
        <v>61795</v>
      </c>
    </row>
    <row r="45" spans="1:6" ht="12.95" customHeight="1">
      <c r="A45" s="51" t="s">
        <v>20</v>
      </c>
      <c r="B45" s="51" t="s">
        <v>487</v>
      </c>
      <c r="C45" s="110">
        <v>6</v>
      </c>
      <c r="D45" s="51" t="s">
        <v>10</v>
      </c>
      <c r="E45" s="111">
        <v>8002</v>
      </c>
      <c r="F45" s="111">
        <f t="shared" si="4"/>
        <v>48012</v>
      </c>
    </row>
    <row r="46" spans="1:6" ht="12.95" customHeight="1">
      <c r="A46" s="51" t="s">
        <v>20</v>
      </c>
      <c r="B46" s="51" t="s">
        <v>488</v>
      </c>
      <c r="C46" s="110">
        <v>15</v>
      </c>
      <c r="D46" s="51" t="s">
        <v>10</v>
      </c>
      <c r="E46" s="111">
        <v>1053</v>
      </c>
      <c r="F46" s="111">
        <f t="shared" si="4"/>
        <v>15795</v>
      </c>
    </row>
    <row r="47" spans="1:6" ht="12.95" customHeight="1">
      <c r="A47" s="51" t="s">
        <v>20</v>
      </c>
      <c r="B47" s="51" t="s">
        <v>489</v>
      </c>
      <c r="C47" s="110">
        <v>200</v>
      </c>
      <c r="D47" s="51" t="s">
        <v>10</v>
      </c>
      <c r="E47" s="111">
        <v>307</v>
      </c>
      <c r="F47" s="111">
        <f t="shared" si="4"/>
        <v>61400</v>
      </c>
    </row>
    <row r="48" spans="1:6" ht="12.95" customHeight="1">
      <c r="A48" s="51" t="s">
        <v>20</v>
      </c>
      <c r="B48" s="51" t="s">
        <v>490</v>
      </c>
      <c r="C48" s="110">
        <v>300</v>
      </c>
      <c r="D48" s="51" t="s">
        <v>10</v>
      </c>
      <c r="E48" s="111">
        <v>192</v>
      </c>
      <c r="F48" s="111">
        <f t="shared" si="4"/>
        <v>57600</v>
      </c>
    </row>
    <row r="49" spans="1:6" ht="12.95" customHeight="1">
      <c r="A49" s="51" t="s">
        <v>20</v>
      </c>
      <c r="B49" s="51" t="s">
        <v>491</v>
      </c>
      <c r="C49" s="110">
        <v>100</v>
      </c>
      <c r="D49" s="51" t="s">
        <v>10</v>
      </c>
      <c r="E49" s="111">
        <v>217</v>
      </c>
      <c r="F49" s="111">
        <f t="shared" si="4"/>
        <v>21700</v>
      </c>
    </row>
    <row r="50" spans="1:6" ht="12.95" customHeight="1">
      <c r="A50" s="51" t="s">
        <v>20</v>
      </c>
      <c r="B50" s="51" t="s">
        <v>492</v>
      </c>
      <c r="C50" s="110">
        <v>50</v>
      </c>
      <c r="D50" s="51" t="s">
        <v>10</v>
      </c>
      <c r="E50" s="111">
        <v>31588</v>
      </c>
      <c r="F50" s="111">
        <f t="shared" si="4"/>
        <v>1579400</v>
      </c>
    </row>
    <row r="51" spans="1:6" ht="12.95" customHeight="1">
      <c r="A51" s="51" t="s">
        <v>20</v>
      </c>
      <c r="B51" s="51" t="s">
        <v>493</v>
      </c>
      <c r="C51" s="110">
        <v>50</v>
      </c>
      <c r="D51" s="51" t="s">
        <v>10</v>
      </c>
      <c r="E51" s="111">
        <v>8002</v>
      </c>
      <c r="F51" s="111">
        <f t="shared" si="4"/>
        <v>400100</v>
      </c>
    </row>
    <row r="52" spans="1:6" ht="12.95" customHeight="1">
      <c r="A52" s="51" t="s">
        <v>20</v>
      </c>
      <c r="B52" s="51" t="s">
        <v>494</v>
      </c>
      <c r="C52" s="110">
        <v>30</v>
      </c>
      <c r="D52" s="51" t="s">
        <v>10</v>
      </c>
      <c r="E52" s="111">
        <v>4633</v>
      </c>
      <c r="F52" s="111">
        <f t="shared" si="4"/>
        <v>138990</v>
      </c>
    </row>
    <row r="53" spans="1:6" ht="12.95" customHeight="1">
      <c r="A53" s="51" t="s">
        <v>20</v>
      </c>
      <c r="B53" s="51" t="s">
        <v>495</v>
      </c>
      <c r="C53" s="110">
        <v>1</v>
      </c>
      <c r="D53" s="51" t="s">
        <v>7</v>
      </c>
      <c r="E53" s="111">
        <v>45000000</v>
      </c>
      <c r="F53" s="111">
        <f t="shared" si="4"/>
        <v>45000000</v>
      </c>
    </row>
    <row r="54" spans="1:6" ht="12.95" customHeight="1">
      <c r="A54" s="51" t="s">
        <v>20</v>
      </c>
      <c r="B54" s="51" t="s">
        <v>496</v>
      </c>
      <c r="C54" s="65">
        <v>1</v>
      </c>
      <c r="D54" s="51" t="s">
        <v>7</v>
      </c>
      <c r="E54" s="51">
        <v>10500000</v>
      </c>
      <c r="F54" s="111">
        <f>+C54*E54</f>
        <v>10500000</v>
      </c>
    </row>
    <row r="55" spans="1:6" ht="12.95" customHeight="1">
      <c r="A55" s="51" t="s">
        <v>20</v>
      </c>
      <c r="B55" s="51" t="s">
        <v>497</v>
      </c>
      <c r="C55" s="110">
        <v>1</v>
      </c>
      <c r="D55" s="51" t="s">
        <v>7</v>
      </c>
      <c r="E55" s="111">
        <v>30000000</v>
      </c>
      <c r="F55" s="111">
        <f t="shared" ref="F55" si="5">C55*E55</f>
        <v>30000000</v>
      </c>
    </row>
    <row r="56" spans="1:6" ht="12.95" customHeight="1">
      <c r="A56" s="51" t="s">
        <v>20</v>
      </c>
      <c r="B56" s="51" t="s">
        <v>498</v>
      </c>
      <c r="C56" s="65">
        <v>1</v>
      </c>
      <c r="D56" s="51" t="s">
        <v>7</v>
      </c>
      <c r="E56" s="111">
        <v>403100</v>
      </c>
      <c r="F56" s="111">
        <f t="shared" ref="F56:F58" si="6">+C56*E56</f>
        <v>403100</v>
      </c>
    </row>
    <row r="57" spans="1:6" ht="12.95" customHeight="1">
      <c r="A57" s="64" t="s">
        <v>20</v>
      </c>
      <c r="B57" s="64" t="s">
        <v>499</v>
      </c>
      <c r="C57" s="65">
        <v>1</v>
      </c>
      <c r="D57" s="51" t="s">
        <v>7</v>
      </c>
      <c r="E57" s="67">
        <v>2347840</v>
      </c>
      <c r="F57" s="111">
        <f t="shared" si="6"/>
        <v>2347840</v>
      </c>
    </row>
    <row r="58" spans="1:6" ht="12.95" customHeight="1">
      <c r="A58" s="64" t="s">
        <v>20</v>
      </c>
      <c r="B58" s="64" t="s">
        <v>500</v>
      </c>
      <c r="C58" s="65">
        <v>1</v>
      </c>
      <c r="D58" s="51" t="s">
        <v>7</v>
      </c>
      <c r="E58" s="67">
        <v>1235270</v>
      </c>
      <c r="F58" s="111">
        <f t="shared" si="6"/>
        <v>1235270</v>
      </c>
    </row>
    <row r="59" spans="1:6" ht="12.95" customHeight="1">
      <c r="A59" s="51" t="s">
        <v>20</v>
      </c>
      <c r="B59" s="51" t="s">
        <v>501</v>
      </c>
      <c r="C59" s="65">
        <v>1</v>
      </c>
      <c r="D59" s="51" t="s">
        <v>7</v>
      </c>
      <c r="E59" s="65">
        <v>50000000</v>
      </c>
      <c r="F59" s="111">
        <f>+C59*E59</f>
        <v>50000000</v>
      </c>
    </row>
    <row r="60" spans="1:6" ht="12.95" customHeight="1">
      <c r="A60" s="51" t="s">
        <v>20</v>
      </c>
      <c r="B60" s="51" t="s">
        <v>502</v>
      </c>
      <c r="C60" s="110">
        <v>1600</v>
      </c>
      <c r="D60" s="51" t="s">
        <v>10</v>
      </c>
      <c r="E60" s="111">
        <v>10125</v>
      </c>
      <c r="F60" s="111">
        <f>C60*E60</f>
        <v>16200000</v>
      </c>
    </row>
    <row r="61" spans="1:6" ht="12.95" customHeight="1">
      <c r="A61" s="51" t="s">
        <v>20</v>
      </c>
      <c r="B61" s="51" t="s">
        <v>503</v>
      </c>
      <c r="C61" s="110">
        <v>96</v>
      </c>
      <c r="D61" s="51" t="s">
        <v>10</v>
      </c>
      <c r="E61" s="111">
        <v>7292</v>
      </c>
      <c r="F61" s="111">
        <f>C61*E61</f>
        <v>700032</v>
      </c>
    </row>
    <row r="62" spans="1:6" ht="12.95" customHeight="1">
      <c r="A62" s="51" t="s">
        <v>20</v>
      </c>
      <c r="B62" s="51" t="s">
        <v>504</v>
      </c>
      <c r="C62" s="110">
        <v>70</v>
      </c>
      <c r="D62" s="51" t="s">
        <v>114</v>
      </c>
      <c r="E62" s="111">
        <v>15714</v>
      </c>
      <c r="F62" s="111">
        <f t="shared" ref="F62" si="7">C62*E62</f>
        <v>1099980</v>
      </c>
    </row>
    <row r="63" spans="1:6" ht="12.95" customHeight="1">
      <c r="A63" s="51" t="s">
        <v>20</v>
      </c>
      <c r="B63" s="51" t="s">
        <v>505</v>
      </c>
      <c r="C63" s="110"/>
      <c r="D63" s="51"/>
      <c r="E63" s="51"/>
      <c r="F63" s="111">
        <v>60000000</v>
      </c>
    </row>
    <row r="64" spans="1:6" ht="12.95" customHeight="1">
      <c r="A64" s="51" t="s">
        <v>20</v>
      </c>
      <c r="B64" s="51" t="s">
        <v>506</v>
      </c>
      <c r="C64" s="110">
        <v>1</v>
      </c>
      <c r="D64" s="51" t="s">
        <v>7</v>
      </c>
      <c r="E64" s="111">
        <v>5000000</v>
      </c>
      <c r="F64" s="111">
        <f t="shared" ref="F64" si="8">C64*E64</f>
        <v>5000000</v>
      </c>
    </row>
    <row r="65" spans="1:6" ht="12.95" customHeight="1">
      <c r="A65" s="64" t="s">
        <v>20</v>
      </c>
      <c r="B65" s="64" t="s">
        <v>507</v>
      </c>
      <c r="C65" s="65">
        <v>1</v>
      </c>
      <c r="D65" s="51" t="s">
        <v>7</v>
      </c>
      <c r="E65" s="67">
        <v>15000000</v>
      </c>
      <c r="F65" s="111">
        <f>+C65*E65</f>
        <v>15000000</v>
      </c>
    </row>
    <row r="66" spans="1:6" ht="12.95" customHeight="1">
      <c r="A66" s="51" t="s">
        <v>20</v>
      </c>
      <c r="B66" s="51" t="s">
        <v>508</v>
      </c>
      <c r="C66" s="110">
        <v>1</v>
      </c>
      <c r="D66" s="51" t="s">
        <v>7</v>
      </c>
      <c r="E66" s="111">
        <v>3000000</v>
      </c>
      <c r="F66" s="111">
        <f t="shared" ref="F66:F74" si="9">C66*E66</f>
        <v>3000000</v>
      </c>
    </row>
    <row r="67" spans="1:6" ht="12.95" customHeight="1">
      <c r="A67" s="51" t="s">
        <v>20</v>
      </c>
      <c r="B67" s="51" t="s">
        <v>509</v>
      </c>
      <c r="C67" s="110">
        <v>1</v>
      </c>
      <c r="D67" s="51" t="s">
        <v>7</v>
      </c>
      <c r="E67" s="111">
        <v>600000</v>
      </c>
      <c r="F67" s="111">
        <f t="shared" si="9"/>
        <v>600000</v>
      </c>
    </row>
    <row r="68" spans="1:6" ht="12.95" customHeight="1">
      <c r="A68" s="51" t="s">
        <v>20</v>
      </c>
      <c r="B68" s="51" t="s">
        <v>510</v>
      </c>
      <c r="C68" s="110">
        <v>1</v>
      </c>
      <c r="D68" s="51" t="s">
        <v>7</v>
      </c>
      <c r="E68" s="111">
        <v>400000</v>
      </c>
      <c r="F68" s="111">
        <f t="shared" si="9"/>
        <v>400000</v>
      </c>
    </row>
    <row r="69" spans="1:6" ht="12.95" customHeight="1">
      <c r="A69" s="51" t="s">
        <v>20</v>
      </c>
      <c r="B69" s="51" t="s">
        <v>511</v>
      </c>
      <c r="C69" s="110">
        <v>1</v>
      </c>
      <c r="D69" s="51" t="s">
        <v>7</v>
      </c>
      <c r="E69" s="111">
        <v>1500000</v>
      </c>
      <c r="F69" s="111">
        <f t="shared" si="9"/>
        <v>1500000</v>
      </c>
    </row>
    <row r="70" spans="1:6" ht="12.95" customHeight="1">
      <c r="A70" s="51" t="s">
        <v>20</v>
      </c>
      <c r="B70" s="51" t="s">
        <v>512</v>
      </c>
      <c r="C70" s="110">
        <v>1</v>
      </c>
      <c r="D70" s="51" t="s">
        <v>7</v>
      </c>
      <c r="E70" s="111">
        <v>500000</v>
      </c>
      <c r="F70" s="111">
        <f t="shared" si="9"/>
        <v>500000</v>
      </c>
    </row>
    <row r="71" spans="1:6" ht="12.95" customHeight="1">
      <c r="A71" s="51" t="s">
        <v>20</v>
      </c>
      <c r="B71" s="51" t="s">
        <v>513</v>
      </c>
      <c r="C71" s="110">
        <v>1</v>
      </c>
      <c r="D71" s="51" t="s">
        <v>7</v>
      </c>
      <c r="E71" s="111">
        <v>4659000</v>
      </c>
      <c r="F71" s="111">
        <f t="shared" si="9"/>
        <v>4659000</v>
      </c>
    </row>
    <row r="72" spans="1:6" ht="12.95" customHeight="1">
      <c r="A72" s="51" t="s">
        <v>20</v>
      </c>
      <c r="B72" s="51" t="s">
        <v>514</v>
      </c>
      <c r="C72" s="110">
        <v>1</v>
      </c>
      <c r="D72" s="51" t="s">
        <v>7</v>
      </c>
      <c r="E72" s="111">
        <v>3500000</v>
      </c>
      <c r="F72" s="111">
        <f>C72*E72</f>
        <v>3500000</v>
      </c>
    </row>
    <row r="73" spans="1:6" ht="12.95" customHeight="1">
      <c r="A73" s="51" t="s">
        <v>20</v>
      </c>
      <c r="B73" s="51" t="s">
        <v>28</v>
      </c>
      <c r="C73" s="110">
        <v>1</v>
      </c>
      <c r="D73" s="51" t="s">
        <v>7</v>
      </c>
      <c r="E73" s="111">
        <v>1541000</v>
      </c>
      <c r="F73" s="111">
        <f>C73*E73</f>
        <v>1541000</v>
      </c>
    </row>
    <row r="74" spans="1:6" ht="12.95" customHeight="1">
      <c r="A74" s="51" t="s">
        <v>20</v>
      </c>
      <c r="B74" s="51" t="s">
        <v>515</v>
      </c>
      <c r="C74" s="110">
        <v>1</v>
      </c>
      <c r="D74" s="51" t="s">
        <v>7</v>
      </c>
      <c r="E74" s="111">
        <v>4000000</v>
      </c>
      <c r="F74" s="111">
        <f t="shared" si="9"/>
        <v>4000000</v>
      </c>
    </row>
    <row r="75" spans="1:6" ht="12.95" customHeight="1">
      <c r="A75" s="64" t="s">
        <v>20</v>
      </c>
      <c r="B75" s="64" t="s">
        <v>516</v>
      </c>
      <c r="C75" s="65">
        <v>1</v>
      </c>
      <c r="D75" s="51" t="s">
        <v>7</v>
      </c>
      <c r="E75" s="67">
        <v>6000000</v>
      </c>
      <c r="F75" s="111">
        <f>+C75*E75</f>
        <v>6000000</v>
      </c>
    </row>
    <row r="76" spans="1:6" ht="12.95" customHeight="1">
      <c r="A76" s="51" t="s">
        <v>20</v>
      </c>
      <c r="B76" s="51" t="s">
        <v>517</v>
      </c>
      <c r="C76" s="110">
        <v>1</v>
      </c>
      <c r="D76" s="51" t="s">
        <v>7</v>
      </c>
      <c r="E76" s="111">
        <v>8522800</v>
      </c>
      <c r="F76" s="111">
        <f t="shared" ref="F76" si="10">C76*E76</f>
        <v>8522800</v>
      </c>
    </row>
    <row r="77" spans="1:6" ht="12.95" customHeight="1">
      <c r="A77" s="51" t="s">
        <v>20</v>
      </c>
      <c r="B77" s="51" t="s">
        <v>336</v>
      </c>
      <c r="C77" s="110">
        <v>1</v>
      </c>
      <c r="D77" s="51" t="s">
        <v>7</v>
      </c>
      <c r="E77" s="111">
        <v>10000000</v>
      </c>
      <c r="F77" s="111">
        <f t="shared" ref="F77" si="11">C77*E77</f>
        <v>10000000</v>
      </c>
    </row>
    <row r="78" spans="1:6" ht="12.95" customHeight="1">
      <c r="A78" s="64" t="s">
        <v>20</v>
      </c>
      <c r="B78" s="64" t="s">
        <v>518</v>
      </c>
      <c r="C78" s="51">
        <v>1</v>
      </c>
      <c r="D78" s="51" t="s">
        <v>519</v>
      </c>
      <c r="E78" s="51">
        <v>60000000</v>
      </c>
      <c r="F78" s="111">
        <f>+E78*C78</f>
        <v>60000000</v>
      </c>
    </row>
    <row r="79" spans="1:6" ht="12.95" customHeight="1">
      <c r="A79" s="64" t="s">
        <v>20</v>
      </c>
      <c r="B79" s="64" t="s">
        <v>520</v>
      </c>
      <c r="C79" s="51">
        <v>1</v>
      </c>
      <c r="D79" s="51" t="s">
        <v>519</v>
      </c>
      <c r="E79" s="51">
        <v>13072792</v>
      </c>
      <c r="F79" s="111">
        <f>+E79*C79</f>
        <v>13072792</v>
      </c>
    </row>
    <row r="80" spans="1:6" ht="12.95" customHeight="1">
      <c r="A80" s="51" t="s">
        <v>20</v>
      </c>
      <c r="B80" s="51"/>
      <c r="C80" s="65">
        <v>1</v>
      </c>
      <c r="D80" s="51" t="s">
        <v>7</v>
      </c>
      <c r="E80" s="111">
        <v>1400000</v>
      </c>
      <c r="F80" s="111">
        <f t="shared" ref="F80" si="12">+C80*E80</f>
        <v>1400000</v>
      </c>
    </row>
    <row r="81" spans="1:6" ht="12.95" customHeight="1">
      <c r="A81" s="51" t="s">
        <v>20</v>
      </c>
      <c r="B81" s="51" t="s">
        <v>521</v>
      </c>
      <c r="C81" s="65">
        <v>1</v>
      </c>
      <c r="D81" s="51" t="s">
        <v>7</v>
      </c>
      <c r="E81" s="111">
        <v>6000000</v>
      </c>
      <c r="F81" s="111">
        <f>+C81*E81</f>
        <v>6000000</v>
      </c>
    </row>
    <row r="82" spans="1:6" ht="12.95" customHeight="1">
      <c r="A82" s="51" t="s">
        <v>20</v>
      </c>
      <c r="B82" s="113" t="s">
        <v>444</v>
      </c>
      <c r="C82" s="110">
        <v>18</v>
      </c>
      <c r="D82" s="51" t="s">
        <v>10</v>
      </c>
      <c r="E82" s="111">
        <v>840305</v>
      </c>
      <c r="F82" s="111">
        <f>C82*E82</f>
        <v>15125490</v>
      </c>
    </row>
    <row r="83" spans="1:6" ht="12.95" customHeight="1">
      <c r="A83" s="51" t="s">
        <v>20</v>
      </c>
      <c r="B83" s="51" t="s">
        <v>522</v>
      </c>
      <c r="C83" s="65">
        <v>1</v>
      </c>
      <c r="D83" s="51" t="s">
        <v>7</v>
      </c>
      <c r="E83" s="111">
        <v>10000000</v>
      </c>
      <c r="F83" s="111">
        <f t="shared" ref="F83" si="13">+C83*E83</f>
        <v>10000000</v>
      </c>
    </row>
  </sheetData>
  <autoFilter ref="A1:F83"/>
  <dataValidations count="1">
    <dataValidation type="list" allowBlank="1" showInputMessage="1" showErrorMessage="1" sqref="IH65365 SD65365 ABZ65365 ALV65365 AVR65365 BFN65365 BPJ65365 BZF65365 CJB65365 CSX65365 DCT65365 DMP65365 DWL65365 EGH65365 EQD65365 EZZ65365 FJV65365 FTR65365 GDN65365 GNJ65365 GXF65365 HHB65365 HQX65365 IAT65365 IKP65365 IUL65365 JEH65365 JOD65365 JXZ65365 KHV65365 KRR65365 LBN65365 LLJ65365 LVF65365 MFB65365 MOX65365 MYT65365 NIP65365 NSL65365 OCH65365 OMD65365 OVZ65365 PFV65365 PPR65365 PZN65365 QJJ65365 QTF65365 RDB65365 RMX65365 RWT65365 SGP65365 SQL65365 TAH65365 TKD65365 TTZ65365 UDV65365 UNR65365 UXN65365 VHJ65365 VRF65365 WBB65365 WKX65365 WUT65365 IH130901 SD130901 ABZ130901 ALV130901 AVR130901 BFN130901 BPJ130901 BZF130901 CJB130901 CSX130901 DCT130901 DMP130901 DWL130901 EGH130901 EQD130901 EZZ130901 FJV130901 FTR130901 GDN130901 GNJ130901 GXF130901 HHB130901 HQX130901 IAT130901 IKP130901 IUL130901 JEH130901 JOD130901 JXZ130901 KHV130901 KRR130901 LBN130901 LLJ130901 LVF130901 MFB130901 MOX130901 MYT130901 NIP130901 NSL130901 OCH130901 OMD130901 OVZ130901 PFV130901 PPR130901 PZN130901 QJJ130901 QTF130901 RDB130901 RMX130901 RWT130901 SGP130901 SQL130901 TAH130901 TKD130901 TTZ130901 UDV130901 UNR130901 UXN130901 VHJ130901 VRF130901 WBB130901 WKX130901 WUT130901 IH196437 SD196437 ABZ196437 ALV196437 AVR196437 BFN196437 BPJ196437 BZF196437 CJB196437 CSX196437 DCT196437 DMP196437 DWL196437 EGH196437 EQD196437 EZZ196437 FJV196437 FTR196437 GDN196437 GNJ196437 GXF196437 HHB196437 HQX196437 IAT196437 IKP196437 IUL196437 JEH196437 JOD196437 JXZ196437 KHV196437 KRR196437 LBN196437 LLJ196437 LVF196437 MFB196437 MOX196437 MYT196437 NIP196437 NSL196437 OCH196437 OMD196437 OVZ196437 PFV196437 PPR196437 PZN196437 QJJ196437 QTF196437 RDB196437 RMX196437 RWT196437 SGP196437 SQL196437 TAH196437 TKD196437 TTZ196437 UDV196437 UNR196437 UXN196437 VHJ196437 VRF196437 WBB196437 WKX196437 WUT196437 IH261973 SD261973 ABZ261973 ALV261973 AVR261973 BFN261973 BPJ261973 BZF261973 CJB261973 CSX261973 DCT261973 DMP261973 DWL261973 EGH261973 EQD261973 EZZ261973 FJV261973 FTR261973 GDN261973 GNJ261973 GXF261973 HHB261973 HQX261973 IAT261973 IKP261973 IUL261973 JEH261973 JOD261973 JXZ261973 KHV261973 KRR261973 LBN261973 LLJ261973 LVF261973 MFB261973 MOX261973 MYT261973 NIP261973 NSL261973 OCH261973 OMD261973 OVZ261973 PFV261973 PPR261973 PZN261973 QJJ261973 QTF261973 RDB261973 RMX261973 RWT261973 SGP261973 SQL261973 TAH261973 TKD261973 TTZ261973 UDV261973 UNR261973 UXN261973 VHJ261973 VRF261973 WBB261973 WKX261973 WUT261973 IH327509 SD327509 ABZ327509 ALV327509 AVR327509 BFN327509 BPJ327509 BZF327509 CJB327509 CSX327509 DCT327509 DMP327509 DWL327509 EGH327509 EQD327509 EZZ327509 FJV327509 FTR327509 GDN327509 GNJ327509 GXF327509 HHB327509 HQX327509 IAT327509 IKP327509 IUL327509 JEH327509 JOD327509 JXZ327509 KHV327509 KRR327509 LBN327509 LLJ327509 LVF327509 MFB327509 MOX327509 MYT327509 NIP327509 NSL327509 OCH327509 OMD327509 OVZ327509 PFV327509 PPR327509 PZN327509 QJJ327509 QTF327509 RDB327509 RMX327509 RWT327509 SGP327509 SQL327509 TAH327509 TKD327509 TTZ327509 UDV327509 UNR327509 UXN327509 VHJ327509 VRF327509 WBB327509 WKX327509 WUT327509 IH393045 SD393045 ABZ393045 ALV393045 AVR393045 BFN393045 BPJ393045 BZF393045 CJB393045 CSX393045 DCT393045 DMP393045 DWL393045 EGH393045 EQD393045 EZZ393045 FJV393045 FTR393045 GDN393045 GNJ393045 GXF393045 HHB393045 HQX393045 IAT393045 IKP393045 IUL393045 JEH393045 JOD393045 JXZ393045 KHV393045 KRR393045 LBN393045 LLJ393045 LVF393045 MFB393045 MOX393045 MYT393045 NIP393045 NSL393045 OCH393045 OMD393045 OVZ393045 PFV393045 PPR393045 PZN393045 QJJ393045 QTF393045 RDB393045 RMX393045 RWT393045 SGP393045 SQL393045 TAH393045 TKD393045 TTZ393045 UDV393045 UNR393045 UXN393045 VHJ393045 VRF393045 WBB393045 WKX393045 WUT393045 IH458581 SD458581 ABZ458581 ALV458581 AVR458581 BFN458581 BPJ458581 BZF458581 CJB458581 CSX458581 DCT458581 DMP458581 DWL458581 EGH458581 EQD458581 EZZ458581 FJV458581 FTR458581 GDN458581 GNJ458581 GXF458581 HHB458581 HQX458581 IAT458581 IKP458581 IUL458581 JEH458581 JOD458581 JXZ458581 KHV458581 KRR458581 LBN458581 LLJ458581 LVF458581 MFB458581 MOX458581 MYT458581 NIP458581 NSL458581 OCH458581 OMD458581 OVZ458581 PFV458581 PPR458581 PZN458581 QJJ458581 QTF458581 RDB458581 RMX458581 RWT458581 SGP458581 SQL458581 TAH458581 TKD458581 TTZ458581 UDV458581 UNR458581 UXN458581 VHJ458581 VRF458581 WBB458581 WKX458581 WUT458581 IH524117 SD524117 ABZ524117 ALV524117 AVR524117 BFN524117 BPJ524117 BZF524117 CJB524117 CSX524117 DCT524117 DMP524117 DWL524117 EGH524117 EQD524117 EZZ524117 FJV524117 FTR524117 GDN524117 GNJ524117 GXF524117 HHB524117 HQX524117 IAT524117 IKP524117 IUL524117 JEH524117 JOD524117 JXZ524117 KHV524117 KRR524117 LBN524117 LLJ524117 LVF524117 MFB524117 MOX524117 MYT524117 NIP524117 NSL524117 OCH524117 OMD524117 OVZ524117 PFV524117 PPR524117 PZN524117 QJJ524117 QTF524117 RDB524117 RMX524117 RWT524117 SGP524117 SQL524117 TAH524117 TKD524117 TTZ524117 UDV524117 UNR524117 UXN524117 VHJ524117 VRF524117 WBB524117 WKX524117 WUT524117 IH589653 SD589653 ABZ589653 ALV589653 AVR589653 BFN589653 BPJ589653 BZF589653 CJB589653 CSX589653 DCT589653 DMP589653 DWL589653 EGH589653 EQD589653 EZZ589653 FJV589653 FTR589653 GDN589653 GNJ589653 GXF589653 HHB589653 HQX589653 IAT589653 IKP589653 IUL589653 JEH589653 JOD589653 JXZ589653 KHV589653 KRR589653 LBN589653 LLJ589653 LVF589653 MFB589653 MOX589653 MYT589653 NIP589653 NSL589653 OCH589653 OMD589653 OVZ589653 PFV589653 PPR589653 PZN589653 QJJ589653 QTF589653 RDB589653 RMX589653 RWT589653 SGP589653 SQL589653 TAH589653 TKD589653 TTZ589653 UDV589653 UNR589653 UXN589653 VHJ589653 VRF589653 WBB589653 WKX589653 WUT589653 IH655189 SD655189 ABZ655189 ALV655189 AVR655189 BFN655189 BPJ655189 BZF655189 CJB655189 CSX655189 DCT655189 DMP655189 DWL655189 EGH655189 EQD655189 EZZ655189 FJV655189 FTR655189 GDN655189 GNJ655189 GXF655189 HHB655189 HQX655189 IAT655189 IKP655189 IUL655189 JEH655189 JOD655189 JXZ655189 KHV655189 KRR655189 LBN655189 LLJ655189 LVF655189 MFB655189 MOX655189 MYT655189 NIP655189 NSL655189 OCH655189 OMD655189 OVZ655189 PFV655189 PPR655189 PZN655189 QJJ655189 QTF655189 RDB655189 RMX655189 RWT655189 SGP655189 SQL655189 TAH655189 TKD655189 TTZ655189 UDV655189 UNR655189 UXN655189 VHJ655189 VRF655189 WBB655189 WKX655189 WUT655189 IH720725 SD720725 ABZ720725 ALV720725 AVR720725 BFN720725 BPJ720725 BZF720725 CJB720725 CSX720725 DCT720725 DMP720725 DWL720725 EGH720725 EQD720725 EZZ720725 FJV720725 FTR720725 GDN720725 GNJ720725 GXF720725 HHB720725 HQX720725 IAT720725 IKP720725 IUL720725 JEH720725 JOD720725 JXZ720725 KHV720725 KRR720725 LBN720725 LLJ720725 LVF720725 MFB720725 MOX720725 MYT720725 NIP720725 NSL720725 OCH720725 OMD720725 OVZ720725 PFV720725 PPR720725 PZN720725 QJJ720725 QTF720725 RDB720725 RMX720725 RWT720725 SGP720725 SQL720725 TAH720725 TKD720725 TTZ720725 UDV720725 UNR720725 UXN720725 VHJ720725 VRF720725 WBB720725 WKX720725 WUT720725 IH786261 SD786261 ABZ786261 ALV786261 AVR786261 BFN786261 BPJ786261 BZF786261 CJB786261 CSX786261 DCT786261 DMP786261 DWL786261 EGH786261 EQD786261 EZZ786261 FJV786261 FTR786261 GDN786261 GNJ786261 GXF786261 HHB786261 HQX786261 IAT786261 IKP786261 IUL786261 JEH786261 JOD786261 JXZ786261 KHV786261 KRR786261 LBN786261 LLJ786261 LVF786261 MFB786261 MOX786261 MYT786261 NIP786261 NSL786261 OCH786261 OMD786261 OVZ786261 PFV786261 PPR786261 PZN786261 QJJ786261 QTF786261 RDB786261 RMX786261 RWT786261 SGP786261 SQL786261 TAH786261 TKD786261 TTZ786261 UDV786261 UNR786261 UXN786261 VHJ786261 VRF786261 WBB786261 WKX786261 WUT786261 IH851797 SD851797 ABZ851797 ALV851797 AVR851797 BFN851797 BPJ851797 BZF851797 CJB851797 CSX851797 DCT851797 DMP851797 DWL851797 EGH851797 EQD851797 EZZ851797 FJV851797 FTR851797 GDN851797 GNJ851797 GXF851797 HHB851797 HQX851797 IAT851797 IKP851797 IUL851797 JEH851797 JOD851797 JXZ851797 KHV851797 KRR851797 LBN851797 LLJ851797 LVF851797 MFB851797 MOX851797 MYT851797 NIP851797 NSL851797 OCH851797 OMD851797 OVZ851797 PFV851797 PPR851797 PZN851797 QJJ851797 QTF851797 RDB851797 RMX851797 RWT851797 SGP851797 SQL851797 TAH851797 TKD851797 TTZ851797 UDV851797 UNR851797 UXN851797 VHJ851797 VRF851797 WBB851797 WKX851797 WUT851797 IH917333 SD917333 ABZ917333 ALV917333 AVR917333 BFN917333 BPJ917333 BZF917333 CJB917333 CSX917333 DCT917333 DMP917333 DWL917333 EGH917333 EQD917333 EZZ917333 FJV917333 FTR917333 GDN917333 GNJ917333 GXF917333 HHB917333 HQX917333 IAT917333 IKP917333 IUL917333 JEH917333 JOD917333 JXZ917333 KHV917333 KRR917333 LBN917333 LLJ917333 LVF917333 MFB917333 MOX917333 MYT917333 NIP917333 NSL917333 OCH917333 OMD917333 OVZ917333 PFV917333 PPR917333 PZN917333 QJJ917333 QTF917333 RDB917333 RMX917333 RWT917333 SGP917333 SQL917333 TAH917333 TKD917333 TTZ917333 UDV917333 UNR917333 UXN917333 VHJ917333 VRF917333 WBB917333 WKX917333 WUT917333 IH982869 SD982869 ABZ982869 ALV982869 AVR982869 BFN982869 BPJ982869 BZF982869 CJB982869 CSX982869 DCT982869 DMP982869 DWL982869 EGH982869 EQD982869 EZZ982869 FJV982869 FTR982869 GDN982869 GNJ982869 GXF982869 HHB982869 HQX982869 IAT982869 IKP982869 IUL982869 JEH982869 JOD982869 JXZ982869 KHV982869 KRR982869 LBN982869 LLJ982869 LVF982869 MFB982869 MOX982869 MYT982869 NIP982869 NSL982869 OCH982869 OMD982869 OVZ982869 PFV982869 PPR982869 PZN982869 QJJ982869 QTF982869 RDB982869 RMX982869 RWT982869 SGP982869 SQL982869 TAH982869 TKD982869 TTZ982869 UDV982869 UNR982869 UXN982869 VHJ982869 VRF982869 WBB982869 WKX982869 WUT982869">
      <formula1>Central!#REF!</formula1>
    </dataValidation>
  </dataValidations>
  <printOptions horizontalCentered="1"/>
  <pageMargins left="0" right="0" top="0.15748031496062992" bottom="0.15748031496062992" header="0.31496062992125984" footer="0.31496062992125984"/>
  <pageSetup paperSize="14" scale="75" fitToWidth="2" fitToHeight="2" orientation="landscape"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dimension ref="A1:F348"/>
  <sheetViews>
    <sheetView zoomScale="85" zoomScaleNormal="90" workbookViewId="0">
      <pane ySplit="1" topLeftCell="A2" activePane="bottomLeft" state="frozen"/>
      <selection activeCell="U1" sqref="U1"/>
      <selection pane="bottomLeft" activeCell="A2" sqref="A2"/>
    </sheetView>
  </sheetViews>
  <sheetFormatPr baseColWidth="10" defaultRowHeight="12.95" customHeight="1"/>
  <cols>
    <col min="1" max="1" width="12.7109375" style="27" customWidth="1"/>
    <col min="2" max="2" width="45" style="27" customWidth="1"/>
    <col min="3" max="4" width="12.7109375" style="27" customWidth="1"/>
    <col min="5" max="5" width="12.7109375" style="28" customWidth="1"/>
    <col min="6" max="6" width="15.5703125" style="28" customWidth="1"/>
    <col min="7" max="215" width="11.42578125" style="14"/>
    <col min="216" max="216" width="13.5703125" style="14" customWidth="1"/>
    <col min="217" max="217" width="30.5703125" style="14" customWidth="1"/>
    <col min="218" max="218" width="42.5703125" style="14" customWidth="1"/>
    <col min="219" max="219" width="12.140625" style="14" customWidth="1"/>
    <col min="220" max="220" width="10.85546875" style="14" customWidth="1"/>
    <col min="221" max="221" width="12.140625" style="14" customWidth="1"/>
    <col min="222" max="227" width="12.7109375" style="14" customWidth="1"/>
    <col min="228" max="228" width="45" style="14" customWidth="1"/>
    <col min="229" max="229" width="32.5703125" style="14" customWidth="1"/>
    <col min="230" max="230" width="20.42578125" style="14" customWidth="1"/>
    <col min="231" max="232" width="32" style="14" customWidth="1"/>
    <col min="233" max="233" width="22.7109375" style="14" customWidth="1"/>
    <col min="234" max="237" width="12.7109375" style="14" customWidth="1"/>
    <col min="238" max="239" width="15.5703125" style="14" customWidth="1"/>
    <col min="240" max="240" width="0" style="14" hidden="1" customWidth="1"/>
    <col min="241" max="241" width="15.5703125" style="14" customWidth="1"/>
    <col min="242" max="244" width="13.28515625" style="14" customWidth="1"/>
    <col min="245" max="249" width="12.7109375" style="14" customWidth="1"/>
    <col min="250" max="250" width="16.5703125" style="14" customWidth="1"/>
    <col min="251" max="251" width="14.5703125" style="14" customWidth="1"/>
    <col min="252" max="252" width="73.140625" style="14" customWidth="1"/>
    <col min="253" max="471" width="11.42578125" style="14"/>
    <col min="472" max="472" width="13.5703125" style="14" customWidth="1"/>
    <col min="473" max="473" width="30.5703125" style="14" customWidth="1"/>
    <col min="474" max="474" width="42.5703125" style="14" customWidth="1"/>
    <col min="475" max="475" width="12.140625" style="14" customWidth="1"/>
    <col min="476" max="476" width="10.85546875" style="14" customWidth="1"/>
    <col min="477" max="477" width="12.140625" style="14" customWidth="1"/>
    <col min="478" max="483" width="12.7109375" style="14" customWidth="1"/>
    <col min="484" max="484" width="45" style="14" customWidth="1"/>
    <col min="485" max="485" width="32.5703125" style="14" customWidth="1"/>
    <col min="486" max="486" width="20.42578125" style="14" customWidth="1"/>
    <col min="487" max="488" width="32" style="14" customWidth="1"/>
    <col min="489" max="489" width="22.7109375" style="14" customWidth="1"/>
    <col min="490" max="493" width="12.7109375" style="14" customWidth="1"/>
    <col min="494" max="495" width="15.5703125" style="14" customWidth="1"/>
    <col min="496" max="496" width="0" style="14" hidden="1" customWidth="1"/>
    <col min="497" max="497" width="15.5703125" style="14" customWidth="1"/>
    <col min="498" max="500" width="13.28515625" style="14" customWidth="1"/>
    <col min="501" max="505" width="12.7109375" style="14" customWidth="1"/>
    <col min="506" max="506" width="16.5703125" style="14" customWidth="1"/>
    <col min="507" max="507" width="14.5703125" style="14" customWidth="1"/>
    <col min="508" max="508" width="73.140625" style="14" customWidth="1"/>
    <col min="509" max="727" width="11.42578125" style="14"/>
    <col min="728" max="728" width="13.5703125" style="14" customWidth="1"/>
    <col min="729" max="729" width="30.5703125" style="14" customWidth="1"/>
    <col min="730" max="730" width="42.5703125" style="14" customWidth="1"/>
    <col min="731" max="731" width="12.140625" style="14" customWidth="1"/>
    <col min="732" max="732" width="10.85546875" style="14" customWidth="1"/>
    <col min="733" max="733" width="12.140625" style="14" customWidth="1"/>
    <col min="734" max="739" width="12.7109375" style="14" customWidth="1"/>
    <col min="740" max="740" width="45" style="14" customWidth="1"/>
    <col min="741" max="741" width="32.5703125" style="14" customWidth="1"/>
    <col min="742" max="742" width="20.42578125" style="14" customWidth="1"/>
    <col min="743" max="744" width="32" style="14" customWidth="1"/>
    <col min="745" max="745" width="22.7109375" style="14" customWidth="1"/>
    <col min="746" max="749" width="12.7109375" style="14" customWidth="1"/>
    <col min="750" max="751" width="15.5703125" style="14" customWidth="1"/>
    <col min="752" max="752" width="0" style="14" hidden="1" customWidth="1"/>
    <col min="753" max="753" width="15.5703125" style="14" customWidth="1"/>
    <col min="754" max="756" width="13.28515625" style="14" customWidth="1"/>
    <col min="757" max="761" width="12.7109375" style="14" customWidth="1"/>
    <col min="762" max="762" width="16.5703125" style="14" customWidth="1"/>
    <col min="763" max="763" width="14.5703125" style="14" customWidth="1"/>
    <col min="764" max="764" width="73.140625" style="14" customWidth="1"/>
    <col min="765" max="983" width="11.42578125" style="14"/>
    <col min="984" max="984" width="13.5703125" style="14" customWidth="1"/>
    <col min="985" max="985" width="30.5703125" style="14" customWidth="1"/>
    <col min="986" max="986" width="42.5703125" style="14" customWidth="1"/>
    <col min="987" max="987" width="12.140625" style="14" customWidth="1"/>
    <col min="988" max="988" width="10.85546875" style="14" customWidth="1"/>
    <col min="989" max="989" width="12.140625" style="14" customWidth="1"/>
    <col min="990" max="995" width="12.7109375" style="14" customWidth="1"/>
    <col min="996" max="996" width="45" style="14" customWidth="1"/>
    <col min="997" max="997" width="32.5703125" style="14" customWidth="1"/>
    <col min="998" max="998" width="20.42578125" style="14" customWidth="1"/>
    <col min="999" max="1000" width="32" style="14" customWidth="1"/>
    <col min="1001" max="1001" width="22.7109375" style="14" customWidth="1"/>
    <col min="1002" max="1005" width="12.7109375" style="14" customWidth="1"/>
    <col min="1006" max="1007" width="15.5703125" style="14" customWidth="1"/>
    <col min="1008" max="1008" width="0" style="14" hidden="1" customWidth="1"/>
    <col min="1009" max="1009" width="15.5703125" style="14" customWidth="1"/>
    <col min="1010" max="1012" width="13.28515625" style="14" customWidth="1"/>
    <col min="1013" max="1017" width="12.7109375" style="14" customWidth="1"/>
    <col min="1018" max="1018" width="16.5703125" style="14" customWidth="1"/>
    <col min="1019" max="1019" width="14.5703125" style="14" customWidth="1"/>
    <col min="1020" max="1020" width="73.140625" style="14" customWidth="1"/>
    <col min="1021" max="1239" width="11.42578125" style="14"/>
    <col min="1240" max="1240" width="13.5703125" style="14" customWidth="1"/>
    <col min="1241" max="1241" width="30.5703125" style="14" customWidth="1"/>
    <col min="1242" max="1242" width="42.5703125" style="14" customWidth="1"/>
    <col min="1243" max="1243" width="12.140625" style="14" customWidth="1"/>
    <col min="1244" max="1244" width="10.85546875" style="14" customWidth="1"/>
    <col min="1245" max="1245" width="12.140625" style="14" customWidth="1"/>
    <col min="1246" max="1251" width="12.7109375" style="14" customWidth="1"/>
    <col min="1252" max="1252" width="45" style="14" customWidth="1"/>
    <col min="1253" max="1253" width="32.5703125" style="14" customWidth="1"/>
    <col min="1254" max="1254" width="20.42578125" style="14" customWidth="1"/>
    <col min="1255" max="1256" width="32" style="14" customWidth="1"/>
    <col min="1257" max="1257" width="22.7109375" style="14" customWidth="1"/>
    <col min="1258" max="1261" width="12.7109375" style="14" customWidth="1"/>
    <col min="1262" max="1263" width="15.5703125" style="14" customWidth="1"/>
    <col min="1264" max="1264" width="0" style="14" hidden="1" customWidth="1"/>
    <col min="1265" max="1265" width="15.5703125" style="14" customWidth="1"/>
    <col min="1266" max="1268" width="13.28515625" style="14" customWidth="1"/>
    <col min="1269" max="1273" width="12.7109375" style="14" customWidth="1"/>
    <col min="1274" max="1274" width="16.5703125" style="14" customWidth="1"/>
    <col min="1275" max="1275" width="14.5703125" style="14" customWidth="1"/>
    <col min="1276" max="1276" width="73.140625" style="14" customWidth="1"/>
    <col min="1277" max="1495" width="11.42578125" style="14"/>
    <col min="1496" max="1496" width="13.5703125" style="14" customWidth="1"/>
    <col min="1497" max="1497" width="30.5703125" style="14" customWidth="1"/>
    <col min="1498" max="1498" width="42.5703125" style="14" customWidth="1"/>
    <col min="1499" max="1499" width="12.140625" style="14" customWidth="1"/>
    <col min="1500" max="1500" width="10.85546875" style="14" customWidth="1"/>
    <col min="1501" max="1501" width="12.140625" style="14" customWidth="1"/>
    <col min="1502" max="1507" width="12.7109375" style="14" customWidth="1"/>
    <col min="1508" max="1508" width="45" style="14" customWidth="1"/>
    <col min="1509" max="1509" width="32.5703125" style="14" customWidth="1"/>
    <col min="1510" max="1510" width="20.42578125" style="14" customWidth="1"/>
    <col min="1511" max="1512" width="32" style="14" customWidth="1"/>
    <col min="1513" max="1513" width="22.7109375" style="14" customWidth="1"/>
    <col min="1514" max="1517" width="12.7109375" style="14" customWidth="1"/>
    <col min="1518" max="1519" width="15.5703125" style="14" customWidth="1"/>
    <col min="1520" max="1520" width="0" style="14" hidden="1" customWidth="1"/>
    <col min="1521" max="1521" width="15.5703125" style="14" customWidth="1"/>
    <col min="1522" max="1524" width="13.28515625" style="14" customWidth="1"/>
    <col min="1525" max="1529" width="12.7109375" style="14" customWidth="1"/>
    <col min="1530" max="1530" width="16.5703125" style="14" customWidth="1"/>
    <col min="1531" max="1531" width="14.5703125" style="14" customWidth="1"/>
    <col min="1532" max="1532" width="73.140625" style="14" customWidth="1"/>
    <col min="1533" max="1751" width="11.42578125" style="14"/>
    <col min="1752" max="1752" width="13.5703125" style="14" customWidth="1"/>
    <col min="1753" max="1753" width="30.5703125" style="14" customWidth="1"/>
    <col min="1754" max="1754" width="42.5703125" style="14" customWidth="1"/>
    <col min="1755" max="1755" width="12.140625" style="14" customWidth="1"/>
    <col min="1756" max="1756" width="10.85546875" style="14" customWidth="1"/>
    <col min="1757" max="1757" width="12.140625" style="14" customWidth="1"/>
    <col min="1758" max="1763" width="12.7109375" style="14" customWidth="1"/>
    <col min="1764" max="1764" width="45" style="14" customWidth="1"/>
    <col min="1765" max="1765" width="32.5703125" style="14" customWidth="1"/>
    <col min="1766" max="1766" width="20.42578125" style="14" customWidth="1"/>
    <col min="1767" max="1768" width="32" style="14" customWidth="1"/>
    <col min="1769" max="1769" width="22.7109375" style="14" customWidth="1"/>
    <col min="1770" max="1773" width="12.7109375" style="14" customWidth="1"/>
    <col min="1774" max="1775" width="15.5703125" style="14" customWidth="1"/>
    <col min="1776" max="1776" width="0" style="14" hidden="1" customWidth="1"/>
    <col min="1777" max="1777" width="15.5703125" style="14" customWidth="1"/>
    <col min="1778" max="1780" width="13.28515625" style="14" customWidth="1"/>
    <col min="1781" max="1785" width="12.7109375" style="14" customWidth="1"/>
    <col min="1786" max="1786" width="16.5703125" style="14" customWidth="1"/>
    <col min="1787" max="1787" width="14.5703125" style="14" customWidth="1"/>
    <col min="1788" max="1788" width="73.140625" style="14" customWidth="1"/>
    <col min="1789" max="2007" width="11.42578125" style="14"/>
    <col min="2008" max="2008" width="13.5703125" style="14" customWidth="1"/>
    <col min="2009" max="2009" width="30.5703125" style="14" customWidth="1"/>
    <col min="2010" max="2010" width="42.5703125" style="14" customWidth="1"/>
    <col min="2011" max="2011" width="12.140625" style="14" customWidth="1"/>
    <col min="2012" max="2012" width="10.85546875" style="14" customWidth="1"/>
    <col min="2013" max="2013" width="12.140625" style="14" customWidth="1"/>
    <col min="2014" max="2019" width="12.7109375" style="14" customWidth="1"/>
    <col min="2020" max="2020" width="45" style="14" customWidth="1"/>
    <col min="2021" max="2021" width="32.5703125" style="14" customWidth="1"/>
    <col min="2022" max="2022" width="20.42578125" style="14" customWidth="1"/>
    <col min="2023" max="2024" width="32" style="14" customWidth="1"/>
    <col min="2025" max="2025" width="22.7109375" style="14" customWidth="1"/>
    <col min="2026" max="2029" width="12.7109375" style="14" customWidth="1"/>
    <col min="2030" max="2031" width="15.5703125" style="14" customWidth="1"/>
    <col min="2032" max="2032" width="0" style="14" hidden="1" customWidth="1"/>
    <col min="2033" max="2033" width="15.5703125" style="14" customWidth="1"/>
    <col min="2034" max="2036" width="13.28515625" style="14" customWidth="1"/>
    <col min="2037" max="2041" width="12.7109375" style="14" customWidth="1"/>
    <col min="2042" max="2042" width="16.5703125" style="14" customWidth="1"/>
    <col min="2043" max="2043" width="14.5703125" style="14" customWidth="1"/>
    <col min="2044" max="2044" width="73.140625" style="14" customWidth="1"/>
    <col min="2045" max="2263" width="11.42578125" style="14"/>
    <col min="2264" max="2264" width="13.5703125" style="14" customWidth="1"/>
    <col min="2265" max="2265" width="30.5703125" style="14" customWidth="1"/>
    <col min="2266" max="2266" width="42.5703125" style="14" customWidth="1"/>
    <col min="2267" max="2267" width="12.140625" style="14" customWidth="1"/>
    <col min="2268" max="2268" width="10.85546875" style="14" customWidth="1"/>
    <col min="2269" max="2269" width="12.140625" style="14" customWidth="1"/>
    <col min="2270" max="2275" width="12.7109375" style="14" customWidth="1"/>
    <col min="2276" max="2276" width="45" style="14" customWidth="1"/>
    <col min="2277" max="2277" width="32.5703125" style="14" customWidth="1"/>
    <col min="2278" max="2278" width="20.42578125" style="14" customWidth="1"/>
    <col min="2279" max="2280" width="32" style="14" customWidth="1"/>
    <col min="2281" max="2281" width="22.7109375" style="14" customWidth="1"/>
    <col min="2282" max="2285" width="12.7109375" style="14" customWidth="1"/>
    <col min="2286" max="2287" width="15.5703125" style="14" customWidth="1"/>
    <col min="2288" max="2288" width="0" style="14" hidden="1" customWidth="1"/>
    <col min="2289" max="2289" width="15.5703125" style="14" customWidth="1"/>
    <col min="2290" max="2292" width="13.28515625" style="14" customWidth="1"/>
    <col min="2293" max="2297" width="12.7109375" style="14" customWidth="1"/>
    <col min="2298" max="2298" width="16.5703125" style="14" customWidth="1"/>
    <col min="2299" max="2299" width="14.5703125" style="14" customWidth="1"/>
    <col min="2300" max="2300" width="73.140625" style="14" customWidth="1"/>
    <col min="2301" max="2519" width="11.42578125" style="14"/>
    <col min="2520" max="2520" width="13.5703125" style="14" customWidth="1"/>
    <col min="2521" max="2521" width="30.5703125" style="14" customWidth="1"/>
    <col min="2522" max="2522" width="42.5703125" style="14" customWidth="1"/>
    <col min="2523" max="2523" width="12.140625" style="14" customWidth="1"/>
    <col min="2524" max="2524" width="10.85546875" style="14" customWidth="1"/>
    <col min="2525" max="2525" width="12.140625" style="14" customWidth="1"/>
    <col min="2526" max="2531" width="12.7109375" style="14" customWidth="1"/>
    <col min="2532" max="2532" width="45" style="14" customWidth="1"/>
    <col min="2533" max="2533" width="32.5703125" style="14" customWidth="1"/>
    <col min="2534" max="2534" width="20.42578125" style="14" customWidth="1"/>
    <col min="2535" max="2536" width="32" style="14" customWidth="1"/>
    <col min="2537" max="2537" width="22.7109375" style="14" customWidth="1"/>
    <col min="2538" max="2541" width="12.7109375" style="14" customWidth="1"/>
    <col min="2542" max="2543" width="15.5703125" style="14" customWidth="1"/>
    <col min="2544" max="2544" width="0" style="14" hidden="1" customWidth="1"/>
    <col min="2545" max="2545" width="15.5703125" style="14" customWidth="1"/>
    <col min="2546" max="2548" width="13.28515625" style="14" customWidth="1"/>
    <col min="2549" max="2553" width="12.7109375" style="14" customWidth="1"/>
    <col min="2554" max="2554" width="16.5703125" style="14" customWidth="1"/>
    <col min="2555" max="2555" width="14.5703125" style="14" customWidth="1"/>
    <col min="2556" max="2556" width="73.140625" style="14" customWidth="1"/>
    <col min="2557" max="2775" width="11.42578125" style="14"/>
    <col min="2776" max="2776" width="13.5703125" style="14" customWidth="1"/>
    <col min="2777" max="2777" width="30.5703125" style="14" customWidth="1"/>
    <col min="2778" max="2778" width="42.5703125" style="14" customWidth="1"/>
    <col min="2779" max="2779" width="12.140625" style="14" customWidth="1"/>
    <col min="2780" max="2780" width="10.85546875" style="14" customWidth="1"/>
    <col min="2781" max="2781" width="12.140625" style="14" customWidth="1"/>
    <col min="2782" max="2787" width="12.7109375" style="14" customWidth="1"/>
    <col min="2788" max="2788" width="45" style="14" customWidth="1"/>
    <col min="2789" max="2789" width="32.5703125" style="14" customWidth="1"/>
    <col min="2790" max="2790" width="20.42578125" style="14" customWidth="1"/>
    <col min="2791" max="2792" width="32" style="14" customWidth="1"/>
    <col min="2793" max="2793" width="22.7109375" style="14" customWidth="1"/>
    <col min="2794" max="2797" width="12.7109375" style="14" customWidth="1"/>
    <col min="2798" max="2799" width="15.5703125" style="14" customWidth="1"/>
    <col min="2800" max="2800" width="0" style="14" hidden="1" customWidth="1"/>
    <col min="2801" max="2801" width="15.5703125" style="14" customWidth="1"/>
    <col min="2802" max="2804" width="13.28515625" style="14" customWidth="1"/>
    <col min="2805" max="2809" width="12.7109375" style="14" customWidth="1"/>
    <col min="2810" max="2810" width="16.5703125" style="14" customWidth="1"/>
    <col min="2811" max="2811" width="14.5703125" style="14" customWidth="1"/>
    <col min="2812" max="2812" width="73.140625" style="14" customWidth="1"/>
    <col min="2813" max="3031" width="11.42578125" style="14"/>
    <col min="3032" max="3032" width="13.5703125" style="14" customWidth="1"/>
    <col min="3033" max="3033" width="30.5703125" style="14" customWidth="1"/>
    <col min="3034" max="3034" width="42.5703125" style="14" customWidth="1"/>
    <col min="3035" max="3035" width="12.140625" style="14" customWidth="1"/>
    <col min="3036" max="3036" width="10.85546875" style="14" customWidth="1"/>
    <col min="3037" max="3037" width="12.140625" style="14" customWidth="1"/>
    <col min="3038" max="3043" width="12.7109375" style="14" customWidth="1"/>
    <col min="3044" max="3044" width="45" style="14" customWidth="1"/>
    <col min="3045" max="3045" width="32.5703125" style="14" customWidth="1"/>
    <col min="3046" max="3046" width="20.42578125" style="14" customWidth="1"/>
    <col min="3047" max="3048" width="32" style="14" customWidth="1"/>
    <col min="3049" max="3049" width="22.7109375" style="14" customWidth="1"/>
    <col min="3050" max="3053" width="12.7109375" style="14" customWidth="1"/>
    <col min="3054" max="3055" width="15.5703125" style="14" customWidth="1"/>
    <col min="3056" max="3056" width="0" style="14" hidden="1" customWidth="1"/>
    <col min="3057" max="3057" width="15.5703125" style="14" customWidth="1"/>
    <col min="3058" max="3060" width="13.28515625" style="14" customWidth="1"/>
    <col min="3061" max="3065" width="12.7109375" style="14" customWidth="1"/>
    <col min="3066" max="3066" width="16.5703125" style="14" customWidth="1"/>
    <col min="3067" max="3067" width="14.5703125" style="14" customWidth="1"/>
    <col min="3068" max="3068" width="73.140625" style="14" customWidth="1"/>
    <col min="3069" max="3287" width="11.42578125" style="14"/>
    <col min="3288" max="3288" width="13.5703125" style="14" customWidth="1"/>
    <col min="3289" max="3289" width="30.5703125" style="14" customWidth="1"/>
    <col min="3290" max="3290" width="42.5703125" style="14" customWidth="1"/>
    <col min="3291" max="3291" width="12.140625" style="14" customWidth="1"/>
    <col min="3292" max="3292" width="10.85546875" style="14" customWidth="1"/>
    <col min="3293" max="3293" width="12.140625" style="14" customWidth="1"/>
    <col min="3294" max="3299" width="12.7109375" style="14" customWidth="1"/>
    <col min="3300" max="3300" width="45" style="14" customWidth="1"/>
    <col min="3301" max="3301" width="32.5703125" style="14" customWidth="1"/>
    <col min="3302" max="3302" width="20.42578125" style="14" customWidth="1"/>
    <col min="3303" max="3304" width="32" style="14" customWidth="1"/>
    <col min="3305" max="3305" width="22.7109375" style="14" customWidth="1"/>
    <col min="3306" max="3309" width="12.7109375" style="14" customWidth="1"/>
    <col min="3310" max="3311" width="15.5703125" style="14" customWidth="1"/>
    <col min="3312" max="3312" width="0" style="14" hidden="1" customWidth="1"/>
    <col min="3313" max="3313" width="15.5703125" style="14" customWidth="1"/>
    <col min="3314" max="3316" width="13.28515625" style="14" customWidth="1"/>
    <col min="3317" max="3321" width="12.7109375" style="14" customWidth="1"/>
    <col min="3322" max="3322" width="16.5703125" style="14" customWidth="1"/>
    <col min="3323" max="3323" width="14.5703125" style="14" customWidth="1"/>
    <col min="3324" max="3324" width="73.140625" style="14" customWidth="1"/>
    <col min="3325" max="3543" width="11.42578125" style="14"/>
    <col min="3544" max="3544" width="13.5703125" style="14" customWidth="1"/>
    <col min="3545" max="3545" width="30.5703125" style="14" customWidth="1"/>
    <col min="3546" max="3546" width="42.5703125" style="14" customWidth="1"/>
    <col min="3547" max="3547" width="12.140625" style="14" customWidth="1"/>
    <col min="3548" max="3548" width="10.85546875" style="14" customWidth="1"/>
    <col min="3549" max="3549" width="12.140625" style="14" customWidth="1"/>
    <col min="3550" max="3555" width="12.7109375" style="14" customWidth="1"/>
    <col min="3556" max="3556" width="45" style="14" customWidth="1"/>
    <col min="3557" max="3557" width="32.5703125" style="14" customWidth="1"/>
    <col min="3558" max="3558" width="20.42578125" style="14" customWidth="1"/>
    <col min="3559" max="3560" width="32" style="14" customWidth="1"/>
    <col min="3561" max="3561" width="22.7109375" style="14" customWidth="1"/>
    <col min="3562" max="3565" width="12.7109375" style="14" customWidth="1"/>
    <col min="3566" max="3567" width="15.5703125" style="14" customWidth="1"/>
    <col min="3568" max="3568" width="0" style="14" hidden="1" customWidth="1"/>
    <col min="3569" max="3569" width="15.5703125" style="14" customWidth="1"/>
    <col min="3570" max="3572" width="13.28515625" style="14" customWidth="1"/>
    <col min="3573" max="3577" width="12.7109375" style="14" customWidth="1"/>
    <col min="3578" max="3578" width="16.5703125" style="14" customWidth="1"/>
    <col min="3579" max="3579" width="14.5703125" style="14" customWidth="1"/>
    <col min="3580" max="3580" width="73.140625" style="14" customWidth="1"/>
    <col min="3581" max="3799" width="11.42578125" style="14"/>
    <col min="3800" max="3800" width="13.5703125" style="14" customWidth="1"/>
    <col min="3801" max="3801" width="30.5703125" style="14" customWidth="1"/>
    <col min="3802" max="3802" width="42.5703125" style="14" customWidth="1"/>
    <col min="3803" max="3803" width="12.140625" style="14" customWidth="1"/>
    <col min="3804" max="3804" width="10.85546875" style="14" customWidth="1"/>
    <col min="3805" max="3805" width="12.140625" style="14" customWidth="1"/>
    <col min="3806" max="3811" width="12.7109375" style="14" customWidth="1"/>
    <col min="3812" max="3812" width="45" style="14" customWidth="1"/>
    <col min="3813" max="3813" width="32.5703125" style="14" customWidth="1"/>
    <col min="3814" max="3814" width="20.42578125" style="14" customWidth="1"/>
    <col min="3815" max="3816" width="32" style="14" customWidth="1"/>
    <col min="3817" max="3817" width="22.7109375" style="14" customWidth="1"/>
    <col min="3818" max="3821" width="12.7109375" style="14" customWidth="1"/>
    <col min="3822" max="3823" width="15.5703125" style="14" customWidth="1"/>
    <col min="3824" max="3824" width="0" style="14" hidden="1" customWidth="1"/>
    <col min="3825" max="3825" width="15.5703125" style="14" customWidth="1"/>
    <col min="3826" max="3828" width="13.28515625" style="14" customWidth="1"/>
    <col min="3829" max="3833" width="12.7109375" style="14" customWidth="1"/>
    <col min="3834" max="3834" width="16.5703125" style="14" customWidth="1"/>
    <col min="3835" max="3835" width="14.5703125" style="14" customWidth="1"/>
    <col min="3836" max="3836" width="73.140625" style="14" customWidth="1"/>
    <col min="3837" max="4055" width="11.42578125" style="14"/>
    <col min="4056" max="4056" width="13.5703125" style="14" customWidth="1"/>
    <col min="4057" max="4057" width="30.5703125" style="14" customWidth="1"/>
    <col min="4058" max="4058" width="42.5703125" style="14" customWidth="1"/>
    <col min="4059" max="4059" width="12.140625" style="14" customWidth="1"/>
    <col min="4060" max="4060" width="10.85546875" style="14" customWidth="1"/>
    <col min="4061" max="4061" width="12.140625" style="14" customWidth="1"/>
    <col min="4062" max="4067" width="12.7109375" style="14" customWidth="1"/>
    <col min="4068" max="4068" width="45" style="14" customWidth="1"/>
    <col min="4069" max="4069" width="32.5703125" style="14" customWidth="1"/>
    <col min="4070" max="4070" width="20.42578125" style="14" customWidth="1"/>
    <col min="4071" max="4072" width="32" style="14" customWidth="1"/>
    <col min="4073" max="4073" width="22.7109375" style="14" customWidth="1"/>
    <col min="4074" max="4077" width="12.7109375" style="14" customWidth="1"/>
    <col min="4078" max="4079" width="15.5703125" style="14" customWidth="1"/>
    <col min="4080" max="4080" width="0" style="14" hidden="1" customWidth="1"/>
    <col min="4081" max="4081" width="15.5703125" style="14" customWidth="1"/>
    <col min="4082" max="4084" width="13.28515625" style="14" customWidth="1"/>
    <col min="4085" max="4089" width="12.7109375" style="14" customWidth="1"/>
    <col min="4090" max="4090" width="16.5703125" style="14" customWidth="1"/>
    <col min="4091" max="4091" width="14.5703125" style="14" customWidth="1"/>
    <col min="4092" max="4092" width="73.140625" style="14" customWidth="1"/>
    <col min="4093" max="4311" width="11.42578125" style="14"/>
    <col min="4312" max="4312" width="13.5703125" style="14" customWidth="1"/>
    <col min="4313" max="4313" width="30.5703125" style="14" customWidth="1"/>
    <col min="4314" max="4314" width="42.5703125" style="14" customWidth="1"/>
    <col min="4315" max="4315" width="12.140625" style="14" customWidth="1"/>
    <col min="4316" max="4316" width="10.85546875" style="14" customWidth="1"/>
    <col min="4317" max="4317" width="12.140625" style="14" customWidth="1"/>
    <col min="4318" max="4323" width="12.7109375" style="14" customWidth="1"/>
    <col min="4324" max="4324" width="45" style="14" customWidth="1"/>
    <col min="4325" max="4325" width="32.5703125" style="14" customWidth="1"/>
    <col min="4326" max="4326" width="20.42578125" style="14" customWidth="1"/>
    <col min="4327" max="4328" width="32" style="14" customWidth="1"/>
    <col min="4329" max="4329" width="22.7109375" style="14" customWidth="1"/>
    <col min="4330" max="4333" width="12.7109375" style="14" customWidth="1"/>
    <col min="4334" max="4335" width="15.5703125" style="14" customWidth="1"/>
    <col min="4336" max="4336" width="0" style="14" hidden="1" customWidth="1"/>
    <col min="4337" max="4337" width="15.5703125" style="14" customWidth="1"/>
    <col min="4338" max="4340" width="13.28515625" style="14" customWidth="1"/>
    <col min="4341" max="4345" width="12.7109375" style="14" customWidth="1"/>
    <col min="4346" max="4346" width="16.5703125" style="14" customWidth="1"/>
    <col min="4347" max="4347" width="14.5703125" style="14" customWidth="1"/>
    <col min="4348" max="4348" width="73.140625" style="14" customWidth="1"/>
    <col min="4349" max="4567" width="11.42578125" style="14"/>
    <col min="4568" max="4568" width="13.5703125" style="14" customWidth="1"/>
    <col min="4569" max="4569" width="30.5703125" style="14" customWidth="1"/>
    <col min="4570" max="4570" width="42.5703125" style="14" customWidth="1"/>
    <col min="4571" max="4571" width="12.140625" style="14" customWidth="1"/>
    <col min="4572" max="4572" width="10.85546875" style="14" customWidth="1"/>
    <col min="4573" max="4573" width="12.140625" style="14" customWidth="1"/>
    <col min="4574" max="4579" width="12.7109375" style="14" customWidth="1"/>
    <col min="4580" max="4580" width="45" style="14" customWidth="1"/>
    <col min="4581" max="4581" width="32.5703125" style="14" customWidth="1"/>
    <col min="4582" max="4582" width="20.42578125" style="14" customWidth="1"/>
    <col min="4583" max="4584" width="32" style="14" customWidth="1"/>
    <col min="4585" max="4585" width="22.7109375" style="14" customWidth="1"/>
    <col min="4586" max="4589" width="12.7109375" style="14" customWidth="1"/>
    <col min="4590" max="4591" width="15.5703125" style="14" customWidth="1"/>
    <col min="4592" max="4592" width="0" style="14" hidden="1" customWidth="1"/>
    <col min="4593" max="4593" width="15.5703125" style="14" customWidth="1"/>
    <col min="4594" max="4596" width="13.28515625" style="14" customWidth="1"/>
    <col min="4597" max="4601" width="12.7109375" style="14" customWidth="1"/>
    <col min="4602" max="4602" width="16.5703125" style="14" customWidth="1"/>
    <col min="4603" max="4603" width="14.5703125" style="14" customWidth="1"/>
    <col min="4604" max="4604" width="73.140625" style="14" customWidth="1"/>
    <col min="4605" max="4823" width="11.42578125" style="14"/>
    <col min="4824" max="4824" width="13.5703125" style="14" customWidth="1"/>
    <col min="4825" max="4825" width="30.5703125" style="14" customWidth="1"/>
    <col min="4826" max="4826" width="42.5703125" style="14" customWidth="1"/>
    <col min="4827" max="4827" width="12.140625" style="14" customWidth="1"/>
    <col min="4828" max="4828" width="10.85546875" style="14" customWidth="1"/>
    <col min="4829" max="4829" width="12.140625" style="14" customWidth="1"/>
    <col min="4830" max="4835" width="12.7109375" style="14" customWidth="1"/>
    <col min="4836" max="4836" width="45" style="14" customWidth="1"/>
    <col min="4837" max="4837" width="32.5703125" style="14" customWidth="1"/>
    <col min="4838" max="4838" width="20.42578125" style="14" customWidth="1"/>
    <col min="4839" max="4840" width="32" style="14" customWidth="1"/>
    <col min="4841" max="4841" width="22.7109375" style="14" customWidth="1"/>
    <col min="4842" max="4845" width="12.7109375" style="14" customWidth="1"/>
    <col min="4846" max="4847" width="15.5703125" style="14" customWidth="1"/>
    <col min="4848" max="4848" width="0" style="14" hidden="1" customWidth="1"/>
    <col min="4849" max="4849" width="15.5703125" style="14" customWidth="1"/>
    <col min="4850" max="4852" width="13.28515625" style="14" customWidth="1"/>
    <col min="4853" max="4857" width="12.7109375" style="14" customWidth="1"/>
    <col min="4858" max="4858" width="16.5703125" style="14" customWidth="1"/>
    <col min="4859" max="4859" width="14.5703125" style="14" customWidth="1"/>
    <col min="4860" max="4860" width="73.140625" style="14" customWidth="1"/>
    <col min="4861" max="5079" width="11.42578125" style="14"/>
    <col min="5080" max="5080" width="13.5703125" style="14" customWidth="1"/>
    <col min="5081" max="5081" width="30.5703125" style="14" customWidth="1"/>
    <col min="5082" max="5082" width="42.5703125" style="14" customWidth="1"/>
    <col min="5083" max="5083" width="12.140625" style="14" customWidth="1"/>
    <col min="5084" max="5084" width="10.85546875" style="14" customWidth="1"/>
    <col min="5085" max="5085" width="12.140625" style="14" customWidth="1"/>
    <col min="5086" max="5091" width="12.7109375" style="14" customWidth="1"/>
    <col min="5092" max="5092" width="45" style="14" customWidth="1"/>
    <col min="5093" max="5093" width="32.5703125" style="14" customWidth="1"/>
    <col min="5094" max="5094" width="20.42578125" style="14" customWidth="1"/>
    <col min="5095" max="5096" width="32" style="14" customWidth="1"/>
    <col min="5097" max="5097" width="22.7109375" style="14" customWidth="1"/>
    <col min="5098" max="5101" width="12.7109375" style="14" customWidth="1"/>
    <col min="5102" max="5103" width="15.5703125" style="14" customWidth="1"/>
    <col min="5104" max="5104" width="0" style="14" hidden="1" customWidth="1"/>
    <col min="5105" max="5105" width="15.5703125" style="14" customWidth="1"/>
    <col min="5106" max="5108" width="13.28515625" style="14" customWidth="1"/>
    <col min="5109" max="5113" width="12.7109375" style="14" customWidth="1"/>
    <col min="5114" max="5114" width="16.5703125" style="14" customWidth="1"/>
    <col min="5115" max="5115" width="14.5703125" style="14" customWidth="1"/>
    <col min="5116" max="5116" width="73.140625" style="14" customWidth="1"/>
    <col min="5117" max="5335" width="11.42578125" style="14"/>
    <col min="5336" max="5336" width="13.5703125" style="14" customWidth="1"/>
    <col min="5337" max="5337" width="30.5703125" style="14" customWidth="1"/>
    <col min="5338" max="5338" width="42.5703125" style="14" customWidth="1"/>
    <col min="5339" max="5339" width="12.140625" style="14" customWidth="1"/>
    <col min="5340" max="5340" width="10.85546875" style="14" customWidth="1"/>
    <col min="5341" max="5341" width="12.140625" style="14" customWidth="1"/>
    <col min="5342" max="5347" width="12.7109375" style="14" customWidth="1"/>
    <col min="5348" max="5348" width="45" style="14" customWidth="1"/>
    <col min="5349" max="5349" width="32.5703125" style="14" customWidth="1"/>
    <col min="5350" max="5350" width="20.42578125" style="14" customWidth="1"/>
    <col min="5351" max="5352" width="32" style="14" customWidth="1"/>
    <col min="5353" max="5353" width="22.7109375" style="14" customWidth="1"/>
    <col min="5354" max="5357" width="12.7109375" style="14" customWidth="1"/>
    <col min="5358" max="5359" width="15.5703125" style="14" customWidth="1"/>
    <col min="5360" max="5360" width="0" style="14" hidden="1" customWidth="1"/>
    <col min="5361" max="5361" width="15.5703125" style="14" customWidth="1"/>
    <col min="5362" max="5364" width="13.28515625" style="14" customWidth="1"/>
    <col min="5365" max="5369" width="12.7109375" style="14" customWidth="1"/>
    <col min="5370" max="5370" width="16.5703125" style="14" customWidth="1"/>
    <col min="5371" max="5371" width="14.5703125" style="14" customWidth="1"/>
    <col min="5372" max="5372" width="73.140625" style="14" customWidth="1"/>
    <col min="5373" max="5591" width="11.42578125" style="14"/>
    <col min="5592" max="5592" width="13.5703125" style="14" customWidth="1"/>
    <col min="5593" max="5593" width="30.5703125" style="14" customWidth="1"/>
    <col min="5594" max="5594" width="42.5703125" style="14" customWidth="1"/>
    <col min="5595" max="5595" width="12.140625" style="14" customWidth="1"/>
    <col min="5596" max="5596" width="10.85546875" style="14" customWidth="1"/>
    <col min="5597" max="5597" width="12.140625" style="14" customWidth="1"/>
    <col min="5598" max="5603" width="12.7109375" style="14" customWidth="1"/>
    <col min="5604" max="5604" width="45" style="14" customWidth="1"/>
    <col min="5605" max="5605" width="32.5703125" style="14" customWidth="1"/>
    <col min="5606" max="5606" width="20.42578125" style="14" customWidth="1"/>
    <col min="5607" max="5608" width="32" style="14" customWidth="1"/>
    <col min="5609" max="5609" width="22.7109375" style="14" customWidth="1"/>
    <col min="5610" max="5613" width="12.7109375" style="14" customWidth="1"/>
    <col min="5614" max="5615" width="15.5703125" style="14" customWidth="1"/>
    <col min="5616" max="5616" width="0" style="14" hidden="1" customWidth="1"/>
    <col min="5617" max="5617" width="15.5703125" style="14" customWidth="1"/>
    <col min="5618" max="5620" width="13.28515625" style="14" customWidth="1"/>
    <col min="5621" max="5625" width="12.7109375" style="14" customWidth="1"/>
    <col min="5626" max="5626" width="16.5703125" style="14" customWidth="1"/>
    <col min="5627" max="5627" width="14.5703125" style="14" customWidth="1"/>
    <col min="5628" max="5628" width="73.140625" style="14" customWidth="1"/>
    <col min="5629" max="5847" width="11.42578125" style="14"/>
    <col min="5848" max="5848" width="13.5703125" style="14" customWidth="1"/>
    <col min="5849" max="5849" width="30.5703125" style="14" customWidth="1"/>
    <col min="5850" max="5850" width="42.5703125" style="14" customWidth="1"/>
    <col min="5851" max="5851" width="12.140625" style="14" customWidth="1"/>
    <col min="5852" max="5852" width="10.85546875" style="14" customWidth="1"/>
    <col min="5853" max="5853" width="12.140625" style="14" customWidth="1"/>
    <col min="5854" max="5859" width="12.7109375" style="14" customWidth="1"/>
    <col min="5860" max="5860" width="45" style="14" customWidth="1"/>
    <col min="5861" max="5861" width="32.5703125" style="14" customWidth="1"/>
    <col min="5862" max="5862" width="20.42578125" style="14" customWidth="1"/>
    <col min="5863" max="5864" width="32" style="14" customWidth="1"/>
    <col min="5865" max="5865" width="22.7109375" style="14" customWidth="1"/>
    <col min="5866" max="5869" width="12.7109375" style="14" customWidth="1"/>
    <col min="5870" max="5871" width="15.5703125" style="14" customWidth="1"/>
    <col min="5872" max="5872" width="0" style="14" hidden="1" customWidth="1"/>
    <col min="5873" max="5873" width="15.5703125" style="14" customWidth="1"/>
    <col min="5874" max="5876" width="13.28515625" style="14" customWidth="1"/>
    <col min="5877" max="5881" width="12.7109375" style="14" customWidth="1"/>
    <col min="5882" max="5882" width="16.5703125" style="14" customWidth="1"/>
    <col min="5883" max="5883" width="14.5703125" style="14" customWidth="1"/>
    <col min="5884" max="5884" width="73.140625" style="14" customWidth="1"/>
    <col min="5885" max="6103" width="11.42578125" style="14"/>
    <col min="6104" max="6104" width="13.5703125" style="14" customWidth="1"/>
    <col min="6105" max="6105" width="30.5703125" style="14" customWidth="1"/>
    <col min="6106" max="6106" width="42.5703125" style="14" customWidth="1"/>
    <col min="6107" max="6107" width="12.140625" style="14" customWidth="1"/>
    <col min="6108" max="6108" width="10.85546875" style="14" customWidth="1"/>
    <col min="6109" max="6109" width="12.140625" style="14" customWidth="1"/>
    <col min="6110" max="6115" width="12.7109375" style="14" customWidth="1"/>
    <col min="6116" max="6116" width="45" style="14" customWidth="1"/>
    <col min="6117" max="6117" width="32.5703125" style="14" customWidth="1"/>
    <col min="6118" max="6118" width="20.42578125" style="14" customWidth="1"/>
    <col min="6119" max="6120" width="32" style="14" customWidth="1"/>
    <col min="6121" max="6121" width="22.7109375" style="14" customWidth="1"/>
    <col min="6122" max="6125" width="12.7109375" style="14" customWidth="1"/>
    <col min="6126" max="6127" width="15.5703125" style="14" customWidth="1"/>
    <col min="6128" max="6128" width="0" style="14" hidden="1" customWidth="1"/>
    <col min="6129" max="6129" width="15.5703125" style="14" customWidth="1"/>
    <col min="6130" max="6132" width="13.28515625" style="14" customWidth="1"/>
    <col min="6133" max="6137" width="12.7109375" style="14" customWidth="1"/>
    <col min="6138" max="6138" width="16.5703125" style="14" customWidth="1"/>
    <col min="6139" max="6139" width="14.5703125" style="14" customWidth="1"/>
    <col min="6140" max="6140" width="73.140625" style="14" customWidth="1"/>
    <col min="6141" max="6359" width="11.42578125" style="14"/>
    <col min="6360" max="6360" width="13.5703125" style="14" customWidth="1"/>
    <col min="6361" max="6361" width="30.5703125" style="14" customWidth="1"/>
    <col min="6362" max="6362" width="42.5703125" style="14" customWidth="1"/>
    <col min="6363" max="6363" width="12.140625" style="14" customWidth="1"/>
    <col min="6364" max="6364" width="10.85546875" style="14" customWidth="1"/>
    <col min="6365" max="6365" width="12.140625" style="14" customWidth="1"/>
    <col min="6366" max="6371" width="12.7109375" style="14" customWidth="1"/>
    <col min="6372" max="6372" width="45" style="14" customWidth="1"/>
    <col min="6373" max="6373" width="32.5703125" style="14" customWidth="1"/>
    <col min="6374" max="6374" width="20.42578125" style="14" customWidth="1"/>
    <col min="6375" max="6376" width="32" style="14" customWidth="1"/>
    <col min="6377" max="6377" width="22.7109375" style="14" customWidth="1"/>
    <col min="6378" max="6381" width="12.7109375" style="14" customWidth="1"/>
    <col min="6382" max="6383" width="15.5703125" style="14" customWidth="1"/>
    <col min="6384" max="6384" width="0" style="14" hidden="1" customWidth="1"/>
    <col min="6385" max="6385" width="15.5703125" style="14" customWidth="1"/>
    <col min="6386" max="6388" width="13.28515625" style="14" customWidth="1"/>
    <col min="6389" max="6393" width="12.7109375" style="14" customWidth="1"/>
    <col min="6394" max="6394" width="16.5703125" style="14" customWidth="1"/>
    <col min="6395" max="6395" width="14.5703125" style="14" customWidth="1"/>
    <col min="6396" max="6396" width="73.140625" style="14" customWidth="1"/>
    <col min="6397" max="6615" width="11.42578125" style="14"/>
    <col min="6616" max="6616" width="13.5703125" style="14" customWidth="1"/>
    <col min="6617" max="6617" width="30.5703125" style="14" customWidth="1"/>
    <col min="6618" max="6618" width="42.5703125" style="14" customWidth="1"/>
    <col min="6619" max="6619" width="12.140625" style="14" customWidth="1"/>
    <col min="6620" max="6620" width="10.85546875" style="14" customWidth="1"/>
    <col min="6621" max="6621" width="12.140625" style="14" customWidth="1"/>
    <col min="6622" max="6627" width="12.7109375" style="14" customWidth="1"/>
    <col min="6628" max="6628" width="45" style="14" customWidth="1"/>
    <col min="6629" max="6629" width="32.5703125" style="14" customWidth="1"/>
    <col min="6630" max="6630" width="20.42578125" style="14" customWidth="1"/>
    <col min="6631" max="6632" width="32" style="14" customWidth="1"/>
    <col min="6633" max="6633" width="22.7109375" style="14" customWidth="1"/>
    <col min="6634" max="6637" width="12.7109375" style="14" customWidth="1"/>
    <col min="6638" max="6639" width="15.5703125" style="14" customWidth="1"/>
    <col min="6640" max="6640" width="0" style="14" hidden="1" customWidth="1"/>
    <col min="6641" max="6641" width="15.5703125" style="14" customWidth="1"/>
    <col min="6642" max="6644" width="13.28515625" style="14" customWidth="1"/>
    <col min="6645" max="6649" width="12.7109375" style="14" customWidth="1"/>
    <col min="6650" max="6650" width="16.5703125" style="14" customWidth="1"/>
    <col min="6651" max="6651" width="14.5703125" style="14" customWidth="1"/>
    <col min="6652" max="6652" width="73.140625" style="14" customWidth="1"/>
    <col min="6653" max="6871" width="11.42578125" style="14"/>
    <col min="6872" max="6872" width="13.5703125" style="14" customWidth="1"/>
    <col min="6873" max="6873" width="30.5703125" style="14" customWidth="1"/>
    <col min="6874" max="6874" width="42.5703125" style="14" customWidth="1"/>
    <col min="6875" max="6875" width="12.140625" style="14" customWidth="1"/>
    <col min="6876" max="6876" width="10.85546875" style="14" customWidth="1"/>
    <col min="6877" max="6877" width="12.140625" style="14" customWidth="1"/>
    <col min="6878" max="6883" width="12.7109375" style="14" customWidth="1"/>
    <col min="6884" max="6884" width="45" style="14" customWidth="1"/>
    <col min="6885" max="6885" width="32.5703125" style="14" customWidth="1"/>
    <col min="6886" max="6886" width="20.42578125" style="14" customWidth="1"/>
    <col min="6887" max="6888" width="32" style="14" customWidth="1"/>
    <col min="6889" max="6889" width="22.7109375" style="14" customWidth="1"/>
    <col min="6890" max="6893" width="12.7109375" style="14" customWidth="1"/>
    <col min="6894" max="6895" width="15.5703125" style="14" customWidth="1"/>
    <col min="6896" max="6896" width="0" style="14" hidden="1" customWidth="1"/>
    <col min="6897" max="6897" width="15.5703125" style="14" customWidth="1"/>
    <col min="6898" max="6900" width="13.28515625" style="14" customWidth="1"/>
    <col min="6901" max="6905" width="12.7109375" style="14" customWidth="1"/>
    <col min="6906" max="6906" width="16.5703125" style="14" customWidth="1"/>
    <col min="6907" max="6907" width="14.5703125" style="14" customWidth="1"/>
    <col min="6908" max="6908" width="73.140625" style="14" customWidth="1"/>
    <col min="6909" max="7127" width="11.42578125" style="14"/>
    <col min="7128" max="7128" width="13.5703125" style="14" customWidth="1"/>
    <col min="7129" max="7129" width="30.5703125" style="14" customWidth="1"/>
    <col min="7130" max="7130" width="42.5703125" style="14" customWidth="1"/>
    <col min="7131" max="7131" width="12.140625" style="14" customWidth="1"/>
    <col min="7132" max="7132" width="10.85546875" style="14" customWidth="1"/>
    <col min="7133" max="7133" width="12.140625" style="14" customWidth="1"/>
    <col min="7134" max="7139" width="12.7109375" style="14" customWidth="1"/>
    <col min="7140" max="7140" width="45" style="14" customWidth="1"/>
    <col min="7141" max="7141" width="32.5703125" style="14" customWidth="1"/>
    <col min="7142" max="7142" width="20.42578125" style="14" customWidth="1"/>
    <col min="7143" max="7144" width="32" style="14" customWidth="1"/>
    <col min="7145" max="7145" width="22.7109375" style="14" customWidth="1"/>
    <col min="7146" max="7149" width="12.7109375" style="14" customWidth="1"/>
    <col min="7150" max="7151" width="15.5703125" style="14" customWidth="1"/>
    <col min="7152" max="7152" width="0" style="14" hidden="1" customWidth="1"/>
    <col min="7153" max="7153" width="15.5703125" style="14" customWidth="1"/>
    <col min="7154" max="7156" width="13.28515625" style="14" customWidth="1"/>
    <col min="7157" max="7161" width="12.7109375" style="14" customWidth="1"/>
    <col min="7162" max="7162" width="16.5703125" style="14" customWidth="1"/>
    <col min="7163" max="7163" width="14.5703125" style="14" customWidth="1"/>
    <col min="7164" max="7164" width="73.140625" style="14" customWidth="1"/>
    <col min="7165" max="7383" width="11.42578125" style="14"/>
    <col min="7384" max="7384" width="13.5703125" style="14" customWidth="1"/>
    <col min="7385" max="7385" width="30.5703125" style="14" customWidth="1"/>
    <col min="7386" max="7386" width="42.5703125" style="14" customWidth="1"/>
    <col min="7387" max="7387" width="12.140625" style="14" customWidth="1"/>
    <col min="7388" max="7388" width="10.85546875" style="14" customWidth="1"/>
    <col min="7389" max="7389" width="12.140625" style="14" customWidth="1"/>
    <col min="7390" max="7395" width="12.7109375" style="14" customWidth="1"/>
    <col min="7396" max="7396" width="45" style="14" customWidth="1"/>
    <col min="7397" max="7397" width="32.5703125" style="14" customWidth="1"/>
    <col min="7398" max="7398" width="20.42578125" style="14" customWidth="1"/>
    <col min="7399" max="7400" width="32" style="14" customWidth="1"/>
    <col min="7401" max="7401" width="22.7109375" style="14" customWidth="1"/>
    <col min="7402" max="7405" width="12.7109375" style="14" customWidth="1"/>
    <col min="7406" max="7407" width="15.5703125" style="14" customWidth="1"/>
    <col min="7408" max="7408" width="0" style="14" hidden="1" customWidth="1"/>
    <col min="7409" max="7409" width="15.5703125" style="14" customWidth="1"/>
    <col min="7410" max="7412" width="13.28515625" style="14" customWidth="1"/>
    <col min="7413" max="7417" width="12.7109375" style="14" customWidth="1"/>
    <col min="7418" max="7418" width="16.5703125" style="14" customWidth="1"/>
    <col min="7419" max="7419" width="14.5703125" style="14" customWidth="1"/>
    <col min="7420" max="7420" width="73.140625" style="14" customWidth="1"/>
    <col min="7421" max="7639" width="11.42578125" style="14"/>
    <col min="7640" max="7640" width="13.5703125" style="14" customWidth="1"/>
    <col min="7641" max="7641" width="30.5703125" style="14" customWidth="1"/>
    <col min="7642" max="7642" width="42.5703125" style="14" customWidth="1"/>
    <col min="7643" max="7643" width="12.140625" style="14" customWidth="1"/>
    <col min="7644" max="7644" width="10.85546875" style="14" customWidth="1"/>
    <col min="7645" max="7645" width="12.140625" style="14" customWidth="1"/>
    <col min="7646" max="7651" width="12.7109375" style="14" customWidth="1"/>
    <col min="7652" max="7652" width="45" style="14" customWidth="1"/>
    <col min="7653" max="7653" width="32.5703125" style="14" customWidth="1"/>
    <col min="7654" max="7654" width="20.42578125" style="14" customWidth="1"/>
    <col min="7655" max="7656" width="32" style="14" customWidth="1"/>
    <col min="7657" max="7657" width="22.7109375" style="14" customWidth="1"/>
    <col min="7658" max="7661" width="12.7109375" style="14" customWidth="1"/>
    <col min="7662" max="7663" width="15.5703125" style="14" customWidth="1"/>
    <col min="7664" max="7664" width="0" style="14" hidden="1" customWidth="1"/>
    <col min="7665" max="7665" width="15.5703125" style="14" customWidth="1"/>
    <col min="7666" max="7668" width="13.28515625" style="14" customWidth="1"/>
    <col min="7669" max="7673" width="12.7109375" style="14" customWidth="1"/>
    <col min="7674" max="7674" width="16.5703125" style="14" customWidth="1"/>
    <col min="7675" max="7675" width="14.5703125" style="14" customWidth="1"/>
    <col min="7676" max="7676" width="73.140625" style="14" customWidth="1"/>
    <col min="7677" max="7895" width="11.42578125" style="14"/>
    <col min="7896" max="7896" width="13.5703125" style="14" customWidth="1"/>
    <col min="7897" max="7897" width="30.5703125" style="14" customWidth="1"/>
    <col min="7898" max="7898" width="42.5703125" style="14" customWidth="1"/>
    <col min="7899" max="7899" width="12.140625" style="14" customWidth="1"/>
    <col min="7900" max="7900" width="10.85546875" style="14" customWidth="1"/>
    <col min="7901" max="7901" width="12.140625" style="14" customWidth="1"/>
    <col min="7902" max="7907" width="12.7109375" style="14" customWidth="1"/>
    <col min="7908" max="7908" width="45" style="14" customWidth="1"/>
    <col min="7909" max="7909" width="32.5703125" style="14" customWidth="1"/>
    <col min="7910" max="7910" width="20.42578125" style="14" customWidth="1"/>
    <col min="7911" max="7912" width="32" style="14" customWidth="1"/>
    <col min="7913" max="7913" width="22.7109375" style="14" customWidth="1"/>
    <col min="7914" max="7917" width="12.7109375" style="14" customWidth="1"/>
    <col min="7918" max="7919" width="15.5703125" style="14" customWidth="1"/>
    <col min="7920" max="7920" width="0" style="14" hidden="1" customWidth="1"/>
    <col min="7921" max="7921" width="15.5703125" style="14" customWidth="1"/>
    <col min="7922" max="7924" width="13.28515625" style="14" customWidth="1"/>
    <col min="7925" max="7929" width="12.7109375" style="14" customWidth="1"/>
    <col min="7930" max="7930" width="16.5703125" style="14" customWidth="1"/>
    <col min="7931" max="7931" width="14.5703125" style="14" customWidth="1"/>
    <col min="7932" max="7932" width="73.140625" style="14" customWidth="1"/>
    <col min="7933" max="8151" width="11.42578125" style="14"/>
    <col min="8152" max="8152" width="13.5703125" style="14" customWidth="1"/>
    <col min="8153" max="8153" width="30.5703125" style="14" customWidth="1"/>
    <col min="8154" max="8154" width="42.5703125" style="14" customWidth="1"/>
    <col min="8155" max="8155" width="12.140625" style="14" customWidth="1"/>
    <col min="8156" max="8156" width="10.85546875" style="14" customWidth="1"/>
    <col min="8157" max="8157" width="12.140625" style="14" customWidth="1"/>
    <col min="8158" max="8163" width="12.7109375" style="14" customWidth="1"/>
    <col min="8164" max="8164" width="45" style="14" customWidth="1"/>
    <col min="8165" max="8165" width="32.5703125" style="14" customWidth="1"/>
    <col min="8166" max="8166" width="20.42578125" style="14" customWidth="1"/>
    <col min="8167" max="8168" width="32" style="14" customWidth="1"/>
    <col min="8169" max="8169" width="22.7109375" style="14" customWidth="1"/>
    <col min="8170" max="8173" width="12.7109375" style="14" customWidth="1"/>
    <col min="8174" max="8175" width="15.5703125" style="14" customWidth="1"/>
    <col min="8176" max="8176" width="0" style="14" hidden="1" customWidth="1"/>
    <col min="8177" max="8177" width="15.5703125" style="14" customWidth="1"/>
    <col min="8178" max="8180" width="13.28515625" style="14" customWidth="1"/>
    <col min="8181" max="8185" width="12.7109375" style="14" customWidth="1"/>
    <col min="8186" max="8186" width="16.5703125" style="14" customWidth="1"/>
    <col min="8187" max="8187" width="14.5703125" style="14" customWidth="1"/>
    <col min="8188" max="8188" width="73.140625" style="14" customWidth="1"/>
    <col min="8189" max="8407" width="11.42578125" style="14"/>
    <col min="8408" max="8408" width="13.5703125" style="14" customWidth="1"/>
    <col min="8409" max="8409" width="30.5703125" style="14" customWidth="1"/>
    <col min="8410" max="8410" width="42.5703125" style="14" customWidth="1"/>
    <col min="8411" max="8411" width="12.140625" style="14" customWidth="1"/>
    <col min="8412" max="8412" width="10.85546875" style="14" customWidth="1"/>
    <col min="8413" max="8413" width="12.140625" style="14" customWidth="1"/>
    <col min="8414" max="8419" width="12.7109375" style="14" customWidth="1"/>
    <col min="8420" max="8420" width="45" style="14" customWidth="1"/>
    <col min="8421" max="8421" width="32.5703125" style="14" customWidth="1"/>
    <col min="8422" max="8422" width="20.42578125" style="14" customWidth="1"/>
    <col min="8423" max="8424" width="32" style="14" customWidth="1"/>
    <col min="8425" max="8425" width="22.7109375" style="14" customWidth="1"/>
    <col min="8426" max="8429" width="12.7109375" style="14" customWidth="1"/>
    <col min="8430" max="8431" width="15.5703125" style="14" customWidth="1"/>
    <col min="8432" max="8432" width="0" style="14" hidden="1" customWidth="1"/>
    <col min="8433" max="8433" width="15.5703125" style="14" customWidth="1"/>
    <col min="8434" max="8436" width="13.28515625" style="14" customWidth="1"/>
    <col min="8437" max="8441" width="12.7109375" style="14" customWidth="1"/>
    <col min="8442" max="8442" width="16.5703125" style="14" customWidth="1"/>
    <col min="8443" max="8443" width="14.5703125" style="14" customWidth="1"/>
    <col min="8444" max="8444" width="73.140625" style="14" customWidth="1"/>
    <col min="8445" max="8663" width="11.42578125" style="14"/>
    <col min="8664" max="8664" width="13.5703125" style="14" customWidth="1"/>
    <col min="8665" max="8665" width="30.5703125" style="14" customWidth="1"/>
    <col min="8666" max="8666" width="42.5703125" style="14" customWidth="1"/>
    <col min="8667" max="8667" width="12.140625" style="14" customWidth="1"/>
    <col min="8668" max="8668" width="10.85546875" style="14" customWidth="1"/>
    <col min="8669" max="8669" width="12.140625" style="14" customWidth="1"/>
    <col min="8670" max="8675" width="12.7109375" style="14" customWidth="1"/>
    <col min="8676" max="8676" width="45" style="14" customWidth="1"/>
    <col min="8677" max="8677" width="32.5703125" style="14" customWidth="1"/>
    <col min="8678" max="8678" width="20.42578125" style="14" customWidth="1"/>
    <col min="8679" max="8680" width="32" style="14" customWidth="1"/>
    <col min="8681" max="8681" width="22.7109375" style="14" customWidth="1"/>
    <col min="8682" max="8685" width="12.7109375" style="14" customWidth="1"/>
    <col min="8686" max="8687" width="15.5703125" style="14" customWidth="1"/>
    <col min="8688" max="8688" width="0" style="14" hidden="1" customWidth="1"/>
    <col min="8689" max="8689" width="15.5703125" style="14" customWidth="1"/>
    <col min="8690" max="8692" width="13.28515625" style="14" customWidth="1"/>
    <col min="8693" max="8697" width="12.7109375" style="14" customWidth="1"/>
    <col min="8698" max="8698" width="16.5703125" style="14" customWidth="1"/>
    <col min="8699" max="8699" width="14.5703125" style="14" customWidth="1"/>
    <col min="8700" max="8700" width="73.140625" style="14" customWidth="1"/>
    <col min="8701" max="8919" width="11.42578125" style="14"/>
    <col min="8920" max="8920" width="13.5703125" style="14" customWidth="1"/>
    <col min="8921" max="8921" width="30.5703125" style="14" customWidth="1"/>
    <col min="8922" max="8922" width="42.5703125" style="14" customWidth="1"/>
    <col min="8923" max="8923" width="12.140625" style="14" customWidth="1"/>
    <col min="8924" max="8924" width="10.85546875" style="14" customWidth="1"/>
    <col min="8925" max="8925" width="12.140625" style="14" customWidth="1"/>
    <col min="8926" max="8931" width="12.7109375" style="14" customWidth="1"/>
    <col min="8932" max="8932" width="45" style="14" customWidth="1"/>
    <col min="8933" max="8933" width="32.5703125" style="14" customWidth="1"/>
    <col min="8934" max="8934" width="20.42578125" style="14" customWidth="1"/>
    <col min="8935" max="8936" width="32" style="14" customWidth="1"/>
    <col min="8937" max="8937" width="22.7109375" style="14" customWidth="1"/>
    <col min="8938" max="8941" width="12.7109375" style="14" customWidth="1"/>
    <col min="8942" max="8943" width="15.5703125" style="14" customWidth="1"/>
    <col min="8944" max="8944" width="0" style="14" hidden="1" customWidth="1"/>
    <col min="8945" max="8945" width="15.5703125" style="14" customWidth="1"/>
    <col min="8946" max="8948" width="13.28515625" style="14" customWidth="1"/>
    <col min="8949" max="8953" width="12.7109375" style="14" customWidth="1"/>
    <col min="8954" max="8954" width="16.5703125" style="14" customWidth="1"/>
    <col min="8955" max="8955" width="14.5703125" style="14" customWidth="1"/>
    <col min="8956" max="8956" width="73.140625" style="14" customWidth="1"/>
    <col min="8957" max="9175" width="11.42578125" style="14"/>
    <col min="9176" max="9176" width="13.5703125" style="14" customWidth="1"/>
    <col min="9177" max="9177" width="30.5703125" style="14" customWidth="1"/>
    <col min="9178" max="9178" width="42.5703125" style="14" customWidth="1"/>
    <col min="9179" max="9179" width="12.140625" style="14" customWidth="1"/>
    <col min="9180" max="9180" width="10.85546875" style="14" customWidth="1"/>
    <col min="9181" max="9181" width="12.140625" style="14" customWidth="1"/>
    <col min="9182" max="9187" width="12.7109375" style="14" customWidth="1"/>
    <col min="9188" max="9188" width="45" style="14" customWidth="1"/>
    <col min="9189" max="9189" width="32.5703125" style="14" customWidth="1"/>
    <col min="9190" max="9190" width="20.42578125" style="14" customWidth="1"/>
    <col min="9191" max="9192" width="32" style="14" customWidth="1"/>
    <col min="9193" max="9193" width="22.7109375" style="14" customWidth="1"/>
    <col min="9194" max="9197" width="12.7109375" style="14" customWidth="1"/>
    <col min="9198" max="9199" width="15.5703125" style="14" customWidth="1"/>
    <col min="9200" max="9200" width="0" style="14" hidden="1" customWidth="1"/>
    <col min="9201" max="9201" width="15.5703125" style="14" customWidth="1"/>
    <col min="9202" max="9204" width="13.28515625" style="14" customWidth="1"/>
    <col min="9205" max="9209" width="12.7109375" style="14" customWidth="1"/>
    <col min="9210" max="9210" width="16.5703125" style="14" customWidth="1"/>
    <col min="9211" max="9211" width="14.5703125" style="14" customWidth="1"/>
    <col min="9212" max="9212" width="73.140625" style="14" customWidth="1"/>
    <col min="9213" max="9431" width="11.42578125" style="14"/>
    <col min="9432" max="9432" width="13.5703125" style="14" customWidth="1"/>
    <col min="9433" max="9433" width="30.5703125" style="14" customWidth="1"/>
    <col min="9434" max="9434" width="42.5703125" style="14" customWidth="1"/>
    <col min="9435" max="9435" width="12.140625" style="14" customWidth="1"/>
    <col min="9436" max="9436" width="10.85546875" style="14" customWidth="1"/>
    <col min="9437" max="9437" width="12.140625" style="14" customWidth="1"/>
    <col min="9438" max="9443" width="12.7109375" style="14" customWidth="1"/>
    <col min="9444" max="9444" width="45" style="14" customWidth="1"/>
    <col min="9445" max="9445" width="32.5703125" style="14" customWidth="1"/>
    <col min="9446" max="9446" width="20.42578125" style="14" customWidth="1"/>
    <col min="9447" max="9448" width="32" style="14" customWidth="1"/>
    <col min="9449" max="9449" width="22.7109375" style="14" customWidth="1"/>
    <col min="9450" max="9453" width="12.7109375" style="14" customWidth="1"/>
    <col min="9454" max="9455" width="15.5703125" style="14" customWidth="1"/>
    <col min="9456" max="9456" width="0" style="14" hidden="1" customWidth="1"/>
    <col min="9457" max="9457" width="15.5703125" style="14" customWidth="1"/>
    <col min="9458" max="9460" width="13.28515625" style="14" customWidth="1"/>
    <col min="9461" max="9465" width="12.7109375" style="14" customWidth="1"/>
    <col min="9466" max="9466" width="16.5703125" style="14" customWidth="1"/>
    <col min="9467" max="9467" width="14.5703125" style="14" customWidth="1"/>
    <col min="9468" max="9468" width="73.140625" style="14" customWidth="1"/>
    <col min="9469" max="9687" width="11.42578125" style="14"/>
    <col min="9688" max="9688" width="13.5703125" style="14" customWidth="1"/>
    <col min="9689" max="9689" width="30.5703125" style="14" customWidth="1"/>
    <col min="9690" max="9690" width="42.5703125" style="14" customWidth="1"/>
    <col min="9691" max="9691" width="12.140625" style="14" customWidth="1"/>
    <col min="9692" max="9692" width="10.85546875" style="14" customWidth="1"/>
    <col min="9693" max="9693" width="12.140625" style="14" customWidth="1"/>
    <col min="9694" max="9699" width="12.7109375" style="14" customWidth="1"/>
    <col min="9700" max="9700" width="45" style="14" customWidth="1"/>
    <col min="9701" max="9701" width="32.5703125" style="14" customWidth="1"/>
    <col min="9702" max="9702" width="20.42578125" style="14" customWidth="1"/>
    <col min="9703" max="9704" width="32" style="14" customWidth="1"/>
    <col min="9705" max="9705" width="22.7109375" style="14" customWidth="1"/>
    <col min="9706" max="9709" width="12.7109375" style="14" customWidth="1"/>
    <col min="9710" max="9711" width="15.5703125" style="14" customWidth="1"/>
    <col min="9712" max="9712" width="0" style="14" hidden="1" customWidth="1"/>
    <col min="9713" max="9713" width="15.5703125" style="14" customWidth="1"/>
    <col min="9714" max="9716" width="13.28515625" style="14" customWidth="1"/>
    <col min="9717" max="9721" width="12.7109375" style="14" customWidth="1"/>
    <col min="9722" max="9722" width="16.5703125" style="14" customWidth="1"/>
    <col min="9723" max="9723" width="14.5703125" style="14" customWidth="1"/>
    <col min="9724" max="9724" width="73.140625" style="14" customWidth="1"/>
    <col min="9725" max="9943" width="11.42578125" style="14"/>
    <col min="9944" max="9944" width="13.5703125" style="14" customWidth="1"/>
    <col min="9945" max="9945" width="30.5703125" style="14" customWidth="1"/>
    <col min="9946" max="9946" width="42.5703125" style="14" customWidth="1"/>
    <col min="9947" max="9947" width="12.140625" style="14" customWidth="1"/>
    <col min="9948" max="9948" width="10.85546875" style="14" customWidth="1"/>
    <col min="9949" max="9949" width="12.140625" style="14" customWidth="1"/>
    <col min="9950" max="9955" width="12.7109375" style="14" customWidth="1"/>
    <col min="9956" max="9956" width="45" style="14" customWidth="1"/>
    <col min="9957" max="9957" width="32.5703125" style="14" customWidth="1"/>
    <col min="9958" max="9958" width="20.42578125" style="14" customWidth="1"/>
    <col min="9959" max="9960" width="32" style="14" customWidth="1"/>
    <col min="9961" max="9961" width="22.7109375" style="14" customWidth="1"/>
    <col min="9962" max="9965" width="12.7109375" style="14" customWidth="1"/>
    <col min="9966" max="9967" width="15.5703125" style="14" customWidth="1"/>
    <col min="9968" max="9968" width="0" style="14" hidden="1" customWidth="1"/>
    <col min="9969" max="9969" width="15.5703125" style="14" customWidth="1"/>
    <col min="9970" max="9972" width="13.28515625" style="14" customWidth="1"/>
    <col min="9973" max="9977" width="12.7109375" style="14" customWidth="1"/>
    <col min="9978" max="9978" width="16.5703125" style="14" customWidth="1"/>
    <col min="9979" max="9979" width="14.5703125" style="14" customWidth="1"/>
    <col min="9980" max="9980" width="73.140625" style="14" customWidth="1"/>
    <col min="9981" max="10199" width="11.42578125" style="14"/>
    <col min="10200" max="10200" width="13.5703125" style="14" customWidth="1"/>
    <col min="10201" max="10201" width="30.5703125" style="14" customWidth="1"/>
    <col min="10202" max="10202" width="42.5703125" style="14" customWidth="1"/>
    <col min="10203" max="10203" width="12.140625" style="14" customWidth="1"/>
    <col min="10204" max="10204" width="10.85546875" style="14" customWidth="1"/>
    <col min="10205" max="10205" width="12.140625" style="14" customWidth="1"/>
    <col min="10206" max="10211" width="12.7109375" style="14" customWidth="1"/>
    <col min="10212" max="10212" width="45" style="14" customWidth="1"/>
    <col min="10213" max="10213" width="32.5703125" style="14" customWidth="1"/>
    <col min="10214" max="10214" width="20.42578125" style="14" customWidth="1"/>
    <col min="10215" max="10216" width="32" style="14" customWidth="1"/>
    <col min="10217" max="10217" width="22.7109375" style="14" customWidth="1"/>
    <col min="10218" max="10221" width="12.7109375" style="14" customWidth="1"/>
    <col min="10222" max="10223" width="15.5703125" style="14" customWidth="1"/>
    <col min="10224" max="10224" width="0" style="14" hidden="1" customWidth="1"/>
    <col min="10225" max="10225" width="15.5703125" style="14" customWidth="1"/>
    <col min="10226" max="10228" width="13.28515625" style="14" customWidth="1"/>
    <col min="10229" max="10233" width="12.7109375" style="14" customWidth="1"/>
    <col min="10234" max="10234" width="16.5703125" style="14" customWidth="1"/>
    <col min="10235" max="10235" width="14.5703125" style="14" customWidth="1"/>
    <col min="10236" max="10236" width="73.140625" style="14" customWidth="1"/>
    <col min="10237" max="10455" width="11.42578125" style="14"/>
    <col min="10456" max="10456" width="13.5703125" style="14" customWidth="1"/>
    <col min="10457" max="10457" width="30.5703125" style="14" customWidth="1"/>
    <col min="10458" max="10458" width="42.5703125" style="14" customWidth="1"/>
    <col min="10459" max="10459" width="12.140625" style="14" customWidth="1"/>
    <col min="10460" max="10460" width="10.85546875" style="14" customWidth="1"/>
    <col min="10461" max="10461" width="12.140625" style="14" customWidth="1"/>
    <col min="10462" max="10467" width="12.7109375" style="14" customWidth="1"/>
    <col min="10468" max="10468" width="45" style="14" customWidth="1"/>
    <col min="10469" max="10469" width="32.5703125" style="14" customWidth="1"/>
    <col min="10470" max="10470" width="20.42578125" style="14" customWidth="1"/>
    <col min="10471" max="10472" width="32" style="14" customWidth="1"/>
    <col min="10473" max="10473" width="22.7109375" style="14" customWidth="1"/>
    <col min="10474" max="10477" width="12.7109375" style="14" customWidth="1"/>
    <col min="10478" max="10479" width="15.5703125" style="14" customWidth="1"/>
    <col min="10480" max="10480" width="0" style="14" hidden="1" customWidth="1"/>
    <col min="10481" max="10481" width="15.5703125" style="14" customWidth="1"/>
    <col min="10482" max="10484" width="13.28515625" style="14" customWidth="1"/>
    <col min="10485" max="10489" width="12.7109375" style="14" customWidth="1"/>
    <col min="10490" max="10490" width="16.5703125" style="14" customWidth="1"/>
    <col min="10491" max="10491" width="14.5703125" style="14" customWidth="1"/>
    <col min="10492" max="10492" width="73.140625" style="14" customWidth="1"/>
    <col min="10493" max="10711" width="11.42578125" style="14"/>
    <col min="10712" max="10712" width="13.5703125" style="14" customWidth="1"/>
    <col min="10713" max="10713" width="30.5703125" style="14" customWidth="1"/>
    <col min="10714" max="10714" width="42.5703125" style="14" customWidth="1"/>
    <col min="10715" max="10715" width="12.140625" style="14" customWidth="1"/>
    <col min="10716" max="10716" width="10.85546875" style="14" customWidth="1"/>
    <col min="10717" max="10717" width="12.140625" style="14" customWidth="1"/>
    <col min="10718" max="10723" width="12.7109375" style="14" customWidth="1"/>
    <col min="10724" max="10724" width="45" style="14" customWidth="1"/>
    <col min="10725" max="10725" width="32.5703125" style="14" customWidth="1"/>
    <col min="10726" max="10726" width="20.42578125" style="14" customWidth="1"/>
    <col min="10727" max="10728" width="32" style="14" customWidth="1"/>
    <col min="10729" max="10729" width="22.7109375" style="14" customWidth="1"/>
    <col min="10730" max="10733" width="12.7109375" style="14" customWidth="1"/>
    <col min="10734" max="10735" width="15.5703125" style="14" customWidth="1"/>
    <col min="10736" max="10736" width="0" style="14" hidden="1" customWidth="1"/>
    <col min="10737" max="10737" width="15.5703125" style="14" customWidth="1"/>
    <col min="10738" max="10740" width="13.28515625" style="14" customWidth="1"/>
    <col min="10741" max="10745" width="12.7109375" style="14" customWidth="1"/>
    <col min="10746" max="10746" width="16.5703125" style="14" customWidth="1"/>
    <col min="10747" max="10747" width="14.5703125" style="14" customWidth="1"/>
    <col min="10748" max="10748" width="73.140625" style="14" customWidth="1"/>
    <col min="10749" max="10967" width="11.42578125" style="14"/>
    <col min="10968" max="10968" width="13.5703125" style="14" customWidth="1"/>
    <col min="10969" max="10969" width="30.5703125" style="14" customWidth="1"/>
    <col min="10970" max="10970" width="42.5703125" style="14" customWidth="1"/>
    <col min="10971" max="10971" width="12.140625" style="14" customWidth="1"/>
    <col min="10972" max="10972" width="10.85546875" style="14" customWidth="1"/>
    <col min="10973" max="10973" width="12.140625" style="14" customWidth="1"/>
    <col min="10974" max="10979" width="12.7109375" style="14" customWidth="1"/>
    <col min="10980" max="10980" width="45" style="14" customWidth="1"/>
    <col min="10981" max="10981" width="32.5703125" style="14" customWidth="1"/>
    <col min="10982" max="10982" width="20.42578125" style="14" customWidth="1"/>
    <col min="10983" max="10984" width="32" style="14" customWidth="1"/>
    <col min="10985" max="10985" width="22.7109375" style="14" customWidth="1"/>
    <col min="10986" max="10989" width="12.7109375" style="14" customWidth="1"/>
    <col min="10990" max="10991" width="15.5703125" style="14" customWidth="1"/>
    <col min="10992" max="10992" width="0" style="14" hidden="1" customWidth="1"/>
    <col min="10993" max="10993" width="15.5703125" style="14" customWidth="1"/>
    <col min="10994" max="10996" width="13.28515625" style="14" customWidth="1"/>
    <col min="10997" max="11001" width="12.7109375" style="14" customWidth="1"/>
    <col min="11002" max="11002" width="16.5703125" style="14" customWidth="1"/>
    <col min="11003" max="11003" width="14.5703125" style="14" customWidth="1"/>
    <col min="11004" max="11004" width="73.140625" style="14" customWidth="1"/>
    <col min="11005" max="11223" width="11.42578125" style="14"/>
    <col min="11224" max="11224" width="13.5703125" style="14" customWidth="1"/>
    <col min="11225" max="11225" width="30.5703125" style="14" customWidth="1"/>
    <col min="11226" max="11226" width="42.5703125" style="14" customWidth="1"/>
    <col min="11227" max="11227" width="12.140625" style="14" customWidth="1"/>
    <col min="11228" max="11228" width="10.85546875" style="14" customWidth="1"/>
    <col min="11229" max="11229" width="12.140625" style="14" customWidth="1"/>
    <col min="11230" max="11235" width="12.7109375" style="14" customWidth="1"/>
    <col min="11236" max="11236" width="45" style="14" customWidth="1"/>
    <col min="11237" max="11237" width="32.5703125" style="14" customWidth="1"/>
    <col min="11238" max="11238" width="20.42578125" style="14" customWidth="1"/>
    <col min="11239" max="11240" width="32" style="14" customWidth="1"/>
    <col min="11241" max="11241" width="22.7109375" style="14" customWidth="1"/>
    <col min="11242" max="11245" width="12.7109375" style="14" customWidth="1"/>
    <col min="11246" max="11247" width="15.5703125" style="14" customWidth="1"/>
    <col min="11248" max="11248" width="0" style="14" hidden="1" customWidth="1"/>
    <col min="11249" max="11249" width="15.5703125" style="14" customWidth="1"/>
    <col min="11250" max="11252" width="13.28515625" style="14" customWidth="1"/>
    <col min="11253" max="11257" width="12.7109375" style="14" customWidth="1"/>
    <col min="11258" max="11258" width="16.5703125" style="14" customWidth="1"/>
    <col min="11259" max="11259" width="14.5703125" style="14" customWidth="1"/>
    <col min="11260" max="11260" width="73.140625" style="14" customWidth="1"/>
    <col min="11261" max="11479" width="11.42578125" style="14"/>
    <col min="11480" max="11480" width="13.5703125" style="14" customWidth="1"/>
    <col min="11481" max="11481" width="30.5703125" style="14" customWidth="1"/>
    <col min="11482" max="11482" width="42.5703125" style="14" customWidth="1"/>
    <col min="11483" max="11483" width="12.140625" style="14" customWidth="1"/>
    <col min="11484" max="11484" width="10.85546875" style="14" customWidth="1"/>
    <col min="11485" max="11485" width="12.140625" style="14" customWidth="1"/>
    <col min="11486" max="11491" width="12.7109375" style="14" customWidth="1"/>
    <col min="11492" max="11492" width="45" style="14" customWidth="1"/>
    <col min="11493" max="11493" width="32.5703125" style="14" customWidth="1"/>
    <col min="11494" max="11494" width="20.42578125" style="14" customWidth="1"/>
    <col min="11495" max="11496" width="32" style="14" customWidth="1"/>
    <col min="11497" max="11497" width="22.7109375" style="14" customWidth="1"/>
    <col min="11498" max="11501" width="12.7109375" style="14" customWidth="1"/>
    <col min="11502" max="11503" width="15.5703125" style="14" customWidth="1"/>
    <col min="11504" max="11504" width="0" style="14" hidden="1" customWidth="1"/>
    <col min="11505" max="11505" width="15.5703125" style="14" customWidth="1"/>
    <col min="11506" max="11508" width="13.28515625" style="14" customWidth="1"/>
    <col min="11509" max="11513" width="12.7109375" style="14" customWidth="1"/>
    <col min="11514" max="11514" width="16.5703125" style="14" customWidth="1"/>
    <col min="11515" max="11515" width="14.5703125" style="14" customWidth="1"/>
    <col min="11516" max="11516" width="73.140625" style="14" customWidth="1"/>
    <col min="11517" max="11735" width="11.42578125" style="14"/>
    <col min="11736" max="11736" width="13.5703125" style="14" customWidth="1"/>
    <col min="11737" max="11737" width="30.5703125" style="14" customWidth="1"/>
    <col min="11738" max="11738" width="42.5703125" style="14" customWidth="1"/>
    <col min="11739" max="11739" width="12.140625" style="14" customWidth="1"/>
    <col min="11740" max="11740" width="10.85546875" style="14" customWidth="1"/>
    <col min="11741" max="11741" width="12.140625" style="14" customWidth="1"/>
    <col min="11742" max="11747" width="12.7109375" style="14" customWidth="1"/>
    <col min="11748" max="11748" width="45" style="14" customWidth="1"/>
    <col min="11749" max="11749" width="32.5703125" style="14" customWidth="1"/>
    <col min="11750" max="11750" width="20.42578125" style="14" customWidth="1"/>
    <col min="11751" max="11752" width="32" style="14" customWidth="1"/>
    <col min="11753" max="11753" width="22.7109375" style="14" customWidth="1"/>
    <col min="11754" max="11757" width="12.7109375" style="14" customWidth="1"/>
    <col min="11758" max="11759" width="15.5703125" style="14" customWidth="1"/>
    <col min="11760" max="11760" width="0" style="14" hidden="1" customWidth="1"/>
    <col min="11761" max="11761" width="15.5703125" style="14" customWidth="1"/>
    <col min="11762" max="11764" width="13.28515625" style="14" customWidth="1"/>
    <col min="11765" max="11769" width="12.7109375" style="14" customWidth="1"/>
    <col min="11770" max="11770" width="16.5703125" style="14" customWidth="1"/>
    <col min="11771" max="11771" width="14.5703125" style="14" customWidth="1"/>
    <col min="11772" max="11772" width="73.140625" style="14" customWidth="1"/>
    <col min="11773" max="11991" width="11.42578125" style="14"/>
    <col min="11992" max="11992" width="13.5703125" style="14" customWidth="1"/>
    <col min="11993" max="11993" width="30.5703125" style="14" customWidth="1"/>
    <col min="11994" max="11994" width="42.5703125" style="14" customWidth="1"/>
    <col min="11995" max="11995" width="12.140625" style="14" customWidth="1"/>
    <col min="11996" max="11996" width="10.85546875" style="14" customWidth="1"/>
    <col min="11997" max="11997" width="12.140625" style="14" customWidth="1"/>
    <col min="11998" max="12003" width="12.7109375" style="14" customWidth="1"/>
    <col min="12004" max="12004" width="45" style="14" customWidth="1"/>
    <col min="12005" max="12005" width="32.5703125" style="14" customWidth="1"/>
    <col min="12006" max="12006" width="20.42578125" style="14" customWidth="1"/>
    <col min="12007" max="12008" width="32" style="14" customWidth="1"/>
    <col min="12009" max="12009" width="22.7109375" style="14" customWidth="1"/>
    <col min="12010" max="12013" width="12.7109375" style="14" customWidth="1"/>
    <col min="12014" max="12015" width="15.5703125" style="14" customWidth="1"/>
    <col min="12016" max="12016" width="0" style="14" hidden="1" customWidth="1"/>
    <col min="12017" max="12017" width="15.5703125" style="14" customWidth="1"/>
    <col min="12018" max="12020" width="13.28515625" style="14" customWidth="1"/>
    <col min="12021" max="12025" width="12.7109375" style="14" customWidth="1"/>
    <col min="12026" max="12026" width="16.5703125" style="14" customWidth="1"/>
    <col min="12027" max="12027" width="14.5703125" style="14" customWidth="1"/>
    <col min="12028" max="12028" width="73.140625" style="14" customWidth="1"/>
    <col min="12029" max="12247" width="11.42578125" style="14"/>
    <col min="12248" max="12248" width="13.5703125" style="14" customWidth="1"/>
    <col min="12249" max="12249" width="30.5703125" style="14" customWidth="1"/>
    <col min="12250" max="12250" width="42.5703125" style="14" customWidth="1"/>
    <col min="12251" max="12251" width="12.140625" style="14" customWidth="1"/>
    <col min="12252" max="12252" width="10.85546875" style="14" customWidth="1"/>
    <col min="12253" max="12253" width="12.140625" style="14" customWidth="1"/>
    <col min="12254" max="12259" width="12.7109375" style="14" customWidth="1"/>
    <col min="12260" max="12260" width="45" style="14" customWidth="1"/>
    <col min="12261" max="12261" width="32.5703125" style="14" customWidth="1"/>
    <col min="12262" max="12262" width="20.42578125" style="14" customWidth="1"/>
    <col min="12263" max="12264" width="32" style="14" customWidth="1"/>
    <col min="12265" max="12265" width="22.7109375" style="14" customWidth="1"/>
    <col min="12266" max="12269" width="12.7109375" style="14" customWidth="1"/>
    <col min="12270" max="12271" width="15.5703125" style="14" customWidth="1"/>
    <col min="12272" max="12272" width="0" style="14" hidden="1" customWidth="1"/>
    <col min="12273" max="12273" width="15.5703125" style="14" customWidth="1"/>
    <col min="12274" max="12276" width="13.28515625" style="14" customWidth="1"/>
    <col min="12277" max="12281" width="12.7109375" style="14" customWidth="1"/>
    <col min="12282" max="12282" width="16.5703125" style="14" customWidth="1"/>
    <col min="12283" max="12283" width="14.5703125" style="14" customWidth="1"/>
    <col min="12284" max="12284" width="73.140625" style="14" customWidth="1"/>
    <col min="12285" max="12503" width="11.42578125" style="14"/>
    <col min="12504" max="12504" width="13.5703125" style="14" customWidth="1"/>
    <col min="12505" max="12505" width="30.5703125" style="14" customWidth="1"/>
    <col min="12506" max="12506" width="42.5703125" style="14" customWidth="1"/>
    <col min="12507" max="12507" width="12.140625" style="14" customWidth="1"/>
    <col min="12508" max="12508" width="10.85546875" style="14" customWidth="1"/>
    <col min="12509" max="12509" width="12.140625" style="14" customWidth="1"/>
    <col min="12510" max="12515" width="12.7109375" style="14" customWidth="1"/>
    <col min="12516" max="12516" width="45" style="14" customWidth="1"/>
    <col min="12517" max="12517" width="32.5703125" style="14" customWidth="1"/>
    <col min="12518" max="12518" width="20.42578125" style="14" customWidth="1"/>
    <col min="12519" max="12520" width="32" style="14" customWidth="1"/>
    <col min="12521" max="12521" width="22.7109375" style="14" customWidth="1"/>
    <col min="12522" max="12525" width="12.7109375" style="14" customWidth="1"/>
    <col min="12526" max="12527" width="15.5703125" style="14" customWidth="1"/>
    <col min="12528" max="12528" width="0" style="14" hidden="1" customWidth="1"/>
    <col min="12529" max="12529" width="15.5703125" style="14" customWidth="1"/>
    <col min="12530" max="12532" width="13.28515625" style="14" customWidth="1"/>
    <col min="12533" max="12537" width="12.7109375" style="14" customWidth="1"/>
    <col min="12538" max="12538" width="16.5703125" style="14" customWidth="1"/>
    <col min="12539" max="12539" width="14.5703125" style="14" customWidth="1"/>
    <col min="12540" max="12540" width="73.140625" style="14" customWidth="1"/>
    <col min="12541" max="12759" width="11.42578125" style="14"/>
    <col min="12760" max="12760" width="13.5703125" style="14" customWidth="1"/>
    <col min="12761" max="12761" width="30.5703125" style="14" customWidth="1"/>
    <col min="12762" max="12762" width="42.5703125" style="14" customWidth="1"/>
    <col min="12763" max="12763" width="12.140625" style="14" customWidth="1"/>
    <col min="12764" max="12764" width="10.85546875" style="14" customWidth="1"/>
    <col min="12765" max="12765" width="12.140625" style="14" customWidth="1"/>
    <col min="12766" max="12771" width="12.7109375" style="14" customWidth="1"/>
    <col min="12772" max="12772" width="45" style="14" customWidth="1"/>
    <col min="12773" max="12773" width="32.5703125" style="14" customWidth="1"/>
    <col min="12774" max="12774" width="20.42578125" style="14" customWidth="1"/>
    <col min="12775" max="12776" width="32" style="14" customWidth="1"/>
    <col min="12777" max="12777" width="22.7109375" style="14" customWidth="1"/>
    <col min="12778" max="12781" width="12.7109375" style="14" customWidth="1"/>
    <col min="12782" max="12783" width="15.5703125" style="14" customWidth="1"/>
    <col min="12784" max="12784" width="0" style="14" hidden="1" customWidth="1"/>
    <col min="12785" max="12785" width="15.5703125" style="14" customWidth="1"/>
    <col min="12786" max="12788" width="13.28515625" style="14" customWidth="1"/>
    <col min="12789" max="12793" width="12.7109375" style="14" customWidth="1"/>
    <col min="12794" max="12794" width="16.5703125" style="14" customWidth="1"/>
    <col min="12795" max="12795" width="14.5703125" style="14" customWidth="1"/>
    <col min="12796" max="12796" width="73.140625" style="14" customWidth="1"/>
    <col min="12797" max="13015" width="11.42578125" style="14"/>
    <col min="13016" max="13016" width="13.5703125" style="14" customWidth="1"/>
    <col min="13017" max="13017" width="30.5703125" style="14" customWidth="1"/>
    <col min="13018" max="13018" width="42.5703125" style="14" customWidth="1"/>
    <col min="13019" max="13019" width="12.140625" style="14" customWidth="1"/>
    <col min="13020" max="13020" width="10.85546875" style="14" customWidth="1"/>
    <col min="13021" max="13021" width="12.140625" style="14" customWidth="1"/>
    <col min="13022" max="13027" width="12.7109375" style="14" customWidth="1"/>
    <col min="13028" max="13028" width="45" style="14" customWidth="1"/>
    <col min="13029" max="13029" width="32.5703125" style="14" customWidth="1"/>
    <col min="13030" max="13030" width="20.42578125" style="14" customWidth="1"/>
    <col min="13031" max="13032" width="32" style="14" customWidth="1"/>
    <col min="13033" max="13033" width="22.7109375" style="14" customWidth="1"/>
    <col min="13034" max="13037" width="12.7109375" style="14" customWidth="1"/>
    <col min="13038" max="13039" width="15.5703125" style="14" customWidth="1"/>
    <col min="13040" max="13040" width="0" style="14" hidden="1" customWidth="1"/>
    <col min="13041" max="13041" width="15.5703125" style="14" customWidth="1"/>
    <col min="13042" max="13044" width="13.28515625" style="14" customWidth="1"/>
    <col min="13045" max="13049" width="12.7109375" style="14" customWidth="1"/>
    <col min="13050" max="13050" width="16.5703125" style="14" customWidth="1"/>
    <col min="13051" max="13051" width="14.5703125" style="14" customWidth="1"/>
    <col min="13052" max="13052" width="73.140625" style="14" customWidth="1"/>
    <col min="13053" max="13271" width="11.42578125" style="14"/>
    <col min="13272" max="13272" width="13.5703125" style="14" customWidth="1"/>
    <col min="13273" max="13273" width="30.5703125" style="14" customWidth="1"/>
    <col min="13274" max="13274" width="42.5703125" style="14" customWidth="1"/>
    <col min="13275" max="13275" width="12.140625" style="14" customWidth="1"/>
    <col min="13276" max="13276" width="10.85546875" style="14" customWidth="1"/>
    <col min="13277" max="13277" width="12.140625" style="14" customWidth="1"/>
    <col min="13278" max="13283" width="12.7109375" style="14" customWidth="1"/>
    <col min="13284" max="13284" width="45" style="14" customWidth="1"/>
    <col min="13285" max="13285" width="32.5703125" style="14" customWidth="1"/>
    <col min="13286" max="13286" width="20.42578125" style="14" customWidth="1"/>
    <col min="13287" max="13288" width="32" style="14" customWidth="1"/>
    <col min="13289" max="13289" width="22.7109375" style="14" customWidth="1"/>
    <col min="13290" max="13293" width="12.7109375" style="14" customWidth="1"/>
    <col min="13294" max="13295" width="15.5703125" style="14" customWidth="1"/>
    <col min="13296" max="13296" width="0" style="14" hidden="1" customWidth="1"/>
    <col min="13297" max="13297" width="15.5703125" style="14" customWidth="1"/>
    <col min="13298" max="13300" width="13.28515625" style="14" customWidth="1"/>
    <col min="13301" max="13305" width="12.7109375" style="14" customWidth="1"/>
    <col min="13306" max="13306" width="16.5703125" style="14" customWidth="1"/>
    <col min="13307" max="13307" width="14.5703125" style="14" customWidth="1"/>
    <col min="13308" max="13308" width="73.140625" style="14" customWidth="1"/>
    <col min="13309" max="13527" width="11.42578125" style="14"/>
    <col min="13528" max="13528" width="13.5703125" style="14" customWidth="1"/>
    <col min="13529" max="13529" width="30.5703125" style="14" customWidth="1"/>
    <col min="13530" max="13530" width="42.5703125" style="14" customWidth="1"/>
    <col min="13531" max="13531" width="12.140625" style="14" customWidth="1"/>
    <col min="13532" max="13532" width="10.85546875" style="14" customWidth="1"/>
    <col min="13533" max="13533" width="12.140625" style="14" customWidth="1"/>
    <col min="13534" max="13539" width="12.7109375" style="14" customWidth="1"/>
    <col min="13540" max="13540" width="45" style="14" customWidth="1"/>
    <col min="13541" max="13541" width="32.5703125" style="14" customWidth="1"/>
    <col min="13542" max="13542" width="20.42578125" style="14" customWidth="1"/>
    <col min="13543" max="13544" width="32" style="14" customWidth="1"/>
    <col min="13545" max="13545" width="22.7109375" style="14" customWidth="1"/>
    <col min="13546" max="13549" width="12.7109375" style="14" customWidth="1"/>
    <col min="13550" max="13551" width="15.5703125" style="14" customWidth="1"/>
    <col min="13552" max="13552" width="0" style="14" hidden="1" customWidth="1"/>
    <col min="13553" max="13553" width="15.5703125" style="14" customWidth="1"/>
    <col min="13554" max="13556" width="13.28515625" style="14" customWidth="1"/>
    <col min="13557" max="13561" width="12.7109375" style="14" customWidth="1"/>
    <col min="13562" max="13562" width="16.5703125" style="14" customWidth="1"/>
    <col min="13563" max="13563" width="14.5703125" style="14" customWidth="1"/>
    <col min="13564" max="13564" width="73.140625" style="14" customWidth="1"/>
    <col min="13565" max="13783" width="11.42578125" style="14"/>
    <col min="13784" max="13784" width="13.5703125" style="14" customWidth="1"/>
    <col min="13785" max="13785" width="30.5703125" style="14" customWidth="1"/>
    <col min="13786" max="13786" width="42.5703125" style="14" customWidth="1"/>
    <col min="13787" max="13787" width="12.140625" style="14" customWidth="1"/>
    <col min="13788" max="13788" width="10.85546875" style="14" customWidth="1"/>
    <col min="13789" max="13789" width="12.140625" style="14" customWidth="1"/>
    <col min="13790" max="13795" width="12.7109375" style="14" customWidth="1"/>
    <col min="13796" max="13796" width="45" style="14" customWidth="1"/>
    <col min="13797" max="13797" width="32.5703125" style="14" customWidth="1"/>
    <col min="13798" max="13798" width="20.42578125" style="14" customWidth="1"/>
    <col min="13799" max="13800" width="32" style="14" customWidth="1"/>
    <col min="13801" max="13801" width="22.7109375" style="14" customWidth="1"/>
    <col min="13802" max="13805" width="12.7109375" style="14" customWidth="1"/>
    <col min="13806" max="13807" width="15.5703125" style="14" customWidth="1"/>
    <col min="13808" max="13808" width="0" style="14" hidden="1" customWidth="1"/>
    <col min="13809" max="13809" width="15.5703125" style="14" customWidth="1"/>
    <col min="13810" max="13812" width="13.28515625" style="14" customWidth="1"/>
    <col min="13813" max="13817" width="12.7109375" style="14" customWidth="1"/>
    <col min="13818" max="13818" width="16.5703125" style="14" customWidth="1"/>
    <col min="13819" max="13819" width="14.5703125" style="14" customWidth="1"/>
    <col min="13820" max="13820" width="73.140625" style="14" customWidth="1"/>
    <col min="13821" max="14039" width="11.42578125" style="14"/>
    <col min="14040" max="14040" width="13.5703125" style="14" customWidth="1"/>
    <col min="14041" max="14041" width="30.5703125" style="14" customWidth="1"/>
    <col min="14042" max="14042" width="42.5703125" style="14" customWidth="1"/>
    <col min="14043" max="14043" width="12.140625" style="14" customWidth="1"/>
    <col min="14044" max="14044" width="10.85546875" style="14" customWidth="1"/>
    <col min="14045" max="14045" width="12.140625" style="14" customWidth="1"/>
    <col min="14046" max="14051" width="12.7109375" style="14" customWidth="1"/>
    <col min="14052" max="14052" width="45" style="14" customWidth="1"/>
    <col min="14053" max="14053" width="32.5703125" style="14" customWidth="1"/>
    <col min="14054" max="14054" width="20.42578125" style="14" customWidth="1"/>
    <col min="14055" max="14056" width="32" style="14" customWidth="1"/>
    <col min="14057" max="14057" width="22.7109375" style="14" customWidth="1"/>
    <col min="14058" max="14061" width="12.7109375" style="14" customWidth="1"/>
    <col min="14062" max="14063" width="15.5703125" style="14" customWidth="1"/>
    <col min="14064" max="14064" width="0" style="14" hidden="1" customWidth="1"/>
    <col min="14065" max="14065" width="15.5703125" style="14" customWidth="1"/>
    <col min="14066" max="14068" width="13.28515625" style="14" customWidth="1"/>
    <col min="14069" max="14073" width="12.7109375" style="14" customWidth="1"/>
    <col min="14074" max="14074" width="16.5703125" style="14" customWidth="1"/>
    <col min="14075" max="14075" width="14.5703125" style="14" customWidth="1"/>
    <col min="14076" max="14076" width="73.140625" style="14" customWidth="1"/>
    <col min="14077" max="14295" width="11.42578125" style="14"/>
    <col min="14296" max="14296" width="13.5703125" style="14" customWidth="1"/>
    <col min="14297" max="14297" width="30.5703125" style="14" customWidth="1"/>
    <col min="14298" max="14298" width="42.5703125" style="14" customWidth="1"/>
    <col min="14299" max="14299" width="12.140625" style="14" customWidth="1"/>
    <col min="14300" max="14300" width="10.85546875" style="14" customWidth="1"/>
    <col min="14301" max="14301" width="12.140625" style="14" customWidth="1"/>
    <col min="14302" max="14307" width="12.7109375" style="14" customWidth="1"/>
    <col min="14308" max="14308" width="45" style="14" customWidth="1"/>
    <col min="14309" max="14309" width="32.5703125" style="14" customWidth="1"/>
    <col min="14310" max="14310" width="20.42578125" style="14" customWidth="1"/>
    <col min="14311" max="14312" width="32" style="14" customWidth="1"/>
    <col min="14313" max="14313" width="22.7109375" style="14" customWidth="1"/>
    <col min="14314" max="14317" width="12.7109375" style="14" customWidth="1"/>
    <col min="14318" max="14319" width="15.5703125" style="14" customWidth="1"/>
    <col min="14320" max="14320" width="0" style="14" hidden="1" customWidth="1"/>
    <col min="14321" max="14321" width="15.5703125" style="14" customWidth="1"/>
    <col min="14322" max="14324" width="13.28515625" style="14" customWidth="1"/>
    <col min="14325" max="14329" width="12.7109375" style="14" customWidth="1"/>
    <col min="14330" max="14330" width="16.5703125" style="14" customWidth="1"/>
    <col min="14331" max="14331" width="14.5703125" style="14" customWidth="1"/>
    <col min="14332" max="14332" width="73.140625" style="14" customWidth="1"/>
    <col min="14333" max="14551" width="11.42578125" style="14"/>
    <col min="14552" max="14552" width="13.5703125" style="14" customWidth="1"/>
    <col min="14553" max="14553" width="30.5703125" style="14" customWidth="1"/>
    <col min="14554" max="14554" width="42.5703125" style="14" customWidth="1"/>
    <col min="14555" max="14555" width="12.140625" style="14" customWidth="1"/>
    <col min="14556" max="14556" width="10.85546875" style="14" customWidth="1"/>
    <col min="14557" max="14557" width="12.140625" style="14" customWidth="1"/>
    <col min="14558" max="14563" width="12.7109375" style="14" customWidth="1"/>
    <col min="14564" max="14564" width="45" style="14" customWidth="1"/>
    <col min="14565" max="14565" width="32.5703125" style="14" customWidth="1"/>
    <col min="14566" max="14566" width="20.42578125" style="14" customWidth="1"/>
    <col min="14567" max="14568" width="32" style="14" customWidth="1"/>
    <col min="14569" max="14569" width="22.7109375" style="14" customWidth="1"/>
    <col min="14570" max="14573" width="12.7109375" style="14" customWidth="1"/>
    <col min="14574" max="14575" width="15.5703125" style="14" customWidth="1"/>
    <col min="14576" max="14576" width="0" style="14" hidden="1" customWidth="1"/>
    <col min="14577" max="14577" width="15.5703125" style="14" customWidth="1"/>
    <col min="14578" max="14580" width="13.28515625" style="14" customWidth="1"/>
    <col min="14581" max="14585" width="12.7109375" style="14" customWidth="1"/>
    <col min="14586" max="14586" width="16.5703125" style="14" customWidth="1"/>
    <col min="14587" max="14587" width="14.5703125" style="14" customWidth="1"/>
    <col min="14588" max="14588" width="73.140625" style="14" customWidth="1"/>
    <col min="14589" max="14807" width="11.42578125" style="14"/>
    <col min="14808" max="14808" width="13.5703125" style="14" customWidth="1"/>
    <col min="14809" max="14809" width="30.5703125" style="14" customWidth="1"/>
    <col min="14810" max="14810" width="42.5703125" style="14" customWidth="1"/>
    <col min="14811" max="14811" width="12.140625" style="14" customWidth="1"/>
    <col min="14812" max="14812" width="10.85546875" style="14" customWidth="1"/>
    <col min="14813" max="14813" width="12.140625" style="14" customWidth="1"/>
    <col min="14814" max="14819" width="12.7109375" style="14" customWidth="1"/>
    <col min="14820" max="14820" width="45" style="14" customWidth="1"/>
    <col min="14821" max="14821" width="32.5703125" style="14" customWidth="1"/>
    <col min="14822" max="14822" width="20.42578125" style="14" customWidth="1"/>
    <col min="14823" max="14824" width="32" style="14" customWidth="1"/>
    <col min="14825" max="14825" width="22.7109375" style="14" customWidth="1"/>
    <col min="14826" max="14829" width="12.7109375" style="14" customWidth="1"/>
    <col min="14830" max="14831" width="15.5703125" style="14" customWidth="1"/>
    <col min="14832" max="14832" width="0" style="14" hidden="1" customWidth="1"/>
    <col min="14833" max="14833" width="15.5703125" style="14" customWidth="1"/>
    <col min="14834" max="14836" width="13.28515625" style="14" customWidth="1"/>
    <col min="14837" max="14841" width="12.7109375" style="14" customWidth="1"/>
    <col min="14842" max="14842" width="16.5703125" style="14" customWidth="1"/>
    <col min="14843" max="14843" width="14.5703125" style="14" customWidth="1"/>
    <col min="14844" max="14844" width="73.140625" style="14" customWidth="1"/>
    <col min="14845" max="15063" width="11.42578125" style="14"/>
    <col min="15064" max="15064" width="13.5703125" style="14" customWidth="1"/>
    <col min="15065" max="15065" width="30.5703125" style="14" customWidth="1"/>
    <col min="15066" max="15066" width="42.5703125" style="14" customWidth="1"/>
    <col min="15067" max="15067" width="12.140625" style="14" customWidth="1"/>
    <col min="15068" max="15068" width="10.85546875" style="14" customWidth="1"/>
    <col min="15069" max="15069" width="12.140625" style="14" customWidth="1"/>
    <col min="15070" max="15075" width="12.7109375" style="14" customWidth="1"/>
    <col min="15076" max="15076" width="45" style="14" customWidth="1"/>
    <col min="15077" max="15077" width="32.5703125" style="14" customWidth="1"/>
    <col min="15078" max="15078" width="20.42578125" style="14" customWidth="1"/>
    <col min="15079" max="15080" width="32" style="14" customWidth="1"/>
    <col min="15081" max="15081" width="22.7109375" style="14" customWidth="1"/>
    <col min="15082" max="15085" width="12.7109375" style="14" customWidth="1"/>
    <col min="15086" max="15087" width="15.5703125" style="14" customWidth="1"/>
    <col min="15088" max="15088" width="0" style="14" hidden="1" customWidth="1"/>
    <col min="15089" max="15089" width="15.5703125" style="14" customWidth="1"/>
    <col min="15090" max="15092" width="13.28515625" style="14" customWidth="1"/>
    <col min="15093" max="15097" width="12.7109375" style="14" customWidth="1"/>
    <col min="15098" max="15098" width="16.5703125" style="14" customWidth="1"/>
    <col min="15099" max="15099" width="14.5703125" style="14" customWidth="1"/>
    <col min="15100" max="15100" width="73.140625" style="14" customWidth="1"/>
    <col min="15101" max="15319" width="11.42578125" style="14"/>
    <col min="15320" max="15320" width="13.5703125" style="14" customWidth="1"/>
    <col min="15321" max="15321" width="30.5703125" style="14" customWidth="1"/>
    <col min="15322" max="15322" width="42.5703125" style="14" customWidth="1"/>
    <col min="15323" max="15323" width="12.140625" style="14" customWidth="1"/>
    <col min="15324" max="15324" width="10.85546875" style="14" customWidth="1"/>
    <col min="15325" max="15325" width="12.140625" style="14" customWidth="1"/>
    <col min="15326" max="15331" width="12.7109375" style="14" customWidth="1"/>
    <col min="15332" max="15332" width="45" style="14" customWidth="1"/>
    <col min="15333" max="15333" width="32.5703125" style="14" customWidth="1"/>
    <col min="15334" max="15334" width="20.42578125" style="14" customWidth="1"/>
    <col min="15335" max="15336" width="32" style="14" customWidth="1"/>
    <col min="15337" max="15337" width="22.7109375" style="14" customWidth="1"/>
    <col min="15338" max="15341" width="12.7109375" style="14" customWidth="1"/>
    <col min="15342" max="15343" width="15.5703125" style="14" customWidth="1"/>
    <col min="15344" max="15344" width="0" style="14" hidden="1" customWidth="1"/>
    <col min="15345" max="15345" width="15.5703125" style="14" customWidth="1"/>
    <col min="15346" max="15348" width="13.28515625" style="14" customWidth="1"/>
    <col min="15349" max="15353" width="12.7109375" style="14" customWidth="1"/>
    <col min="15354" max="15354" width="16.5703125" style="14" customWidth="1"/>
    <col min="15355" max="15355" width="14.5703125" style="14" customWidth="1"/>
    <col min="15356" max="15356" width="73.140625" style="14" customWidth="1"/>
    <col min="15357" max="15575" width="11.42578125" style="14"/>
    <col min="15576" max="15576" width="13.5703125" style="14" customWidth="1"/>
    <col min="15577" max="15577" width="30.5703125" style="14" customWidth="1"/>
    <col min="15578" max="15578" width="42.5703125" style="14" customWidth="1"/>
    <col min="15579" max="15579" width="12.140625" style="14" customWidth="1"/>
    <col min="15580" max="15580" width="10.85546875" style="14" customWidth="1"/>
    <col min="15581" max="15581" width="12.140625" style="14" customWidth="1"/>
    <col min="15582" max="15587" width="12.7109375" style="14" customWidth="1"/>
    <col min="15588" max="15588" width="45" style="14" customWidth="1"/>
    <col min="15589" max="15589" width="32.5703125" style="14" customWidth="1"/>
    <col min="15590" max="15590" width="20.42578125" style="14" customWidth="1"/>
    <col min="15591" max="15592" width="32" style="14" customWidth="1"/>
    <col min="15593" max="15593" width="22.7109375" style="14" customWidth="1"/>
    <col min="15594" max="15597" width="12.7109375" style="14" customWidth="1"/>
    <col min="15598" max="15599" width="15.5703125" style="14" customWidth="1"/>
    <col min="15600" max="15600" width="0" style="14" hidden="1" customWidth="1"/>
    <col min="15601" max="15601" width="15.5703125" style="14" customWidth="1"/>
    <col min="15602" max="15604" width="13.28515625" style="14" customWidth="1"/>
    <col min="15605" max="15609" width="12.7109375" style="14" customWidth="1"/>
    <col min="15610" max="15610" width="16.5703125" style="14" customWidth="1"/>
    <col min="15611" max="15611" width="14.5703125" style="14" customWidth="1"/>
    <col min="15612" max="15612" width="73.140625" style="14" customWidth="1"/>
    <col min="15613" max="15831" width="11.42578125" style="14"/>
    <col min="15832" max="15832" width="13.5703125" style="14" customWidth="1"/>
    <col min="15833" max="15833" width="30.5703125" style="14" customWidth="1"/>
    <col min="15834" max="15834" width="42.5703125" style="14" customWidth="1"/>
    <col min="15835" max="15835" width="12.140625" style="14" customWidth="1"/>
    <col min="15836" max="15836" width="10.85546875" style="14" customWidth="1"/>
    <col min="15837" max="15837" width="12.140625" style="14" customWidth="1"/>
    <col min="15838" max="15843" width="12.7109375" style="14" customWidth="1"/>
    <col min="15844" max="15844" width="45" style="14" customWidth="1"/>
    <col min="15845" max="15845" width="32.5703125" style="14" customWidth="1"/>
    <col min="15846" max="15846" width="20.42578125" style="14" customWidth="1"/>
    <col min="15847" max="15848" width="32" style="14" customWidth="1"/>
    <col min="15849" max="15849" width="22.7109375" style="14" customWidth="1"/>
    <col min="15850" max="15853" width="12.7109375" style="14" customWidth="1"/>
    <col min="15854" max="15855" width="15.5703125" style="14" customWidth="1"/>
    <col min="15856" max="15856" width="0" style="14" hidden="1" customWidth="1"/>
    <col min="15857" max="15857" width="15.5703125" style="14" customWidth="1"/>
    <col min="15858" max="15860" width="13.28515625" style="14" customWidth="1"/>
    <col min="15861" max="15865" width="12.7109375" style="14" customWidth="1"/>
    <col min="15866" max="15866" width="16.5703125" style="14" customWidth="1"/>
    <col min="15867" max="15867" width="14.5703125" style="14" customWidth="1"/>
    <col min="15868" max="15868" width="73.140625" style="14" customWidth="1"/>
    <col min="15869" max="16087" width="11.42578125" style="14"/>
    <col min="16088" max="16088" width="13.5703125" style="14" customWidth="1"/>
    <col min="16089" max="16089" width="30.5703125" style="14" customWidth="1"/>
    <col min="16090" max="16090" width="42.5703125" style="14" customWidth="1"/>
    <col min="16091" max="16091" width="12.140625" style="14" customWidth="1"/>
    <col min="16092" max="16092" width="10.85546875" style="14" customWidth="1"/>
    <col min="16093" max="16093" width="12.140625" style="14" customWidth="1"/>
    <col min="16094" max="16099" width="12.7109375" style="14" customWidth="1"/>
    <col min="16100" max="16100" width="45" style="14" customWidth="1"/>
    <col min="16101" max="16101" width="32.5703125" style="14" customWidth="1"/>
    <col min="16102" max="16102" width="20.42578125" style="14" customWidth="1"/>
    <col min="16103" max="16104" width="32" style="14" customWidth="1"/>
    <col min="16105" max="16105" width="22.7109375" style="14" customWidth="1"/>
    <col min="16106" max="16109" width="12.7109375" style="14" customWidth="1"/>
    <col min="16110" max="16111" width="15.5703125" style="14" customWidth="1"/>
    <col min="16112" max="16112" width="0" style="14" hidden="1" customWidth="1"/>
    <col min="16113" max="16113" width="15.5703125" style="14" customWidth="1"/>
    <col min="16114" max="16116" width="13.28515625" style="14" customWidth="1"/>
    <col min="16117" max="16121" width="12.7109375" style="14" customWidth="1"/>
    <col min="16122" max="16122" width="16.5703125" style="14" customWidth="1"/>
    <col min="16123" max="16123" width="14.5703125" style="14" customWidth="1"/>
    <col min="16124" max="16124" width="73.140625" style="14" customWidth="1"/>
    <col min="16125" max="16384" width="11.42578125" style="14"/>
  </cols>
  <sheetData>
    <row r="1" spans="1:6" s="3" customFormat="1" ht="41.25" customHeight="1" thickBot="1">
      <c r="A1" s="1" t="s">
        <v>0</v>
      </c>
      <c r="B1" s="1" t="s">
        <v>1</v>
      </c>
      <c r="C1" s="1" t="s">
        <v>2</v>
      </c>
      <c r="D1" s="1" t="s">
        <v>3</v>
      </c>
      <c r="E1" s="2" t="s">
        <v>4</v>
      </c>
      <c r="F1" s="2" t="s">
        <v>5</v>
      </c>
    </row>
    <row r="2" spans="1:6" ht="12.95" customHeight="1">
      <c r="A2" s="6" t="s">
        <v>20</v>
      </c>
      <c r="B2" s="6" t="s">
        <v>21</v>
      </c>
      <c r="C2" s="15">
        <v>3</v>
      </c>
      <c r="D2" s="6" t="s">
        <v>12</v>
      </c>
      <c r="E2" s="7">
        <v>350320</v>
      </c>
      <c r="F2" s="7">
        <v>1050960</v>
      </c>
    </row>
    <row r="3" spans="1:6" ht="12.95" customHeight="1">
      <c r="A3" s="6" t="s">
        <v>20</v>
      </c>
      <c r="B3" s="6" t="s">
        <v>22</v>
      </c>
      <c r="C3" s="16">
        <v>1</v>
      </c>
      <c r="D3" s="6" t="s">
        <v>23</v>
      </c>
      <c r="E3" s="17">
        <v>1500000</v>
      </c>
      <c r="F3" s="7">
        <v>1500000</v>
      </c>
    </row>
    <row r="4" spans="1:6" ht="12.95" customHeight="1">
      <c r="A4" s="4" t="s">
        <v>20</v>
      </c>
      <c r="B4" s="6" t="s">
        <v>24</v>
      </c>
      <c r="C4" s="18">
        <v>1</v>
      </c>
      <c r="D4" s="4" t="s">
        <v>23</v>
      </c>
      <c r="E4" s="19">
        <v>498000</v>
      </c>
      <c r="F4" s="5">
        <v>498000</v>
      </c>
    </row>
    <row r="5" spans="1:6" ht="12.95" customHeight="1">
      <c r="A5" s="6" t="s">
        <v>20</v>
      </c>
      <c r="B5" s="6" t="s">
        <v>25</v>
      </c>
      <c r="C5" s="16">
        <v>1</v>
      </c>
      <c r="D5" s="6" t="s">
        <v>23</v>
      </c>
      <c r="E5" s="17">
        <v>432000</v>
      </c>
      <c r="F5" s="7">
        <v>432000</v>
      </c>
    </row>
    <row r="6" spans="1:6" ht="12.95" customHeight="1">
      <c r="A6" s="6" t="s">
        <v>20</v>
      </c>
      <c r="B6" s="6" t="s">
        <v>18</v>
      </c>
      <c r="C6" s="16">
        <v>1</v>
      </c>
      <c r="D6" s="6" t="s">
        <v>23</v>
      </c>
      <c r="E6" s="17">
        <v>432000</v>
      </c>
      <c r="F6" s="7">
        <v>432000</v>
      </c>
    </row>
    <row r="7" spans="1:6" ht="12.95" customHeight="1">
      <c r="A7" s="6" t="s">
        <v>20</v>
      </c>
      <c r="B7" s="6" t="s">
        <v>26</v>
      </c>
      <c r="C7" s="16">
        <v>1</v>
      </c>
      <c r="D7" s="6" t="s">
        <v>23</v>
      </c>
      <c r="E7" s="17">
        <v>396000</v>
      </c>
      <c r="F7" s="7">
        <v>396000</v>
      </c>
    </row>
    <row r="8" spans="1:6" ht="12.95" customHeight="1">
      <c r="A8" s="6" t="s">
        <v>20</v>
      </c>
      <c r="B8" s="6" t="s">
        <v>27</v>
      </c>
      <c r="C8" s="16">
        <v>1</v>
      </c>
      <c r="D8" s="6" t="s">
        <v>23</v>
      </c>
      <c r="E8" s="17">
        <v>342000</v>
      </c>
      <c r="F8" s="7">
        <v>342000</v>
      </c>
    </row>
    <row r="9" spans="1:6" ht="12.95" customHeight="1">
      <c r="A9" s="4" t="s">
        <v>20</v>
      </c>
      <c r="B9" s="6" t="s">
        <v>28</v>
      </c>
      <c r="C9" s="20">
        <v>1</v>
      </c>
      <c r="D9" s="4" t="s">
        <v>23</v>
      </c>
      <c r="E9" s="5">
        <v>500000</v>
      </c>
      <c r="F9" s="5">
        <v>500000</v>
      </c>
    </row>
    <row r="10" spans="1:6" ht="12.95" customHeight="1">
      <c r="A10" s="6" t="s">
        <v>20</v>
      </c>
      <c r="B10" s="6" t="s">
        <v>29</v>
      </c>
      <c r="C10" s="15">
        <v>1</v>
      </c>
      <c r="D10" s="6" t="s">
        <v>12</v>
      </c>
      <c r="E10" s="7">
        <v>387000</v>
      </c>
      <c r="F10" s="7">
        <v>387000</v>
      </c>
    </row>
    <row r="11" spans="1:6" ht="12.95" customHeight="1">
      <c r="A11" s="6" t="s">
        <v>20</v>
      </c>
      <c r="B11" s="6" t="s">
        <v>30</v>
      </c>
      <c r="C11" s="15">
        <v>2</v>
      </c>
      <c r="D11" s="6" t="s">
        <v>31</v>
      </c>
      <c r="E11" s="7">
        <v>9565388</v>
      </c>
      <c r="F11" s="7">
        <v>19130776</v>
      </c>
    </row>
    <row r="12" spans="1:6" ht="12.95" customHeight="1">
      <c r="A12" s="6" t="s">
        <v>20</v>
      </c>
      <c r="B12" s="6" t="s">
        <v>32</v>
      </c>
      <c r="C12" s="15">
        <v>8.5</v>
      </c>
      <c r="D12" s="6" t="s">
        <v>33</v>
      </c>
      <c r="E12" s="7">
        <v>2283232</v>
      </c>
      <c r="F12" s="7">
        <v>19407472</v>
      </c>
    </row>
    <row r="13" spans="1:6" ht="12.95" customHeight="1">
      <c r="A13" s="6" t="s">
        <v>20</v>
      </c>
      <c r="B13" s="6" t="s">
        <v>34</v>
      </c>
      <c r="C13" s="15">
        <v>8.5</v>
      </c>
      <c r="D13" s="6" t="s">
        <v>33</v>
      </c>
      <c r="E13" s="7">
        <v>739409</v>
      </c>
      <c r="F13" s="7">
        <v>6284976.5</v>
      </c>
    </row>
    <row r="14" spans="1:6" ht="12.95" customHeight="1">
      <c r="A14" s="6" t="s">
        <v>20</v>
      </c>
      <c r="B14" s="6" t="s">
        <v>35</v>
      </c>
      <c r="C14" s="15">
        <v>8.5</v>
      </c>
      <c r="D14" s="6" t="s">
        <v>33</v>
      </c>
      <c r="E14" s="7">
        <v>1141616</v>
      </c>
      <c r="F14" s="7">
        <v>9703736</v>
      </c>
    </row>
    <row r="15" spans="1:6" ht="12.95" customHeight="1">
      <c r="A15" s="6" t="s">
        <v>20</v>
      </c>
      <c r="B15" s="6" t="s">
        <v>36</v>
      </c>
      <c r="C15" s="15">
        <v>8.5</v>
      </c>
      <c r="D15" s="6" t="s">
        <v>33</v>
      </c>
      <c r="E15" s="7">
        <v>1141616</v>
      </c>
      <c r="F15" s="7">
        <v>9703736</v>
      </c>
    </row>
    <row r="16" spans="1:6" ht="12.95" customHeight="1">
      <c r="A16" s="6" t="s">
        <v>20</v>
      </c>
      <c r="B16" s="6" t="s">
        <v>37</v>
      </c>
      <c r="C16" s="15">
        <v>8.5</v>
      </c>
      <c r="D16" s="6" t="s">
        <v>33</v>
      </c>
      <c r="E16" s="7">
        <v>1141616</v>
      </c>
      <c r="F16" s="7">
        <v>9703736</v>
      </c>
    </row>
    <row r="17" spans="1:6" ht="12.95" customHeight="1">
      <c r="A17" s="6" t="s">
        <v>20</v>
      </c>
      <c r="B17" s="6" t="s">
        <v>38</v>
      </c>
      <c r="C17" s="15">
        <v>8.5</v>
      </c>
      <c r="D17" s="6" t="s">
        <v>33</v>
      </c>
      <c r="E17" s="7">
        <v>1141616</v>
      </c>
      <c r="F17" s="7">
        <v>9703736</v>
      </c>
    </row>
    <row r="18" spans="1:6" ht="12.95" customHeight="1">
      <c r="A18" s="6" t="s">
        <v>20</v>
      </c>
      <c r="B18" s="6" t="s">
        <v>39</v>
      </c>
      <c r="C18" s="15">
        <v>8.5</v>
      </c>
      <c r="D18" s="6" t="s">
        <v>33</v>
      </c>
      <c r="E18" s="7">
        <v>739409</v>
      </c>
      <c r="F18" s="7">
        <v>6284976.5</v>
      </c>
    </row>
    <row r="19" spans="1:6" ht="12.95" customHeight="1">
      <c r="A19" s="6" t="s">
        <v>20</v>
      </c>
      <c r="B19" s="6" t="s">
        <v>40</v>
      </c>
      <c r="C19" s="15">
        <v>8.5</v>
      </c>
      <c r="D19" s="6" t="s">
        <v>33</v>
      </c>
      <c r="E19" s="7">
        <v>739409</v>
      </c>
      <c r="F19" s="7">
        <v>6284976.5</v>
      </c>
    </row>
    <row r="20" spans="1:6" ht="12.95" customHeight="1">
      <c r="A20" s="6" t="s">
        <v>20</v>
      </c>
      <c r="B20" s="6" t="s">
        <v>41</v>
      </c>
      <c r="C20" s="15">
        <v>9</v>
      </c>
      <c r="D20" s="6" t="s">
        <v>12</v>
      </c>
      <c r="E20" s="7">
        <v>92800</v>
      </c>
      <c r="F20" s="7">
        <v>835200</v>
      </c>
    </row>
    <row r="21" spans="1:6" ht="12.95" customHeight="1">
      <c r="A21" s="6" t="s">
        <v>20</v>
      </c>
      <c r="B21" s="6" t="s">
        <v>42</v>
      </c>
      <c r="C21" s="15">
        <v>1</v>
      </c>
      <c r="D21" s="6" t="s">
        <v>12</v>
      </c>
      <c r="E21" s="7">
        <v>92800</v>
      </c>
      <c r="F21" s="7">
        <v>92800</v>
      </c>
    </row>
    <row r="22" spans="1:6" ht="12.95" customHeight="1">
      <c r="A22" s="6" t="s">
        <v>20</v>
      </c>
      <c r="B22" s="6" t="s">
        <v>43</v>
      </c>
      <c r="C22" s="15">
        <v>2</v>
      </c>
      <c r="D22" s="6" t="s">
        <v>12</v>
      </c>
      <c r="E22" s="7">
        <v>92800</v>
      </c>
      <c r="F22" s="7">
        <v>185600</v>
      </c>
    </row>
    <row r="23" spans="1:6" ht="12.95" customHeight="1">
      <c r="A23" s="6" t="s">
        <v>20</v>
      </c>
      <c r="B23" s="6" t="s">
        <v>44</v>
      </c>
      <c r="C23" s="15">
        <v>2</v>
      </c>
      <c r="D23" s="6" t="s">
        <v>12</v>
      </c>
      <c r="E23" s="7">
        <v>92800</v>
      </c>
      <c r="F23" s="7">
        <v>185600</v>
      </c>
    </row>
    <row r="24" spans="1:6" ht="12.95" customHeight="1">
      <c r="A24" s="6" t="s">
        <v>20</v>
      </c>
      <c r="B24" s="6" t="s">
        <v>45</v>
      </c>
      <c r="C24" s="15">
        <v>3</v>
      </c>
      <c r="D24" s="6" t="s">
        <v>12</v>
      </c>
      <c r="E24" s="7">
        <v>92800</v>
      </c>
      <c r="F24" s="7">
        <v>278400</v>
      </c>
    </row>
    <row r="25" spans="1:6" ht="12.95" customHeight="1">
      <c r="A25" s="6" t="s">
        <v>20</v>
      </c>
      <c r="B25" s="6" t="s">
        <v>46</v>
      </c>
      <c r="C25" s="15">
        <v>2</v>
      </c>
      <c r="D25" s="6" t="s">
        <v>12</v>
      </c>
      <c r="E25" s="7">
        <v>92800</v>
      </c>
      <c r="F25" s="7">
        <v>185600</v>
      </c>
    </row>
    <row r="26" spans="1:6" ht="12.95" customHeight="1">
      <c r="A26" s="6" t="s">
        <v>20</v>
      </c>
      <c r="B26" s="6" t="s">
        <v>47</v>
      </c>
      <c r="C26" s="15">
        <v>1</v>
      </c>
      <c r="D26" s="6" t="s">
        <v>12</v>
      </c>
      <c r="E26" s="7">
        <v>15079.999999999998</v>
      </c>
      <c r="F26" s="7">
        <v>15079.999999999998</v>
      </c>
    </row>
    <row r="27" spans="1:6" ht="12.95" customHeight="1">
      <c r="A27" s="6" t="s">
        <v>20</v>
      </c>
      <c r="B27" s="6" t="s">
        <v>48</v>
      </c>
      <c r="C27" s="15">
        <v>1</v>
      </c>
      <c r="D27" s="6" t="s">
        <v>12</v>
      </c>
      <c r="E27" s="7">
        <v>208800</v>
      </c>
      <c r="F27" s="7">
        <v>208800</v>
      </c>
    </row>
    <row r="28" spans="1:6" ht="12.95" customHeight="1">
      <c r="A28" s="6" t="s">
        <v>20</v>
      </c>
      <c r="B28" s="6" t="s">
        <v>49</v>
      </c>
      <c r="C28" s="15">
        <v>1</v>
      </c>
      <c r="D28" s="6" t="s">
        <v>12</v>
      </c>
      <c r="E28" s="7">
        <v>11600</v>
      </c>
      <c r="F28" s="7">
        <v>11600</v>
      </c>
    </row>
    <row r="29" spans="1:6" ht="12.95" customHeight="1">
      <c r="A29" s="6" t="s">
        <v>20</v>
      </c>
      <c r="B29" s="6" t="s">
        <v>50</v>
      </c>
      <c r="C29" s="15">
        <v>1</v>
      </c>
      <c r="D29" s="6" t="s">
        <v>12</v>
      </c>
      <c r="E29" s="7">
        <v>46400</v>
      </c>
      <c r="F29" s="7">
        <v>46400</v>
      </c>
    </row>
    <row r="30" spans="1:6" ht="12.95" customHeight="1">
      <c r="A30" s="6" t="s">
        <v>20</v>
      </c>
      <c r="B30" s="6" t="s">
        <v>51</v>
      </c>
      <c r="C30" s="15">
        <v>1</v>
      </c>
      <c r="D30" s="6" t="s">
        <v>23</v>
      </c>
      <c r="E30" s="7">
        <v>1500000</v>
      </c>
      <c r="F30" s="7">
        <v>1500000</v>
      </c>
    </row>
    <row r="31" spans="1:6" ht="12.95" customHeight="1">
      <c r="A31" s="6" t="s">
        <v>20</v>
      </c>
      <c r="B31" s="6" t="s">
        <v>52</v>
      </c>
      <c r="C31" s="15">
        <v>1</v>
      </c>
      <c r="D31" s="6" t="s">
        <v>23</v>
      </c>
      <c r="E31" s="7">
        <v>1900000</v>
      </c>
      <c r="F31" s="7">
        <v>1900000</v>
      </c>
    </row>
    <row r="32" spans="1:6" ht="12.95" customHeight="1">
      <c r="A32" s="6" t="s">
        <v>20</v>
      </c>
      <c r="B32" s="6" t="s">
        <v>52</v>
      </c>
      <c r="C32" s="15">
        <v>1</v>
      </c>
      <c r="D32" s="6" t="s">
        <v>23</v>
      </c>
      <c r="E32" s="7">
        <v>1900000</v>
      </c>
      <c r="F32" s="7">
        <v>1900000</v>
      </c>
    </row>
    <row r="33" spans="1:6" ht="12.95" customHeight="1">
      <c r="A33" s="6" t="s">
        <v>20</v>
      </c>
      <c r="B33" s="6" t="s">
        <v>52</v>
      </c>
      <c r="C33" s="15">
        <v>1</v>
      </c>
      <c r="D33" s="6" t="s">
        <v>23</v>
      </c>
      <c r="E33" s="7">
        <v>1900000</v>
      </c>
      <c r="F33" s="7">
        <v>1900000</v>
      </c>
    </row>
    <row r="34" spans="1:6" ht="12.95" customHeight="1">
      <c r="A34" s="6" t="s">
        <v>20</v>
      </c>
      <c r="B34" s="6" t="s">
        <v>52</v>
      </c>
      <c r="C34" s="15">
        <v>1</v>
      </c>
      <c r="D34" s="6" t="s">
        <v>23</v>
      </c>
      <c r="E34" s="7">
        <v>1900000</v>
      </c>
      <c r="F34" s="7">
        <v>1900000</v>
      </c>
    </row>
    <row r="35" spans="1:6" ht="12.95" customHeight="1">
      <c r="A35" s="6" t="s">
        <v>20</v>
      </c>
      <c r="B35" s="6" t="s">
        <v>52</v>
      </c>
      <c r="C35" s="15">
        <v>1</v>
      </c>
      <c r="D35" s="6" t="s">
        <v>23</v>
      </c>
      <c r="E35" s="7">
        <v>1900000</v>
      </c>
      <c r="F35" s="7">
        <v>1900000</v>
      </c>
    </row>
    <row r="36" spans="1:6" ht="12.95" customHeight="1">
      <c r="A36" s="6" t="s">
        <v>20</v>
      </c>
      <c r="B36" s="6" t="s">
        <v>52</v>
      </c>
      <c r="C36" s="15">
        <v>1</v>
      </c>
      <c r="D36" s="6" t="s">
        <v>23</v>
      </c>
      <c r="E36" s="7">
        <v>1900000</v>
      </c>
      <c r="F36" s="7">
        <v>1900000</v>
      </c>
    </row>
    <row r="37" spans="1:6" ht="12.95" customHeight="1">
      <c r="A37" s="8" t="s">
        <v>20</v>
      </c>
      <c r="B37" s="6" t="s">
        <v>53</v>
      </c>
      <c r="C37" s="21">
        <v>3</v>
      </c>
      <c r="D37" s="8" t="s">
        <v>31</v>
      </c>
      <c r="E37" s="9">
        <v>415000</v>
      </c>
      <c r="F37" s="9">
        <v>1245000</v>
      </c>
    </row>
    <row r="38" spans="1:6" ht="12.95" customHeight="1">
      <c r="A38" s="6" t="s">
        <v>20</v>
      </c>
      <c r="B38" s="6" t="s">
        <v>54</v>
      </c>
      <c r="C38" s="15">
        <v>11</v>
      </c>
      <c r="D38" s="6" t="s">
        <v>33</v>
      </c>
      <c r="E38" s="7">
        <v>294750</v>
      </c>
      <c r="F38" s="7">
        <v>3242250</v>
      </c>
    </row>
    <row r="39" spans="1:6" ht="12.95" customHeight="1">
      <c r="A39" s="6" t="s">
        <v>20</v>
      </c>
      <c r="B39" s="6" t="s">
        <v>55</v>
      </c>
      <c r="C39" s="15">
        <v>4</v>
      </c>
      <c r="D39" s="6" t="s">
        <v>12</v>
      </c>
      <c r="E39" s="7">
        <v>163000</v>
      </c>
      <c r="F39" s="7">
        <v>652000</v>
      </c>
    </row>
    <row r="40" spans="1:6" ht="12.95" customHeight="1">
      <c r="A40" s="6" t="s">
        <v>20</v>
      </c>
      <c r="B40" s="6" t="s">
        <v>56</v>
      </c>
      <c r="C40" s="15">
        <v>10</v>
      </c>
      <c r="D40" s="6" t="s">
        <v>12</v>
      </c>
      <c r="E40" s="7">
        <v>9773</v>
      </c>
      <c r="F40" s="7">
        <v>97730</v>
      </c>
    </row>
    <row r="41" spans="1:6" ht="12.95" customHeight="1">
      <c r="A41" s="6" t="s">
        <v>20</v>
      </c>
      <c r="B41" s="6" t="s">
        <v>57</v>
      </c>
      <c r="C41" s="15">
        <v>12</v>
      </c>
      <c r="D41" s="6" t="s">
        <v>12</v>
      </c>
      <c r="E41" s="7">
        <v>4876</v>
      </c>
      <c r="F41" s="7">
        <v>58512</v>
      </c>
    </row>
    <row r="42" spans="1:6" ht="12.95" customHeight="1">
      <c r="A42" s="6" t="s">
        <v>20</v>
      </c>
      <c r="B42" s="6" t="s">
        <v>58</v>
      </c>
      <c r="C42" s="15">
        <v>40</v>
      </c>
      <c r="D42" s="6" t="s">
        <v>59</v>
      </c>
      <c r="E42" s="7">
        <v>1949</v>
      </c>
      <c r="F42" s="7">
        <v>77960</v>
      </c>
    </row>
    <row r="43" spans="1:6" ht="12.95" customHeight="1">
      <c r="A43" s="6" t="s">
        <v>20</v>
      </c>
      <c r="B43" s="6" t="s">
        <v>60</v>
      </c>
      <c r="C43" s="15">
        <v>6</v>
      </c>
      <c r="D43" s="6" t="s">
        <v>12</v>
      </c>
      <c r="E43" s="7">
        <v>6894</v>
      </c>
      <c r="F43" s="7">
        <v>41364</v>
      </c>
    </row>
    <row r="44" spans="1:6" ht="12.95" customHeight="1">
      <c r="A44" s="6" t="s">
        <v>20</v>
      </c>
      <c r="B44" s="6" t="s">
        <v>61</v>
      </c>
      <c r="C44" s="15">
        <v>8</v>
      </c>
      <c r="D44" s="6" t="s">
        <v>62</v>
      </c>
      <c r="E44" s="7">
        <v>3777</v>
      </c>
      <c r="F44" s="7">
        <v>30216</v>
      </c>
    </row>
    <row r="45" spans="1:6" ht="12.95" customHeight="1">
      <c r="A45" s="6" t="s">
        <v>20</v>
      </c>
      <c r="B45" s="6" t="s">
        <v>63</v>
      </c>
      <c r="C45" s="15">
        <v>8</v>
      </c>
      <c r="D45" s="6" t="s">
        <v>62</v>
      </c>
      <c r="E45" s="7">
        <v>3777</v>
      </c>
      <c r="F45" s="7">
        <v>30216</v>
      </c>
    </row>
    <row r="46" spans="1:6" ht="12.95" customHeight="1">
      <c r="A46" s="8" t="s">
        <v>20</v>
      </c>
      <c r="B46" s="6" t="s">
        <v>64</v>
      </c>
      <c r="C46" s="21">
        <v>10</v>
      </c>
      <c r="D46" s="8" t="s">
        <v>12</v>
      </c>
      <c r="E46" s="9">
        <v>2976</v>
      </c>
      <c r="F46" s="9">
        <v>29760</v>
      </c>
    </row>
    <row r="47" spans="1:6" ht="12.95" customHeight="1">
      <c r="A47" s="6" t="s">
        <v>20</v>
      </c>
      <c r="B47" s="6" t="s">
        <v>65</v>
      </c>
      <c r="C47" s="15">
        <v>24</v>
      </c>
      <c r="D47" s="6" t="s">
        <v>12</v>
      </c>
      <c r="E47" s="7">
        <v>1566</v>
      </c>
      <c r="F47" s="7">
        <v>37584</v>
      </c>
    </row>
    <row r="48" spans="1:6" ht="12.95" customHeight="1">
      <c r="A48" s="10" t="s">
        <v>20</v>
      </c>
      <c r="B48" s="6" t="s">
        <v>66</v>
      </c>
      <c r="C48" s="22">
        <v>10</v>
      </c>
      <c r="D48" s="10" t="s">
        <v>12</v>
      </c>
      <c r="E48" s="11">
        <v>6833</v>
      </c>
      <c r="F48" s="11">
        <v>68330</v>
      </c>
    </row>
    <row r="49" spans="1:6" ht="12.95" customHeight="1">
      <c r="A49" s="6" t="s">
        <v>20</v>
      </c>
      <c r="B49" s="6" t="s">
        <v>67</v>
      </c>
      <c r="C49" s="15">
        <v>10</v>
      </c>
      <c r="D49" s="6" t="s">
        <v>12</v>
      </c>
      <c r="E49" s="7">
        <v>5133</v>
      </c>
      <c r="F49" s="7">
        <v>51330</v>
      </c>
    </row>
    <row r="50" spans="1:6" ht="12.95" customHeight="1">
      <c r="A50" s="6" t="s">
        <v>20</v>
      </c>
      <c r="B50" s="6" t="s">
        <v>68</v>
      </c>
      <c r="C50" s="15">
        <v>10</v>
      </c>
      <c r="D50" s="6" t="s">
        <v>12</v>
      </c>
      <c r="E50" s="7">
        <v>16782</v>
      </c>
      <c r="F50" s="7">
        <v>167820</v>
      </c>
    </row>
    <row r="51" spans="1:6" ht="12.95" customHeight="1">
      <c r="A51" s="4" t="s">
        <v>20</v>
      </c>
      <c r="B51" s="6" t="s">
        <v>69</v>
      </c>
      <c r="C51" s="20">
        <v>10</v>
      </c>
      <c r="D51" s="4" t="s">
        <v>12</v>
      </c>
      <c r="E51" s="5">
        <v>6247</v>
      </c>
      <c r="F51" s="5">
        <v>62470</v>
      </c>
    </row>
    <row r="52" spans="1:6" ht="12.95" customHeight="1">
      <c r="A52" s="6" t="s">
        <v>20</v>
      </c>
      <c r="B52" s="6" t="s">
        <v>70</v>
      </c>
      <c r="C52" s="15">
        <v>10</v>
      </c>
      <c r="D52" s="6" t="s">
        <v>12</v>
      </c>
      <c r="E52" s="7">
        <v>4624</v>
      </c>
      <c r="F52" s="7">
        <v>46240</v>
      </c>
    </row>
    <row r="53" spans="1:6" ht="12.95" customHeight="1">
      <c r="A53" s="6" t="s">
        <v>20</v>
      </c>
      <c r="B53" s="6" t="s">
        <v>71</v>
      </c>
      <c r="C53" s="15">
        <v>20</v>
      </c>
      <c r="D53" s="6" t="s">
        <v>12</v>
      </c>
      <c r="E53" s="7">
        <v>536</v>
      </c>
      <c r="F53" s="7">
        <v>10720</v>
      </c>
    </row>
    <row r="54" spans="1:6" ht="12.95" customHeight="1">
      <c r="A54" s="6" t="s">
        <v>20</v>
      </c>
      <c r="B54" s="6" t="s">
        <v>72</v>
      </c>
      <c r="C54" s="15">
        <v>10</v>
      </c>
      <c r="D54" s="6" t="s">
        <v>12</v>
      </c>
      <c r="E54" s="7">
        <v>3393</v>
      </c>
      <c r="F54" s="7">
        <v>33930</v>
      </c>
    </row>
    <row r="55" spans="1:6" ht="12.95" customHeight="1">
      <c r="A55" s="6" t="s">
        <v>20</v>
      </c>
      <c r="B55" s="6" t="s">
        <v>73</v>
      </c>
      <c r="C55" s="15">
        <v>20</v>
      </c>
      <c r="D55" s="6" t="s">
        <v>12</v>
      </c>
      <c r="E55" s="7">
        <v>3984</v>
      </c>
      <c r="F55" s="7">
        <v>79680</v>
      </c>
    </row>
    <row r="56" spans="1:6" ht="12.95" customHeight="1">
      <c r="A56" s="6" t="s">
        <v>20</v>
      </c>
      <c r="B56" s="6" t="s">
        <v>74</v>
      </c>
      <c r="C56" s="15">
        <v>40</v>
      </c>
      <c r="D56" s="6" t="s">
        <v>59</v>
      </c>
      <c r="E56" s="7">
        <v>1741</v>
      </c>
      <c r="F56" s="7">
        <v>69640</v>
      </c>
    </row>
    <row r="57" spans="1:6" ht="12.95" customHeight="1">
      <c r="A57" s="6" t="s">
        <v>20</v>
      </c>
      <c r="B57" s="6" t="s">
        <v>75</v>
      </c>
      <c r="C57" s="15">
        <v>20</v>
      </c>
      <c r="D57" s="6" t="s">
        <v>76</v>
      </c>
      <c r="E57" s="7">
        <v>11310</v>
      </c>
      <c r="F57" s="7">
        <v>226200</v>
      </c>
    </row>
    <row r="58" spans="1:6" ht="12.95" customHeight="1">
      <c r="A58" s="8" t="s">
        <v>20</v>
      </c>
      <c r="B58" s="6" t="s">
        <v>77</v>
      </c>
      <c r="C58" s="21">
        <v>15</v>
      </c>
      <c r="D58" s="8" t="s">
        <v>12</v>
      </c>
      <c r="E58" s="9">
        <v>10840</v>
      </c>
      <c r="F58" s="9">
        <v>162600</v>
      </c>
    </row>
    <row r="59" spans="1:6" ht="12.95" customHeight="1">
      <c r="A59" s="6" t="s">
        <v>20</v>
      </c>
      <c r="B59" s="6" t="s">
        <v>78</v>
      </c>
      <c r="C59" s="15">
        <v>10</v>
      </c>
      <c r="D59" s="6" t="s">
        <v>76</v>
      </c>
      <c r="E59" s="7">
        <v>17313</v>
      </c>
      <c r="F59" s="7">
        <v>173130</v>
      </c>
    </row>
    <row r="60" spans="1:6" ht="12.95" customHeight="1">
      <c r="A60" s="4" t="s">
        <v>20</v>
      </c>
      <c r="B60" s="6" t="s">
        <v>79</v>
      </c>
      <c r="C60" s="20">
        <v>20</v>
      </c>
      <c r="D60" s="4" t="s">
        <v>59</v>
      </c>
      <c r="E60" s="5">
        <v>6996</v>
      </c>
      <c r="F60" s="5">
        <v>139920</v>
      </c>
    </row>
    <row r="61" spans="1:6" ht="12.95" customHeight="1">
      <c r="A61" s="6" t="s">
        <v>20</v>
      </c>
      <c r="B61" s="6" t="s">
        <v>80</v>
      </c>
      <c r="C61" s="15">
        <v>10</v>
      </c>
      <c r="D61" s="6" t="s">
        <v>12</v>
      </c>
      <c r="E61" s="7">
        <v>7047</v>
      </c>
      <c r="F61" s="7">
        <v>70470</v>
      </c>
    </row>
    <row r="62" spans="1:6" ht="12.95" customHeight="1">
      <c r="A62" s="6" t="s">
        <v>20</v>
      </c>
      <c r="B62" s="6" t="s">
        <v>81</v>
      </c>
      <c r="C62" s="15">
        <v>50</v>
      </c>
      <c r="D62" s="6" t="s">
        <v>59</v>
      </c>
      <c r="E62" s="7">
        <v>33000</v>
      </c>
      <c r="F62" s="7">
        <v>1650000</v>
      </c>
    </row>
    <row r="63" spans="1:6" ht="12.95" customHeight="1">
      <c r="A63" s="6" t="s">
        <v>20</v>
      </c>
      <c r="B63" s="6" t="s">
        <v>82</v>
      </c>
      <c r="C63" s="15">
        <v>15</v>
      </c>
      <c r="D63" s="6" t="s">
        <v>12</v>
      </c>
      <c r="E63" s="7">
        <v>5000</v>
      </c>
      <c r="F63" s="7">
        <v>75000</v>
      </c>
    </row>
    <row r="64" spans="1:6" ht="12.95" customHeight="1">
      <c r="A64" s="6" t="s">
        <v>20</v>
      </c>
      <c r="B64" s="6" t="s">
        <v>83</v>
      </c>
      <c r="C64" s="15">
        <v>10</v>
      </c>
      <c r="D64" s="6" t="s">
        <v>12</v>
      </c>
      <c r="E64" s="7">
        <v>12000</v>
      </c>
      <c r="F64" s="7">
        <v>120000</v>
      </c>
    </row>
    <row r="65" spans="1:6" ht="12.95" customHeight="1">
      <c r="A65" s="6" t="s">
        <v>20</v>
      </c>
      <c r="B65" s="6" t="s">
        <v>68</v>
      </c>
      <c r="C65" s="15">
        <v>10</v>
      </c>
      <c r="D65" s="6" t="s">
        <v>12</v>
      </c>
      <c r="E65" s="7">
        <v>5500</v>
      </c>
      <c r="F65" s="7">
        <v>55000</v>
      </c>
    </row>
    <row r="66" spans="1:6" ht="12.95" customHeight="1">
      <c r="A66" s="6" t="s">
        <v>20</v>
      </c>
      <c r="B66" s="6" t="s">
        <v>69</v>
      </c>
      <c r="C66" s="15">
        <v>20</v>
      </c>
      <c r="D66" s="6" t="s">
        <v>12</v>
      </c>
      <c r="E66" s="7">
        <v>6000</v>
      </c>
      <c r="F66" s="7">
        <v>120000</v>
      </c>
    </row>
    <row r="67" spans="1:6" ht="12.95" customHeight="1">
      <c r="A67" s="6" t="s">
        <v>20</v>
      </c>
      <c r="B67" s="6" t="s">
        <v>84</v>
      </c>
      <c r="C67" s="15">
        <v>15</v>
      </c>
      <c r="D67" s="6" t="s">
        <v>12</v>
      </c>
      <c r="E67" s="7">
        <v>8000</v>
      </c>
      <c r="F67" s="7">
        <v>120000</v>
      </c>
    </row>
    <row r="68" spans="1:6" ht="12.95" customHeight="1">
      <c r="A68" s="6" t="s">
        <v>20</v>
      </c>
      <c r="B68" s="6" t="s">
        <v>85</v>
      </c>
      <c r="C68" s="15">
        <v>5</v>
      </c>
      <c r="D68" s="6" t="s">
        <v>12</v>
      </c>
      <c r="E68" s="7">
        <v>5000</v>
      </c>
      <c r="F68" s="7">
        <v>25000</v>
      </c>
    </row>
    <row r="69" spans="1:6" ht="12.95" customHeight="1">
      <c r="A69" s="6" t="s">
        <v>20</v>
      </c>
      <c r="B69" s="6" t="s">
        <v>74</v>
      </c>
      <c r="C69" s="15">
        <v>30</v>
      </c>
      <c r="D69" s="6" t="s">
        <v>59</v>
      </c>
      <c r="E69" s="7">
        <v>3000</v>
      </c>
      <c r="F69" s="7">
        <v>90000</v>
      </c>
    </row>
    <row r="70" spans="1:6" ht="12.95" customHeight="1">
      <c r="A70" s="6" t="s">
        <v>20</v>
      </c>
      <c r="B70" s="6" t="s">
        <v>56</v>
      </c>
      <c r="C70" s="15">
        <v>10</v>
      </c>
      <c r="D70" s="6" t="s">
        <v>12</v>
      </c>
      <c r="E70" s="7">
        <v>15000</v>
      </c>
      <c r="F70" s="7">
        <v>150000</v>
      </c>
    </row>
    <row r="71" spans="1:6" ht="12.95" customHeight="1">
      <c r="A71" s="6" t="s">
        <v>20</v>
      </c>
      <c r="B71" s="6" t="s">
        <v>57</v>
      </c>
      <c r="C71" s="15">
        <v>10</v>
      </c>
      <c r="D71" s="6" t="s">
        <v>12</v>
      </c>
      <c r="E71" s="7">
        <v>4876</v>
      </c>
      <c r="F71" s="7">
        <v>48760</v>
      </c>
    </row>
    <row r="72" spans="1:6" ht="12.95" customHeight="1">
      <c r="A72" s="6" t="s">
        <v>20</v>
      </c>
      <c r="B72" s="6" t="s">
        <v>58</v>
      </c>
      <c r="C72" s="15">
        <v>20</v>
      </c>
      <c r="D72" s="6" t="s">
        <v>59</v>
      </c>
      <c r="E72" s="7">
        <v>1949</v>
      </c>
      <c r="F72" s="7">
        <v>38980</v>
      </c>
    </row>
    <row r="73" spans="1:6" ht="12.95" customHeight="1">
      <c r="A73" s="6" t="s">
        <v>20</v>
      </c>
      <c r="B73" s="6" t="s">
        <v>60</v>
      </c>
      <c r="C73" s="15">
        <v>4</v>
      </c>
      <c r="D73" s="6" t="s">
        <v>12</v>
      </c>
      <c r="E73" s="7">
        <v>6894</v>
      </c>
      <c r="F73" s="7">
        <v>27576</v>
      </c>
    </row>
    <row r="74" spans="1:6" ht="12.95" customHeight="1">
      <c r="A74" s="6" t="s">
        <v>20</v>
      </c>
      <c r="B74" s="6" t="s">
        <v>61</v>
      </c>
      <c r="C74" s="15">
        <v>8</v>
      </c>
      <c r="D74" s="6" t="s">
        <v>62</v>
      </c>
      <c r="E74" s="7">
        <v>3777</v>
      </c>
      <c r="F74" s="7">
        <v>30216</v>
      </c>
    </row>
    <row r="75" spans="1:6" ht="12.95" customHeight="1">
      <c r="A75" s="6" t="s">
        <v>20</v>
      </c>
      <c r="B75" s="6" t="s">
        <v>63</v>
      </c>
      <c r="C75" s="15">
        <v>6</v>
      </c>
      <c r="D75" s="6" t="s">
        <v>62</v>
      </c>
      <c r="E75" s="7">
        <v>3777</v>
      </c>
      <c r="F75" s="7">
        <v>22662</v>
      </c>
    </row>
    <row r="76" spans="1:6" ht="12.95" customHeight="1">
      <c r="A76" s="6" t="s">
        <v>20</v>
      </c>
      <c r="B76" s="6" t="s">
        <v>64</v>
      </c>
      <c r="C76" s="15">
        <v>6</v>
      </c>
      <c r="D76" s="6" t="s">
        <v>12</v>
      </c>
      <c r="E76" s="7">
        <v>2976</v>
      </c>
      <c r="F76" s="7">
        <v>17856</v>
      </c>
    </row>
    <row r="77" spans="1:6" ht="12.95" customHeight="1">
      <c r="A77" s="6" t="s">
        <v>20</v>
      </c>
      <c r="B77" s="6" t="s">
        <v>65</v>
      </c>
      <c r="C77" s="15">
        <v>6</v>
      </c>
      <c r="D77" s="6" t="s">
        <v>12</v>
      </c>
      <c r="E77" s="7">
        <v>1566</v>
      </c>
      <c r="F77" s="7">
        <v>9396</v>
      </c>
    </row>
    <row r="78" spans="1:6" ht="12.95" customHeight="1">
      <c r="A78" s="6" t="s">
        <v>20</v>
      </c>
      <c r="B78" s="6" t="s">
        <v>66</v>
      </c>
      <c r="C78" s="15">
        <v>6</v>
      </c>
      <c r="D78" s="6" t="s">
        <v>12</v>
      </c>
      <c r="E78" s="7">
        <v>6833</v>
      </c>
      <c r="F78" s="7">
        <v>40998</v>
      </c>
    </row>
    <row r="79" spans="1:6" ht="12.95" customHeight="1">
      <c r="A79" s="6" t="s">
        <v>20</v>
      </c>
      <c r="B79" s="6" t="s">
        <v>67</v>
      </c>
      <c r="C79" s="15">
        <v>6</v>
      </c>
      <c r="D79" s="6" t="s">
        <v>12</v>
      </c>
      <c r="E79" s="7">
        <v>5133</v>
      </c>
      <c r="F79" s="7">
        <v>30798</v>
      </c>
    </row>
    <row r="80" spans="1:6" ht="12.95" customHeight="1">
      <c r="A80" s="6" t="s">
        <v>20</v>
      </c>
      <c r="B80" s="6" t="s">
        <v>68</v>
      </c>
      <c r="C80" s="15">
        <v>6</v>
      </c>
      <c r="D80" s="6" t="s">
        <v>12</v>
      </c>
      <c r="E80" s="7">
        <v>16782</v>
      </c>
      <c r="F80" s="7">
        <v>100692</v>
      </c>
    </row>
    <row r="81" spans="1:6" ht="12.95" customHeight="1">
      <c r="A81" s="6" t="s">
        <v>20</v>
      </c>
      <c r="B81" s="6" t="s">
        <v>69</v>
      </c>
      <c r="C81" s="15">
        <v>10</v>
      </c>
      <c r="D81" s="6" t="s">
        <v>12</v>
      </c>
      <c r="E81" s="7">
        <v>6247</v>
      </c>
      <c r="F81" s="7">
        <v>62470</v>
      </c>
    </row>
    <row r="82" spans="1:6" ht="12.95" customHeight="1">
      <c r="A82" s="6" t="s">
        <v>20</v>
      </c>
      <c r="B82" s="6" t="s">
        <v>70</v>
      </c>
      <c r="C82" s="15">
        <v>4</v>
      </c>
      <c r="D82" s="6" t="s">
        <v>12</v>
      </c>
      <c r="E82" s="7">
        <v>4624</v>
      </c>
      <c r="F82" s="7">
        <v>18496</v>
      </c>
    </row>
    <row r="83" spans="1:6" ht="12.95" customHeight="1">
      <c r="A83" s="6" t="s">
        <v>20</v>
      </c>
      <c r="B83" s="6" t="s">
        <v>71</v>
      </c>
      <c r="C83" s="15">
        <v>12</v>
      </c>
      <c r="D83" s="6" t="s">
        <v>12</v>
      </c>
      <c r="E83" s="7">
        <v>536</v>
      </c>
      <c r="F83" s="7">
        <v>6432</v>
      </c>
    </row>
    <row r="84" spans="1:6" ht="12.95" customHeight="1">
      <c r="A84" s="6" t="s">
        <v>20</v>
      </c>
      <c r="B84" s="6" t="s">
        <v>72</v>
      </c>
      <c r="C84" s="15">
        <v>6</v>
      </c>
      <c r="D84" s="6" t="s">
        <v>12</v>
      </c>
      <c r="E84" s="7">
        <v>3393</v>
      </c>
      <c r="F84" s="7">
        <v>20358</v>
      </c>
    </row>
    <row r="85" spans="1:6" ht="12.95" customHeight="1">
      <c r="A85" s="6" t="s">
        <v>20</v>
      </c>
      <c r="B85" s="6" t="s">
        <v>73</v>
      </c>
      <c r="C85" s="15">
        <v>24</v>
      </c>
      <c r="D85" s="6" t="s">
        <v>12</v>
      </c>
      <c r="E85" s="7">
        <v>3984</v>
      </c>
      <c r="F85" s="7">
        <v>95616</v>
      </c>
    </row>
    <row r="86" spans="1:6" ht="12.95" customHeight="1">
      <c r="A86" s="6" t="s">
        <v>20</v>
      </c>
      <c r="B86" s="6" t="s">
        <v>74</v>
      </c>
      <c r="C86" s="15">
        <v>6</v>
      </c>
      <c r="D86" s="6" t="s">
        <v>59</v>
      </c>
      <c r="E86" s="7">
        <v>1741</v>
      </c>
      <c r="F86" s="7">
        <v>10446</v>
      </c>
    </row>
    <row r="87" spans="1:6" ht="12.95" customHeight="1">
      <c r="A87" s="6" t="s">
        <v>20</v>
      </c>
      <c r="B87" s="6" t="s">
        <v>75</v>
      </c>
      <c r="C87" s="15">
        <v>2</v>
      </c>
      <c r="D87" s="6" t="s">
        <v>76</v>
      </c>
      <c r="E87" s="7">
        <v>11310</v>
      </c>
      <c r="F87" s="7">
        <v>22620</v>
      </c>
    </row>
    <row r="88" spans="1:6" ht="12.95" customHeight="1">
      <c r="A88" s="6" t="s">
        <v>20</v>
      </c>
      <c r="B88" s="6" t="s">
        <v>77</v>
      </c>
      <c r="C88" s="15">
        <v>2</v>
      </c>
      <c r="D88" s="6" t="s">
        <v>12</v>
      </c>
      <c r="E88" s="7">
        <v>10840</v>
      </c>
      <c r="F88" s="7">
        <v>21680</v>
      </c>
    </row>
    <row r="89" spans="1:6" ht="12.95" customHeight="1">
      <c r="A89" s="6" t="s">
        <v>20</v>
      </c>
      <c r="B89" s="6" t="s">
        <v>78</v>
      </c>
      <c r="C89" s="15">
        <v>2</v>
      </c>
      <c r="D89" s="6" t="s">
        <v>76</v>
      </c>
      <c r="E89" s="7">
        <v>17313</v>
      </c>
      <c r="F89" s="7">
        <v>34626</v>
      </c>
    </row>
    <row r="90" spans="1:6" ht="12.95" customHeight="1">
      <c r="A90" s="6" t="s">
        <v>20</v>
      </c>
      <c r="B90" s="6" t="s">
        <v>79</v>
      </c>
      <c r="C90" s="15">
        <v>4</v>
      </c>
      <c r="D90" s="6" t="s">
        <v>59</v>
      </c>
      <c r="E90" s="7">
        <v>6996</v>
      </c>
      <c r="F90" s="7">
        <v>27984</v>
      </c>
    </row>
    <row r="91" spans="1:6" ht="12.95" customHeight="1">
      <c r="A91" s="6" t="s">
        <v>20</v>
      </c>
      <c r="B91" s="6" t="s">
        <v>80</v>
      </c>
      <c r="C91" s="15">
        <v>2</v>
      </c>
      <c r="D91" s="6" t="s">
        <v>12</v>
      </c>
      <c r="E91" s="7">
        <v>7047</v>
      </c>
      <c r="F91" s="7">
        <v>14094</v>
      </c>
    </row>
    <row r="92" spans="1:6" ht="12.95" customHeight="1">
      <c r="A92" s="6" t="s">
        <v>20</v>
      </c>
      <c r="B92" s="6" t="s">
        <v>81</v>
      </c>
      <c r="C92" s="15">
        <v>10</v>
      </c>
      <c r="D92" s="6" t="s">
        <v>59</v>
      </c>
      <c r="E92" s="7">
        <v>33000</v>
      </c>
      <c r="F92" s="7">
        <v>330000</v>
      </c>
    </row>
    <row r="93" spans="1:6" ht="12.95" customHeight="1">
      <c r="A93" s="6" t="s">
        <v>20</v>
      </c>
      <c r="B93" s="6" t="s">
        <v>83</v>
      </c>
      <c r="C93" s="15">
        <v>2</v>
      </c>
      <c r="D93" s="6" t="s">
        <v>12</v>
      </c>
      <c r="E93" s="7">
        <v>5500</v>
      </c>
      <c r="F93" s="7">
        <v>11000</v>
      </c>
    </row>
    <row r="94" spans="1:6" ht="12.95" customHeight="1">
      <c r="A94" s="6" t="s">
        <v>20</v>
      </c>
      <c r="B94" s="6" t="s">
        <v>68</v>
      </c>
      <c r="C94" s="15">
        <v>6</v>
      </c>
      <c r="D94" s="6" t="s">
        <v>12</v>
      </c>
      <c r="E94" s="7">
        <v>6000</v>
      </c>
      <c r="F94" s="7">
        <v>36000</v>
      </c>
    </row>
    <row r="95" spans="1:6" ht="12.95" customHeight="1">
      <c r="A95" s="6" t="s">
        <v>20</v>
      </c>
      <c r="B95" s="6" t="s">
        <v>69</v>
      </c>
      <c r="C95" s="15">
        <v>6</v>
      </c>
      <c r="D95" s="6" t="s">
        <v>12</v>
      </c>
      <c r="E95" s="7">
        <v>8000</v>
      </c>
      <c r="F95" s="7">
        <v>48000</v>
      </c>
    </row>
    <row r="96" spans="1:6" ht="12.95" customHeight="1">
      <c r="A96" s="6" t="s">
        <v>20</v>
      </c>
      <c r="B96" s="6" t="s">
        <v>84</v>
      </c>
      <c r="C96" s="15">
        <v>6</v>
      </c>
      <c r="D96" s="6" t="s">
        <v>12</v>
      </c>
      <c r="E96" s="7">
        <v>5000</v>
      </c>
      <c r="F96" s="7">
        <v>30000</v>
      </c>
    </row>
    <row r="97" spans="1:6" ht="12.95" customHeight="1">
      <c r="A97" s="6" t="s">
        <v>20</v>
      </c>
      <c r="B97" s="6" t="s">
        <v>85</v>
      </c>
      <c r="C97" s="15">
        <v>2</v>
      </c>
      <c r="D97" s="6" t="s">
        <v>12</v>
      </c>
      <c r="E97" s="7">
        <v>3000</v>
      </c>
      <c r="F97" s="7">
        <v>6000</v>
      </c>
    </row>
    <row r="98" spans="1:6" ht="12.95" customHeight="1">
      <c r="A98" s="6" t="s">
        <v>20</v>
      </c>
      <c r="B98" s="6" t="s">
        <v>74</v>
      </c>
      <c r="C98" s="15">
        <v>10</v>
      </c>
      <c r="D98" s="6" t="s">
        <v>59</v>
      </c>
      <c r="E98" s="7">
        <v>2000</v>
      </c>
      <c r="F98" s="7">
        <v>20000</v>
      </c>
    </row>
    <row r="99" spans="1:6" ht="12.95" customHeight="1">
      <c r="A99" s="6" t="s">
        <v>20</v>
      </c>
      <c r="B99" s="6" t="s">
        <v>56</v>
      </c>
      <c r="C99" s="15">
        <v>7</v>
      </c>
      <c r="D99" s="6" t="s">
        <v>12</v>
      </c>
      <c r="E99" s="7">
        <v>9773</v>
      </c>
      <c r="F99" s="7">
        <v>68411</v>
      </c>
    </row>
    <row r="100" spans="1:6" ht="12.95" customHeight="1">
      <c r="A100" s="6" t="s">
        <v>20</v>
      </c>
      <c r="B100" s="6" t="s">
        <v>57</v>
      </c>
      <c r="C100" s="15">
        <v>10</v>
      </c>
      <c r="D100" s="6" t="s">
        <v>12</v>
      </c>
      <c r="E100" s="7">
        <v>4876</v>
      </c>
      <c r="F100" s="7">
        <v>48760</v>
      </c>
    </row>
    <row r="101" spans="1:6" ht="12.95" customHeight="1">
      <c r="A101" s="6" t="s">
        <v>20</v>
      </c>
      <c r="B101" s="6" t="s">
        <v>58</v>
      </c>
      <c r="C101" s="15">
        <v>40</v>
      </c>
      <c r="D101" s="6" t="s">
        <v>12</v>
      </c>
      <c r="E101" s="7">
        <v>1949</v>
      </c>
      <c r="F101" s="7">
        <v>77960</v>
      </c>
    </row>
    <row r="102" spans="1:6" ht="12.95" customHeight="1">
      <c r="A102" s="6" t="s">
        <v>20</v>
      </c>
      <c r="B102" s="6" t="s">
        <v>60</v>
      </c>
      <c r="C102" s="15">
        <v>3</v>
      </c>
      <c r="D102" s="6" t="s">
        <v>12</v>
      </c>
      <c r="E102" s="7">
        <v>6894</v>
      </c>
      <c r="F102" s="7">
        <v>20682</v>
      </c>
    </row>
    <row r="103" spans="1:6" ht="12.95" customHeight="1">
      <c r="A103" s="6" t="s">
        <v>20</v>
      </c>
      <c r="B103" s="6" t="s">
        <v>61</v>
      </c>
      <c r="C103" s="15">
        <v>6</v>
      </c>
      <c r="D103" s="6" t="s">
        <v>12</v>
      </c>
      <c r="E103" s="7">
        <v>3777</v>
      </c>
      <c r="F103" s="7">
        <v>22662</v>
      </c>
    </row>
    <row r="104" spans="1:6" ht="12.95" customHeight="1">
      <c r="A104" s="6" t="s">
        <v>20</v>
      </c>
      <c r="B104" s="6" t="s">
        <v>64</v>
      </c>
      <c r="C104" s="15">
        <v>8</v>
      </c>
      <c r="D104" s="6" t="s">
        <v>12</v>
      </c>
      <c r="E104" s="7">
        <v>2976</v>
      </c>
      <c r="F104" s="7">
        <v>23808</v>
      </c>
    </row>
    <row r="105" spans="1:6" ht="12.95" customHeight="1">
      <c r="A105" s="6" t="s">
        <v>20</v>
      </c>
      <c r="B105" s="6" t="s">
        <v>65</v>
      </c>
      <c r="C105" s="15">
        <v>6</v>
      </c>
      <c r="D105" s="6" t="s">
        <v>12</v>
      </c>
      <c r="E105" s="7">
        <v>1566</v>
      </c>
      <c r="F105" s="7">
        <v>9396</v>
      </c>
    </row>
    <row r="106" spans="1:6" ht="12.95" customHeight="1">
      <c r="A106" s="6" t="s">
        <v>20</v>
      </c>
      <c r="B106" s="6" t="s">
        <v>66</v>
      </c>
      <c r="C106" s="15">
        <v>6</v>
      </c>
      <c r="D106" s="6" t="s">
        <v>12</v>
      </c>
      <c r="E106" s="7">
        <v>6833</v>
      </c>
      <c r="F106" s="7">
        <v>40998</v>
      </c>
    </row>
    <row r="107" spans="1:6" ht="12.95" customHeight="1">
      <c r="A107" s="6" t="s">
        <v>20</v>
      </c>
      <c r="B107" s="6" t="s">
        <v>67</v>
      </c>
      <c r="C107" s="15">
        <v>8</v>
      </c>
      <c r="D107" s="6" t="s">
        <v>12</v>
      </c>
      <c r="E107" s="7">
        <v>5133</v>
      </c>
      <c r="F107" s="7">
        <v>41064</v>
      </c>
    </row>
    <row r="108" spans="1:6" ht="12.95" customHeight="1">
      <c r="A108" s="6" t="s">
        <v>20</v>
      </c>
      <c r="B108" s="6" t="s">
        <v>68</v>
      </c>
      <c r="C108" s="15">
        <v>4</v>
      </c>
      <c r="D108" s="6" t="s">
        <v>12</v>
      </c>
      <c r="E108" s="7">
        <v>16782</v>
      </c>
      <c r="F108" s="7">
        <v>67128</v>
      </c>
    </row>
    <row r="109" spans="1:6" ht="12.95" customHeight="1">
      <c r="A109" s="6" t="s">
        <v>20</v>
      </c>
      <c r="B109" s="6" t="s">
        <v>69</v>
      </c>
      <c r="C109" s="15">
        <v>6</v>
      </c>
      <c r="D109" s="6" t="s">
        <v>12</v>
      </c>
      <c r="E109" s="7">
        <v>6247</v>
      </c>
      <c r="F109" s="7">
        <v>37482</v>
      </c>
    </row>
    <row r="110" spans="1:6" ht="12.95" customHeight="1">
      <c r="A110" s="6" t="s">
        <v>20</v>
      </c>
      <c r="B110" s="6" t="s">
        <v>70</v>
      </c>
      <c r="C110" s="15">
        <v>4</v>
      </c>
      <c r="D110" s="6" t="s">
        <v>12</v>
      </c>
      <c r="E110" s="7">
        <v>4624</v>
      </c>
      <c r="F110" s="7">
        <v>18496</v>
      </c>
    </row>
    <row r="111" spans="1:6" ht="12.95" customHeight="1">
      <c r="A111" s="6" t="s">
        <v>20</v>
      </c>
      <c r="B111" s="6" t="s">
        <v>71</v>
      </c>
      <c r="C111" s="15">
        <v>8</v>
      </c>
      <c r="D111" s="6" t="s">
        <v>12</v>
      </c>
      <c r="E111" s="7">
        <v>536</v>
      </c>
      <c r="F111" s="7">
        <v>4288</v>
      </c>
    </row>
    <row r="112" spans="1:6" ht="12.95" customHeight="1">
      <c r="A112" s="6" t="s">
        <v>20</v>
      </c>
      <c r="B112" s="6" t="s">
        <v>72</v>
      </c>
      <c r="C112" s="15">
        <v>7</v>
      </c>
      <c r="D112" s="6" t="s">
        <v>12</v>
      </c>
      <c r="E112" s="7">
        <v>3393</v>
      </c>
      <c r="F112" s="7">
        <v>23751</v>
      </c>
    </row>
    <row r="113" spans="1:6" ht="12.95" customHeight="1">
      <c r="A113" s="6" t="s">
        <v>20</v>
      </c>
      <c r="B113" s="6" t="s">
        <v>73</v>
      </c>
      <c r="C113" s="15">
        <v>6</v>
      </c>
      <c r="D113" s="6" t="s">
        <v>12</v>
      </c>
      <c r="E113" s="7">
        <v>3984</v>
      </c>
      <c r="F113" s="7">
        <v>23904</v>
      </c>
    </row>
    <row r="114" spans="1:6" ht="12.95" customHeight="1">
      <c r="A114" s="6" t="s">
        <v>20</v>
      </c>
      <c r="B114" s="6" t="s">
        <v>74</v>
      </c>
      <c r="C114" s="15">
        <v>6</v>
      </c>
      <c r="D114" s="6" t="s">
        <v>12</v>
      </c>
      <c r="E114" s="7">
        <v>1741</v>
      </c>
      <c r="F114" s="7">
        <v>10446</v>
      </c>
    </row>
    <row r="115" spans="1:6" ht="12.95" customHeight="1">
      <c r="A115" s="6" t="s">
        <v>20</v>
      </c>
      <c r="B115" s="6" t="s">
        <v>75</v>
      </c>
      <c r="C115" s="15">
        <v>2</v>
      </c>
      <c r="D115" s="6" t="s">
        <v>12</v>
      </c>
      <c r="E115" s="7">
        <v>11310</v>
      </c>
      <c r="F115" s="7">
        <v>22620</v>
      </c>
    </row>
    <row r="116" spans="1:6" ht="12.95" customHeight="1">
      <c r="A116" s="6" t="s">
        <v>20</v>
      </c>
      <c r="B116" s="6" t="s">
        <v>77</v>
      </c>
      <c r="C116" s="15">
        <v>4</v>
      </c>
      <c r="D116" s="6" t="s">
        <v>12</v>
      </c>
      <c r="E116" s="7">
        <v>10840</v>
      </c>
      <c r="F116" s="7">
        <v>43360</v>
      </c>
    </row>
    <row r="117" spans="1:6" ht="12.95" customHeight="1">
      <c r="A117" s="6" t="s">
        <v>20</v>
      </c>
      <c r="B117" s="6" t="s">
        <v>78</v>
      </c>
      <c r="C117" s="15">
        <v>2</v>
      </c>
      <c r="D117" s="6" t="s">
        <v>12</v>
      </c>
      <c r="E117" s="7">
        <v>17313</v>
      </c>
      <c r="F117" s="7">
        <v>34626</v>
      </c>
    </row>
    <row r="118" spans="1:6" ht="12.95" customHeight="1">
      <c r="A118" s="6" t="s">
        <v>20</v>
      </c>
      <c r="B118" s="6" t="s">
        <v>79</v>
      </c>
      <c r="C118" s="15">
        <v>2</v>
      </c>
      <c r="D118" s="6" t="s">
        <v>59</v>
      </c>
      <c r="E118" s="7">
        <v>6996</v>
      </c>
      <c r="F118" s="7">
        <v>13992</v>
      </c>
    </row>
    <row r="119" spans="1:6" ht="12.95" customHeight="1">
      <c r="A119" s="6" t="s">
        <v>20</v>
      </c>
      <c r="B119" s="6" t="s">
        <v>80</v>
      </c>
      <c r="C119" s="15">
        <v>2</v>
      </c>
      <c r="D119" s="6" t="s">
        <v>86</v>
      </c>
      <c r="E119" s="7">
        <v>7047</v>
      </c>
      <c r="F119" s="7">
        <v>14094</v>
      </c>
    </row>
    <row r="120" spans="1:6" ht="12.95" customHeight="1">
      <c r="A120" s="6" t="s">
        <v>20</v>
      </c>
      <c r="B120" s="6" t="s">
        <v>81</v>
      </c>
      <c r="C120" s="15">
        <v>5</v>
      </c>
      <c r="D120" s="6" t="s">
        <v>59</v>
      </c>
      <c r="E120" s="7">
        <v>33000</v>
      </c>
      <c r="F120" s="7">
        <v>165000</v>
      </c>
    </row>
    <row r="121" spans="1:6" ht="12.95" customHeight="1">
      <c r="A121" s="6" t="s">
        <v>20</v>
      </c>
      <c r="B121" s="6" t="s">
        <v>82</v>
      </c>
      <c r="C121" s="15">
        <v>3</v>
      </c>
      <c r="D121" s="6" t="s">
        <v>12</v>
      </c>
      <c r="E121" s="7">
        <v>5000</v>
      </c>
      <c r="F121" s="7">
        <v>15000</v>
      </c>
    </row>
    <row r="122" spans="1:6" ht="12.95" customHeight="1">
      <c r="A122" s="6" t="s">
        <v>20</v>
      </c>
      <c r="B122" s="6" t="s">
        <v>83</v>
      </c>
      <c r="C122" s="15">
        <v>4</v>
      </c>
      <c r="D122" s="6" t="s">
        <v>12</v>
      </c>
      <c r="E122" s="7">
        <v>5500</v>
      </c>
      <c r="F122" s="7">
        <v>22000</v>
      </c>
    </row>
    <row r="123" spans="1:6" ht="12.95" customHeight="1">
      <c r="A123" s="6" t="s">
        <v>20</v>
      </c>
      <c r="B123" s="6" t="s">
        <v>56</v>
      </c>
      <c r="C123" s="15">
        <v>10</v>
      </c>
      <c r="D123" s="6" t="s">
        <v>12</v>
      </c>
      <c r="E123" s="7">
        <v>9773</v>
      </c>
      <c r="F123" s="7">
        <v>97730</v>
      </c>
    </row>
    <row r="124" spans="1:6" ht="12.95" customHeight="1">
      <c r="A124" s="6" t="s">
        <v>20</v>
      </c>
      <c r="B124" s="6" t="s">
        <v>57</v>
      </c>
      <c r="C124" s="15">
        <v>10</v>
      </c>
      <c r="D124" s="6" t="s">
        <v>12</v>
      </c>
      <c r="E124" s="7">
        <v>4876</v>
      </c>
      <c r="F124" s="7">
        <v>48760</v>
      </c>
    </row>
    <row r="125" spans="1:6" ht="12.95" customHeight="1">
      <c r="A125" s="6" t="s">
        <v>20</v>
      </c>
      <c r="B125" s="6" t="s">
        <v>58</v>
      </c>
      <c r="C125" s="15">
        <v>10</v>
      </c>
      <c r="D125" s="6" t="s">
        <v>59</v>
      </c>
      <c r="E125" s="7">
        <v>1949</v>
      </c>
      <c r="F125" s="7">
        <v>19490</v>
      </c>
    </row>
    <row r="126" spans="1:6" ht="12.95" customHeight="1">
      <c r="A126" s="6" t="s">
        <v>20</v>
      </c>
      <c r="B126" s="6" t="s">
        <v>60</v>
      </c>
      <c r="C126" s="15">
        <v>10</v>
      </c>
      <c r="D126" s="6" t="s">
        <v>12</v>
      </c>
      <c r="E126" s="7">
        <v>6894</v>
      </c>
      <c r="F126" s="7">
        <v>68940</v>
      </c>
    </row>
    <row r="127" spans="1:6" ht="12.95" customHeight="1">
      <c r="A127" s="6" t="s">
        <v>20</v>
      </c>
      <c r="B127" s="6" t="s">
        <v>61</v>
      </c>
      <c r="C127" s="15">
        <v>3</v>
      </c>
      <c r="D127" s="6" t="s">
        <v>62</v>
      </c>
      <c r="E127" s="7">
        <v>3777</v>
      </c>
      <c r="F127" s="7">
        <v>11331</v>
      </c>
    </row>
    <row r="128" spans="1:6" ht="12.95" customHeight="1">
      <c r="A128" s="6" t="s">
        <v>20</v>
      </c>
      <c r="B128" s="6" t="s">
        <v>63</v>
      </c>
      <c r="C128" s="15">
        <v>3</v>
      </c>
      <c r="D128" s="6" t="s">
        <v>62</v>
      </c>
      <c r="E128" s="7">
        <v>3777</v>
      </c>
      <c r="F128" s="7">
        <v>11331</v>
      </c>
    </row>
    <row r="129" spans="1:6" ht="12.95" customHeight="1">
      <c r="A129" s="6" t="s">
        <v>20</v>
      </c>
      <c r="B129" s="6" t="s">
        <v>64</v>
      </c>
      <c r="C129" s="15">
        <v>6</v>
      </c>
      <c r="D129" s="6" t="s">
        <v>12</v>
      </c>
      <c r="E129" s="7">
        <v>2976</v>
      </c>
      <c r="F129" s="7">
        <v>17856</v>
      </c>
    </row>
    <row r="130" spans="1:6" ht="12.95" customHeight="1">
      <c r="A130" s="6" t="s">
        <v>20</v>
      </c>
      <c r="B130" s="6" t="s">
        <v>65</v>
      </c>
      <c r="C130" s="15">
        <v>10</v>
      </c>
      <c r="D130" s="6" t="s">
        <v>12</v>
      </c>
      <c r="E130" s="7">
        <v>1566</v>
      </c>
      <c r="F130" s="7">
        <v>15660</v>
      </c>
    </row>
    <row r="131" spans="1:6" ht="12.95" customHeight="1">
      <c r="A131" s="6" t="s">
        <v>20</v>
      </c>
      <c r="B131" s="6" t="s">
        <v>66</v>
      </c>
      <c r="C131" s="15">
        <v>10</v>
      </c>
      <c r="D131" s="6" t="s">
        <v>12</v>
      </c>
      <c r="E131" s="7">
        <v>6833</v>
      </c>
      <c r="F131" s="7">
        <v>68330</v>
      </c>
    </row>
    <row r="132" spans="1:6" ht="12.95" customHeight="1">
      <c r="A132" s="6" t="s">
        <v>20</v>
      </c>
      <c r="B132" s="6" t="s">
        <v>67</v>
      </c>
      <c r="C132" s="15">
        <v>12</v>
      </c>
      <c r="D132" s="6" t="s">
        <v>12</v>
      </c>
      <c r="E132" s="7">
        <v>5133</v>
      </c>
      <c r="F132" s="7">
        <v>61596</v>
      </c>
    </row>
    <row r="133" spans="1:6" ht="12.95" customHeight="1">
      <c r="A133" s="6" t="s">
        <v>20</v>
      </c>
      <c r="B133" s="6" t="s">
        <v>68</v>
      </c>
      <c r="C133" s="15">
        <v>3</v>
      </c>
      <c r="D133" s="6" t="s">
        <v>12</v>
      </c>
      <c r="E133" s="7">
        <v>16782</v>
      </c>
      <c r="F133" s="7">
        <v>50346</v>
      </c>
    </row>
    <row r="134" spans="1:6" ht="12.95" customHeight="1">
      <c r="A134" s="6" t="s">
        <v>20</v>
      </c>
      <c r="B134" s="6" t="s">
        <v>69</v>
      </c>
      <c r="C134" s="15">
        <v>10</v>
      </c>
      <c r="D134" s="6" t="s">
        <v>12</v>
      </c>
      <c r="E134" s="7">
        <v>6247</v>
      </c>
      <c r="F134" s="7">
        <v>62470</v>
      </c>
    </row>
    <row r="135" spans="1:6" ht="12.95" customHeight="1">
      <c r="A135" s="6" t="s">
        <v>20</v>
      </c>
      <c r="B135" s="6" t="s">
        <v>70</v>
      </c>
      <c r="C135" s="15">
        <v>3</v>
      </c>
      <c r="D135" s="6" t="s">
        <v>12</v>
      </c>
      <c r="E135" s="7">
        <v>4624</v>
      </c>
      <c r="F135" s="7">
        <v>13872</v>
      </c>
    </row>
    <row r="136" spans="1:6" ht="12.95" customHeight="1">
      <c r="A136" s="6" t="s">
        <v>20</v>
      </c>
      <c r="B136" s="6" t="s">
        <v>71</v>
      </c>
      <c r="C136" s="15">
        <v>12</v>
      </c>
      <c r="D136" s="6" t="s">
        <v>12</v>
      </c>
      <c r="E136" s="7">
        <v>536</v>
      </c>
      <c r="F136" s="7">
        <v>6432</v>
      </c>
    </row>
    <row r="137" spans="1:6" ht="12.95" customHeight="1">
      <c r="A137" s="6" t="s">
        <v>20</v>
      </c>
      <c r="B137" s="6" t="s">
        <v>72</v>
      </c>
      <c r="C137" s="15">
        <v>4</v>
      </c>
      <c r="D137" s="6" t="s">
        <v>12</v>
      </c>
      <c r="E137" s="7">
        <v>3393</v>
      </c>
      <c r="F137" s="7">
        <v>13572</v>
      </c>
    </row>
    <row r="138" spans="1:6" ht="12.95" customHeight="1">
      <c r="A138" s="6" t="s">
        <v>20</v>
      </c>
      <c r="B138" s="6" t="s">
        <v>73</v>
      </c>
      <c r="C138" s="15">
        <v>10</v>
      </c>
      <c r="D138" s="6" t="s">
        <v>12</v>
      </c>
      <c r="E138" s="7">
        <v>3984</v>
      </c>
      <c r="F138" s="7">
        <v>39840</v>
      </c>
    </row>
    <row r="139" spans="1:6" ht="12.95" customHeight="1">
      <c r="A139" s="6" t="s">
        <v>20</v>
      </c>
      <c r="B139" s="6" t="s">
        <v>74</v>
      </c>
      <c r="C139" s="15">
        <v>2</v>
      </c>
      <c r="D139" s="6" t="s">
        <v>59</v>
      </c>
      <c r="E139" s="7">
        <v>1741</v>
      </c>
      <c r="F139" s="7">
        <v>3482</v>
      </c>
    </row>
    <row r="140" spans="1:6" ht="12.95" customHeight="1">
      <c r="A140" s="6" t="s">
        <v>20</v>
      </c>
      <c r="B140" s="6" t="s">
        <v>75</v>
      </c>
      <c r="C140" s="15">
        <v>1</v>
      </c>
      <c r="D140" s="6" t="s">
        <v>76</v>
      </c>
      <c r="E140" s="7">
        <v>11310</v>
      </c>
      <c r="F140" s="7">
        <v>11310</v>
      </c>
    </row>
    <row r="141" spans="1:6" ht="12.95" customHeight="1">
      <c r="A141" s="6" t="s">
        <v>20</v>
      </c>
      <c r="B141" s="6" t="s">
        <v>77</v>
      </c>
      <c r="C141" s="15">
        <v>6</v>
      </c>
      <c r="D141" s="6" t="s">
        <v>12</v>
      </c>
      <c r="E141" s="7">
        <v>10840</v>
      </c>
      <c r="F141" s="7">
        <v>65040</v>
      </c>
    </row>
    <row r="142" spans="1:6" ht="12.95" customHeight="1">
      <c r="A142" s="6" t="s">
        <v>20</v>
      </c>
      <c r="B142" s="6" t="s">
        <v>78</v>
      </c>
      <c r="C142" s="15">
        <v>1</v>
      </c>
      <c r="D142" s="6" t="s">
        <v>76</v>
      </c>
      <c r="E142" s="7">
        <v>17313</v>
      </c>
      <c r="F142" s="7">
        <v>17313</v>
      </c>
    </row>
    <row r="143" spans="1:6" ht="12.95" customHeight="1">
      <c r="A143" s="6" t="s">
        <v>20</v>
      </c>
      <c r="B143" s="6" t="s">
        <v>79</v>
      </c>
      <c r="C143" s="15">
        <v>6</v>
      </c>
      <c r="D143" s="6" t="s">
        <v>59</v>
      </c>
      <c r="E143" s="7">
        <v>6996</v>
      </c>
      <c r="F143" s="7">
        <v>41976</v>
      </c>
    </row>
    <row r="144" spans="1:6" ht="12.95" customHeight="1">
      <c r="A144" s="6" t="s">
        <v>20</v>
      </c>
      <c r="B144" s="6" t="s">
        <v>80</v>
      </c>
      <c r="C144" s="15">
        <v>2</v>
      </c>
      <c r="D144" s="6" t="s">
        <v>12</v>
      </c>
      <c r="E144" s="7">
        <v>7047</v>
      </c>
      <c r="F144" s="7">
        <v>14094</v>
      </c>
    </row>
    <row r="145" spans="1:6" ht="12.95" customHeight="1">
      <c r="A145" s="6" t="s">
        <v>20</v>
      </c>
      <c r="B145" s="6" t="s">
        <v>81</v>
      </c>
      <c r="C145" s="15">
        <v>3</v>
      </c>
      <c r="D145" s="6" t="s">
        <v>59</v>
      </c>
      <c r="E145" s="7">
        <v>33000</v>
      </c>
      <c r="F145" s="7">
        <v>99000</v>
      </c>
    </row>
    <row r="146" spans="1:6" ht="12.95" customHeight="1">
      <c r="A146" s="6" t="s">
        <v>20</v>
      </c>
      <c r="B146" s="6" t="s">
        <v>82</v>
      </c>
      <c r="C146" s="15">
        <v>3</v>
      </c>
      <c r="D146" s="6" t="s">
        <v>12</v>
      </c>
      <c r="E146" s="7">
        <v>5000</v>
      </c>
      <c r="F146" s="7">
        <v>15000</v>
      </c>
    </row>
    <row r="147" spans="1:6" ht="12.95" customHeight="1">
      <c r="A147" s="6" t="s">
        <v>20</v>
      </c>
      <c r="B147" s="6" t="s">
        <v>83</v>
      </c>
      <c r="C147" s="15">
        <v>2</v>
      </c>
      <c r="D147" s="6" t="s">
        <v>12</v>
      </c>
      <c r="E147" s="7">
        <v>5500</v>
      </c>
      <c r="F147" s="7">
        <v>11000</v>
      </c>
    </row>
    <row r="148" spans="1:6" ht="12.95" customHeight="1">
      <c r="A148" s="6" t="s">
        <v>20</v>
      </c>
      <c r="B148" s="6" t="s">
        <v>68</v>
      </c>
      <c r="C148" s="15">
        <v>2</v>
      </c>
      <c r="D148" s="6" t="s">
        <v>12</v>
      </c>
      <c r="E148" s="7">
        <v>6000</v>
      </c>
      <c r="F148" s="7">
        <v>12000</v>
      </c>
    </row>
    <row r="149" spans="1:6" ht="12.95" customHeight="1">
      <c r="A149" s="6" t="s">
        <v>20</v>
      </c>
      <c r="B149" s="6" t="s">
        <v>69</v>
      </c>
      <c r="C149" s="15">
        <v>4</v>
      </c>
      <c r="D149" s="6" t="s">
        <v>12</v>
      </c>
      <c r="E149" s="7">
        <v>8000</v>
      </c>
      <c r="F149" s="7">
        <v>32000</v>
      </c>
    </row>
    <row r="150" spans="1:6" ht="12.95" customHeight="1">
      <c r="A150" s="6" t="s">
        <v>20</v>
      </c>
      <c r="B150" s="6" t="s">
        <v>84</v>
      </c>
      <c r="C150" s="15">
        <v>8</v>
      </c>
      <c r="D150" s="6" t="s">
        <v>12</v>
      </c>
      <c r="E150" s="7">
        <v>5000</v>
      </c>
      <c r="F150" s="7">
        <v>40000</v>
      </c>
    </row>
    <row r="151" spans="1:6" ht="12.95" customHeight="1">
      <c r="A151" s="6" t="s">
        <v>20</v>
      </c>
      <c r="B151" s="6" t="s">
        <v>85</v>
      </c>
      <c r="C151" s="15">
        <v>3</v>
      </c>
      <c r="D151" s="6" t="s">
        <v>12</v>
      </c>
      <c r="E151" s="7">
        <v>3000</v>
      </c>
      <c r="F151" s="7">
        <v>9000</v>
      </c>
    </row>
    <row r="152" spans="1:6" ht="12.95" customHeight="1">
      <c r="A152" s="6" t="s">
        <v>20</v>
      </c>
      <c r="B152" s="6" t="s">
        <v>74</v>
      </c>
      <c r="C152" s="15">
        <v>3</v>
      </c>
      <c r="D152" s="6" t="s">
        <v>59</v>
      </c>
      <c r="E152" s="7">
        <v>2000</v>
      </c>
      <c r="F152" s="7">
        <v>6000</v>
      </c>
    </row>
    <row r="153" spans="1:6" ht="12.95" customHeight="1">
      <c r="A153" s="6" t="s">
        <v>20</v>
      </c>
      <c r="B153" s="6" t="s">
        <v>56</v>
      </c>
      <c r="C153" s="15">
        <v>6</v>
      </c>
      <c r="D153" s="6" t="s">
        <v>12</v>
      </c>
      <c r="E153" s="7">
        <v>9773</v>
      </c>
      <c r="F153" s="7">
        <v>58638</v>
      </c>
    </row>
    <row r="154" spans="1:6" ht="12.95" customHeight="1">
      <c r="A154" s="6" t="s">
        <v>20</v>
      </c>
      <c r="B154" s="6" t="s">
        <v>57</v>
      </c>
      <c r="C154" s="15">
        <v>6</v>
      </c>
      <c r="D154" s="6" t="s">
        <v>12</v>
      </c>
      <c r="E154" s="7">
        <v>4876</v>
      </c>
      <c r="F154" s="7">
        <v>29256</v>
      </c>
    </row>
    <row r="155" spans="1:6" ht="12.95" customHeight="1">
      <c r="A155" s="6" t="s">
        <v>20</v>
      </c>
      <c r="B155" s="6" t="s">
        <v>58</v>
      </c>
      <c r="C155" s="15">
        <v>20</v>
      </c>
      <c r="D155" s="6" t="s">
        <v>12</v>
      </c>
      <c r="E155" s="7">
        <v>1949</v>
      </c>
      <c r="F155" s="7">
        <v>38980</v>
      </c>
    </row>
    <row r="156" spans="1:6" ht="12.95" customHeight="1">
      <c r="A156" s="6" t="s">
        <v>20</v>
      </c>
      <c r="B156" s="6" t="s">
        <v>60</v>
      </c>
      <c r="C156" s="15">
        <v>2</v>
      </c>
      <c r="D156" s="6" t="s">
        <v>12</v>
      </c>
      <c r="E156" s="7">
        <v>6894</v>
      </c>
      <c r="F156" s="7">
        <v>13788</v>
      </c>
    </row>
    <row r="157" spans="1:6" ht="12.95" customHeight="1">
      <c r="A157" s="6" t="s">
        <v>20</v>
      </c>
      <c r="B157" s="6" t="s">
        <v>61</v>
      </c>
      <c r="C157" s="15">
        <v>3</v>
      </c>
      <c r="D157" s="6" t="s">
        <v>12</v>
      </c>
      <c r="E157" s="7">
        <v>3777</v>
      </c>
      <c r="F157" s="7">
        <v>11331</v>
      </c>
    </row>
    <row r="158" spans="1:6" ht="12.95" customHeight="1">
      <c r="A158" s="6" t="s">
        <v>20</v>
      </c>
      <c r="B158" s="6" t="s">
        <v>63</v>
      </c>
      <c r="C158" s="15">
        <v>2</v>
      </c>
      <c r="D158" s="6" t="s">
        <v>12</v>
      </c>
      <c r="E158" s="7">
        <v>3777</v>
      </c>
      <c r="F158" s="7">
        <v>7554</v>
      </c>
    </row>
    <row r="159" spans="1:6" ht="12.95" customHeight="1">
      <c r="A159" s="6" t="s">
        <v>20</v>
      </c>
      <c r="B159" s="6" t="s">
        <v>64</v>
      </c>
      <c r="C159" s="15">
        <v>6</v>
      </c>
      <c r="D159" s="6" t="s">
        <v>12</v>
      </c>
      <c r="E159" s="7">
        <v>2976</v>
      </c>
      <c r="F159" s="7">
        <v>17856</v>
      </c>
    </row>
    <row r="160" spans="1:6" ht="12.95" customHeight="1">
      <c r="A160" s="6" t="s">
        <v>20</v>
      </c>
      <c r="B160" s="6" t="s">
        <v>65</v>
      </c>
      <c r="C160" s="15">
        <v>12</v>
      </c>
      <c r="D160" s="6" t="s">
        <v>12</v>
      </c>
      <c r="E160" s="7">
        <v>1566</v>
      </c>
      <c r="F160" s="7">
        <v>18792</v>
      </c>
    </row>
    <row r="161" spans="1:6" ht="12.95" customHeight="1">
      <c r="A161" s="6" t="s">
        <v>20</v>
      </c>
      <c r="B161" s="6" t="s">
        <v>66</v>
      </c>
      <c r="C161" s="15">
        <v>12</v>
      </c>
      <c r="D161" s="6" t="s">
        <v>12</v>
      </c>
      <c r="E161" s="7">
        <v>6833</v>
      </c>
      <c r="F161" s="7">
        <v>81996</v>
      </c>
    </row>
    <row r="162" spans="1:6" ht="12.95" customHeight="1">
      <c r="A162" s="6" t="s">
        <v>20</v>
      </c>
      <c r="B162" s="6" t="s">
        <v>67</v>
      </c>
      <c r="C162" s="15">
        <v>6</v>
      </c>
      <c r="D162" s="6" t="s">
        <v>12</v>
      </c>
      <c r="E162" s="7">
        <v>5133</v>
      </c>
      <c r="F162" s="7">
        <v>30798</v>
      </c>
    </row>
    <row r="163" spans="1:6" ht="12.95" customHeight="1">
      <c r="A163" s="6" t="s">
        <v>20</v>
      </c>
      <c r="B163" s="6" t="s">
        <v>68</v>
      </c>
      <c r="C163" s="15">
        <v>8</v>
      </c>
      <c r="D163" s="6" t="s">
        <v>12</v>
      </c>
      <c r="E163" s="7">
        <v>16782</v>
      </c>
      <c r="F163" s="7">
        <v>134256</v>
      </c>
    </row>
    <row r="164" spans="1:6" ht="12.95" customHeight="1">
      <c r="A164" s="6" t="s">
        <v>20</v>
      </c>
      <c r="B164" s="6" t="s">
        <v>69</v>
      </c>
      <c r="C164" s="15">
        <v>10</v>
      </c>
      <c r="D164" s="6" t="s">
        <v>12</v>
      </c>
      <c r="E164" s="7">
        <v>6247</v>
      </c>
      <c r="F164" s="7">
        <v>62470</v>
      </c>
    </row>
    <row r="165" spans="1:6" ht="12.95" customHeight="1">
      <c r="A165" s="6" t="s">
        <v>20</v>
      </c>
      <c r="B165" s="6" t="s">
        <v>70</v>
      </c>
      <c r="C165" s="15">
        <v>2</v>
      </c>
      <c r="D165" s="6" t="s">
        <v>12</v>
      </c>
      <c r="E165" s="7">
        <v>4624</v>
      </c>
      <c r="F165" s="7">
        <v>9248</v>
      </c>
    </row>
    <row r="166" spans="1:6" ht="12.95" customHeight="1">
      <c r="A166" s="6" t="s">
        <v>20</v>
      </c>
      <c r="B166" s="6" t="s">
        <v>71</v>
      </c>
      <c r="C166" s="15">
        <v>6</v>
      </c>
      <c r="D166" s="6" t="s">
        <v>12</v>
      </c>
      <c r="E166" s="7">
        <v>536</v>
      </c>
      <c r="F166" s="7">
        <v>3216</v>
      </c>
    </row>
    <row r="167" spans="1:6" ht="12.95" customHeight="1">
      <c r="A167" s="6" t="s">
        <v>20</v>
      </c>
      <c r="B167" s="6" t="s">
        <v>72</v>
      </c>
      <c r="C167" s="15">
        <v>6</v>
      </c>
      <c r="D167" s="6" t="s">
        <v>12</v>
      </c>
      <c r="E167" s="7">
        <v>3393</v>
      </c>
      <c r="F167" s="7">
        <v>20358</v>
      </c>
    </row>
    <row r="168" spans="1:6" ht="12.95" customHeight="1">
      <c r="A168" s="6" t="s">
        <v>20</v>
      </c>
      <c r="B168" s="6" t="s">
        <v>73</v>
      </c>
      <c r="C168" s="15">
        <v>20</v>
      </c>
      <c r="D168" s="6" t="s">
        <v>12</v>
      </c>
      <c r="E168" s="7">
        <v>3984</v>
      </c>
      <c r="F168" s="7">
        <v>79680</v>
      </c>
    </row>
    <row r="169" spans="1:6" ht="12.95" customHeight="1">
      <c r="A169" s="6" t="s">
        <v>20</v>
      </c>
      <c r="B169" s="6" t="s">
        <v>74</v>
      </c>
      <c r="C169" s="15">
        <v>20</v>
      </c>
      <c r="D169" s="6" t="s">
        <v>59</v>
      </c>
      <c r="E169" s="7">
        <v>1741</v>
      </c>
      <c r="F169" s="7">
        <v>34820</v>
      </c>
    </row>
    <row r="170" spans="1:6" ht="12.95" customHeight="1">
      <c r="A170" s="6" t="s">
        <v>20</v>
      </c>
      <c r="B170" s="6" t="s">
        <v>75</v>
      </c>
      <c r="C170" s="15">
        <v>3</v>
      </c>
      <c r="D170" s="6" t="s">
        <v>76</v>
      </c>
      <c r="E170" s="7">
        <v>11310</v>
      </c>
      <c r="F170" s="7">
        <v>33930</v>
      </c>
    </row>
    <row r="171" spans="1:6" ht="12.95" customHeight="1">
      <c r="A171" s="6" t="s">
        <v>20</v>
      </c>
      <c r="B171" s="6" t="s">
        <v>77</v>
      </c>
      <c r="C171" s="15">
        <v>6</v>
      </c>
      <c r="D171" s="6" t="s">
        <v>12</v>
      </c>
      <c r="E171" s="7">
        <v>10840</v>
      </c>
      <c r="F171" s="7">
        <v>65040</v>
      </c>
    </row>
    <row r="172" spans="1:6" ht="12.95" customHeight="1">
      <c r="A172" s="6" t="s">
        <v>20</v>
      </c>
      <c r="B172" s="6" t="s">
        <v>78</v>
      </c>
      <c r="C172" s="15">
        <v>2</v>
      </c>
      <c r="D172" s="6" t="s">
        <v>12</v>
      </c>
      <c r="E172" s="7">
        <v>17313</v>
      </c>
      <c r="F172" s="7">
        <v>34626</v>
      </c>
    </row>
    <row r="173" spans="1:6" ht="12.95" customHeight="1">
      <c r="A173" s="6" t="s">
        <v>20</v>
      </c>
      <c r="B173" s="6" t="s">
        <v>79</v>
      </c>
      <c r="C173" s="12">
        <v>10</v>
      </c>
      <c r="D173" s="6" t="s">
        <v>59</v>
      </c>
      <c r="E173" s="7">
        <v>6996</v>
      </c>
      <c r="F173" s="7">
        <v>69960</v>
      </c>
    </row>
    <row r="174" spans="1:6" ht="12.95" customHeight="1">
      <c r="A174" s="6" t="s">
        <v>20</v>
      </c>
      <c r="B174" s="6" t="s">
        <v>80</v>
      </c>
      <c r="C174" s="12">
        <v>6</v>
      </c>
      <c r="D174" s="6" t="s">
        <v>12</v>
      </c>
      <c r="E174" s="7">
        <v>7047</v>
      </c>
      <c r="F174" s="7">
        <v>42282</v>
      </c>
    </row>
    <row r="175" spans="1:6" ht="12.95" customHeight="1">
      <c r="A175" s="6" t="s">
        <v>20</v>
      </c>
      <c r="B175" s="6" t="s">
        <v>81</v>
      </c>
      <c r="C175" s="12">
        <v>6</v>
      </c>
      <c r="D175" s="6" t="s">
        <v>59</v>
      </c>
      <c r="E175" s="7">
        <v>33000</v>
      </c>
      <c r="F175" s="7">
        <v>198000</v>
      </c>
    </row>
    <row r="176" spans="1:6" ht="12.95" customHeight="1">
      <c r="A176" s="6" t="s">
        <v>20</v>
      </c>
      <c r="B176" s="6" t="s">
        <v>82</v>
      </c>
      <c r="C176" s="12">
        <v>6</v>
      </c>
      <c r="D176" s="6" t="s">
        <v>12</v>
      </c>
      <c r="E176" s="7">
        <v>5000</v>
      </c>
      <c r="F176" s="7">
        <v>30000</v>
      </c>
    </row>
    <row r="177" spans="1:6" ht="12.95" customHeight="1">
      <c r="A177" s="6" t="s">
        <v>20</v>
      </c>
      <c r="B177" s="6" t="s">
        <v>83</v>
      </c>
      <c r="C177" s="12">
        <v>3</v>
      </c>
      <c r="D177" s="6" t="s">
        <v>12</v>
      </c>
      <c r="E177" s="7">
        <v>5500</v>
      </c>
      <c r="F177" s="7">
        <v>16500</v>
      </c>
    </row>
    <row r="178" spans="1:6" ht="12.95" customHeight="1">
      <c r="A178" s="6" t="s">
        <v>20</v>
      </c>
      <c r="B178" s="6" t="s">
        <v>68</v>
      </c>
      <c r="C178" s="12">
        <v>6</v>
      </c>
      <c r="D178" s="6" t="s">
        <v>12</v>
      </c>
      <c r="E178" s="7">
        <v>6000</v>
      </c>
      <c r="F178" s="7">
        <v>36000</v>
      </c>
    </row>
    <row r="179" spans="1:6" ht="12.95" customHeight="1">
      <c r="A179" s="6" t="s">
        <v>20</v>
      </c>
      <c r="B179" s="6" t="s">
        <v>69</v>
      </c>
      <c r="C179" s="12">
        <v>6</v>
      </c>
      <c r="D179" s="6" t="s">
        <v>12</v>
      </c>
      <c r="E179" s="7">
        <v>8000</v>
      </c>
      <c r="F179" s="7">
        <v>48000</v>
      </c>
    </row>
    <row r="180" spans="1:6" ht="12.95" customHeight="1">
      <c r="A180" s="6" t="s">
        <v>20</v>
      </c>
      <c r="B180" s="6" t="s">
        <v>84</v>
      </c>
      <c r="C180" s="12">
        <v>6</v>
      </c>
      <c r="D180" s="6" t="s">
        <v>12</v>
      </c>
      <c r="E180" s="7">
        <v>5000</v>
      </c>
      <c r="F180" s="7">
        <v>30000</v>
      </c>
    </row>
    <row r="181" spans="1:6" ht="12.95" customHeight="1">
      <c r="A181" s="6" t="s">
        <v>20</v>
      </c>
      <c r="B181" s="6" t="s">
        <v>85</v>
      </c>
      <c r="C181" s="12">
        <v>3</v>
      </c>
      <c r="D181" s="6" t="s">
        <v>12</v>
      </c>
      <c r="E181" s="7">
        <v>3000</v>
      </c>
      <c r="F181" s="7">
        <v>9000</v>
      </c>
    </row>
    <row r="182" spans="1:6" ht="12.95" customHeight="1">
      <c r="A182" s="6" t="s">
        <v>20</v>
      </c>
      <c r="B182" s="6" t="s">
        <v>74</v>
      </c>
      <c r="C182" s="12">
        <v>20</v>
      </c>
      <c r="D182" s="6" t="s">
        <v>59</v>
      </c>
      <c r="E182" s="7">
        <v>2000</v>
      </c>
      <c r="F182" s="7">
        <v>40000</v>
      </c>
    </row>
    <row r="183" spans="1:6" ht="12.95" customHeight="1">
      <c r="A183" s="6" t="s">
        <v>20</v>
      </c>
      <c r="B183" s="6" t="s">
        <v>56</v>
      </c>
      <c r="C183" s="12">
        <v>6</v>
      </c>
      <c r="D183" s="6" t="s">
        <v>12</v>
      </c>
      <c r="E183" s="7">
        <v>9773</v>
      </c>
      <c r="F183" s="7">
        <v>58638</v>
      </c>
    </row>
    <row r="184" spans="1:6" ht="12.95" customHeight="1">
      <c r="A184" s="6" t="s">
        <v>20</v>
      </c>
      <c r="B184" s="6" t="s">
        <v>57</v>
      </c>
      <c r="C184" s="12">
        <v>6</v>
      </c>
      <c r="D184" s="6" t="s">
        <v>12</v>
      </c>
      <c r="E184" s="7">
        <v>4876</v>
      </c>
      <c r="F184" s="7">
        <v>29256</v>
      </c>
    </row>
    <row r="185" spans="1:6" ht="12.95" customHeight="1">
      <c r="A185" s="6" t="s">
        <v>20</v>
      </c>
      <c r="B185" s="6" t="s">
        <v>58</v>
      </c>
      <c r="C185" s="12">
        <v>20</v>
      </c>
      <c r="D185" s="6" t="s">
        <v>12</v>
      </c>
      <c r="E185" s="7">
        <v>1949</v>
      </c>
      <c r="F185" s="7">
        <v>38980</v>
      </c>
    </row>
    <row r="186" spans="1:6" ht="12.95" customHeight="1">
      <c r="A186" s="6" t="s">
        <v>20</v>
      </c>
      <c r="B186" s="6" t="s">
        <v>60</v>
      </c>
      <c r="C186" s="12">
        <v>2</v>
      </c>
      <c r="D186" s="6" t="s">
        <v>12</v>
      </c>
      <c r="E186" s="7">
        <v>6894</v>
      </c>
      <c r="F186" s="7">
        <v>13788</v>
      </c>
    </row>
    <row r="187" spans="1:6" ht="12.95" customHeight="1">
      <c r="A187" s="6" t="s">
        <v>20</v>
      </c>
      <c r="B187" s="6" t="s">
        <v>61</v>
      </c>
      <c r="C187" s="12">
        <v>3</v>
      </c>
      <c r="D187" s="6" t="s">
        <v>62</v>
      </c>
      <c r="E187" s="7">
        <v>3777</v>
      </c>
      <c r="F187" s="7">
        <v>11331</v>
      </c>
    </row>
    <row r="188" spans="1:6" ht="12.95" customHeight="1">
      <c r="A188" s="6" t="s">
        <v>20</v>
      </c>
      <c r="B188" s="6" t="s">
        <v>63</v>
      </c>
      <c r="C188" s="12">
        <v>2</v>
      </c>
      <c r="D188" s="6" t="s">
        <v>62</v>
      </c>
      <c r="E188" s="7">
        <v>3777</v>
      </c>
      <c r="F188" s="7">
        <v>7554</v>
      </c>
    </row>
    <row r="189" spans="1:6" ht="12.95" customHeight="1">
      <c r="A189" s="6" t="s">
        <v>20</v>
      </c>
      <c r="B189" s="6" t="s">
        <v>64</v>
      </c>
      <c r="C189" s="12">
        <v>6</v>
      </c>
      <c r="D189" s="6" t="s">
        <v>12</v>
      </c>
      <c r="E189" s="7">
        <v>2976</v>
      </c>
      <c r="F189" s="7">
        <v>17856</v>
      </c>
    </row>
    <row r="190" spans="1:6" ht="12.95" customHeight="1">
      <c r="A190" s="6" t="s">
        <v>20</v>
      </c>
      <c r="B190" s="6" t="s">
        <v>65</v>
      </c>
      <c r="C190" s="12">
        <v>12</v>
      </c>
      <c r="D190" s="6" t="s">
        <v>12</v>
      </c>
      <c r="E190" s="7">
        <v>1566</v>
      </c>
      <c r="F190" s="7">
        <v>18792</v>
      </c>
    </row>
    <row r="191" spans="1:6" ht="12.95" customHeight="1">
      <c r="A191" s="6" t="s">
        <v>20</v>
      </c>
      <c r="B191" s="6" t="s">
        <v>66</v>
      </c>
      <c r="C191" s="12">
        <v>10</v>
      </c>
      <c r="D191" s="6" t="s">
        <v>12</v>
      </c>
      <c r="E191" s="7">
        <v>6833</v>
      </c>
      <c r="F191" s="7">
        <v>68330</v>
      </c>
    </row>
    <row r="192" spans="1:6" ht="12.95" customHeight="1">
      <c r="A192" s="6" t="s">
        <v>20</v>
      </c>
      <c r="B192" s="6" t="s">
        <v>67</v>
      </c>
      <c r="C192" s="12">
        <v>6</v>
      </c>
      <c r="D192" s="6" t="s">
        <v>12</v>
      </c>
      <c r="E192" s="7">
        <v>5133</v>
      </c>
      <c r="F192" s="7">
        <v>30798</v>
      </c>
    </row>
    <row r="193" spans="1:6" ht="12.95" customHeight="1">
      <c r="A193" s="6" t="s">
        <v>20</v>
      </c>
      <c r="B193" s="6" t="s">
        <v>68</v>
      </c>
      <c r="C193" s="12">
        <v>8</v>
      </c>
      <c r="D193" s="6" t="s">
        <v>12</v>
      </c>
      <c r="E193" s="7">
        <v>16782</v>
      </c>
      <c r="F193" s="7">
        <v>134256</v>
      </c>
    </row>
    <row r="194" spans="1:6" ht="12.95" customHeight="1">
      <c r="A194" s="6" t="s">
        <v>20</v>
      </c>
      <c r="B194" s="6" t="s">
        <v>69</v>
      </c>
      <c r="C194" s="12">
        <v>10</v>
      </c>
      <c r="D194" s="6" t="s">
        <v>12</v>
      </c>
      <c r="E194" s="7">
        <v>6247</v>
      </c>
      <c r="F194" s="7">
        <v>62470</v>
      </c>
    </row>
    <row r="195" spans="1:6" ht="12.95" customHeight="1">
      <c r="A195" s="6" t="s">
        <v>20</v>
      </c>
      <c r="B195" s="6" t="s">
        <v>70</v>
      </c>
      <c r="C195" s="12">
        <v>2</v>
      </c>
      <c r="D195" s="6" t="s">
        <v>12</v>
      </c>
      <c r="E195" s="7">
        <v>4624</v>
      </c>
      <c r="F195" s="7">
        <v>9248</v>
      </c>
    </row>
    <row r="196" spans="1:6" ht="12.95" customHeight="1">
      <c r="A196" s="6" t="s">
        <v>20</v>
      </c>
      <c r="B196" s="6" t="s">
        <v>71</v>
      </c>
      <c r="C196" s="12">
        <v>6</v>
      </c>
      <c r="D196" s="6" t="s">
        <v>12</v>
      </c>
      <c r="E196" s="7">
        <v>536</v>
      </c>
      <c r="F196" s="7">
        <v>3216</v>
      </c>
    </row>
    <row r="197" spans="1:6" ht="12.95" customHeight="1">
      <c r="A197" s="6" t="s">
        <v>20</v>
      </c>
      <c r="B197" s="6" t="s">
        <v>72</v>
      </c>
      <c r="C197" s="12">
        <v>6</v>
      </c>
      <c r="D197" s="6" t="s">
        <v>12</v>
      </c>
      <c r="E197" s="7">
        <v>3393</v>
      </c>
      <c r="F197" s="7">
        <v>20358</v>
      </c>
    </row>
    <row r="198" spans="1:6" ht="12.95" customHeight="1">
      <c r="A198" s="6" t="s">
        <v>20</v>
      </c>
      <c r="B198" s="6" t="s">
        <v>73</v>
      </c>
      <c r="C198" s="12">
        <v>24</v>
      </c>
      <c r="D198" s="6" t="s">
        <v>12</v>
      </c>
      <c r="E198" s="7">
        <v>3984</v>
      </c>
      <c r="F198" s="7">
        <v>95616</v>
      </c>
    </row>
    <row r="199" spans="1:6" ht="12.95" customHeight="1">
      <c r="A199" s="6" t="s">
        <v>20</v>
      </c>
      <c r="B199" s="6" t="s">
        <v>74</v>
      </c>
      <c r="C199" s="12">
        <v>20</v>
      </c>
      <c r="D199" s="6" t="s">
        <v>59</v>
      </c>
      <c r="E199" s="7">
        <v>1741</v>
      </c>
      <c r="F199" s="7">
        <v>34820</v>
      </c>
    </row>
    <row r="200" spans="1:6" ht="12.95" customHeight="1">
      <c r="A200" s="6" t="s">
        <v>20</v>
      </c>
      <c r="B200" s="6" t="s">
        <v>75</v>
      </c>
      <c r="C200" s="12">
        <v>3</v>
      </c>
      <c r="D200" s="6" t="s">
        <v>76</v>
      </c>
      <c r="E200" s="7">
        <v>11310</v>
      </c>
      <c r="F200" s="7">
        <v>33930</v>
      </c>
    </row>
    <row r="201" spans="1:6" ht="12.95" customHeight="1">
      <c r="A201" s="6" t="s">
        <v>20</v>
      </c>
      <c r="B201" s="6" t="s">
        <v>77</v>
      </c>
      <c r="C201" s="12">
        <v>6</v>
      </c>
      <c r="D201" s="6" t="s">
        <v>12</v>
      </c>
      <c r="E201" s="7">
        <v>10840</v>
      </c>
      <c r="F201" s="7">
        <v>65040</v>
      </c>
    </row>
    <row r="202" spans="1:6" ht="12.95" customHeight="1">
      <c r="A202" s="6" t="s">
        <v>20</v>
      </c>
      <c r="B202" s="6" t="s">
        <v>78</v>
      </c>
      <c r="C202" s="12">
        <v>2</v>
      </c>
      <c r="D202" s="6" t="s">
        <v>12</v>
      </c>
      <c r="E202" s="7">
        <v>17313</v>
      </c>
      <c r="F202" s="7">
        <v>34626</v>
      </c>
    </row>
    <row r="203" spans="1:6" ht="12.95" customHeight="1">
      <c r="A203" s="6" t="s">
        <v>20</v>
      </c>
      <c r="B203" s="6" t="s">
        <v>79</v>
      </c>
      <c r="C203" s="12">
        <v>10</v>
      </c>
      <c r="D203" s="6" t="s">
        <v>59</v>
      </c>
      <c r="E203" s="7">
        <v>6996</v>
      </c>
      <c r="F203" s="7">
        <v>69960</v>
      </c>
    </row>
    <row r="204" spans="1:6" ht="12.95" customHeight="1">
      <c r="A204" s="6" t="s">
        <v>20</v>
      </c>
      <c r="B204" s="6" t="s">
        <v>80</v>
      </c>
      <c r="C204" s="12">
        <v>6</v>
      </c>
      <c r="D204" s="6" t="s">
        <v>12</v>
      </c>
      <c r="E204" s="7">
        <v>7047</v>
      </c>
      <c r="F204" s="7">
        <v>42282</v>
      </c>
    </row>
    <row r="205" spans="1:6" ht="12.95" customHeight="1">
      <c r="A205" s="6" t="s">
        <v>20</v>
      </c>
      <c r="B205" s="6" t="s">
        <v>81</v>
      </c>
      <c r="C205" s="12">
        <v>6</v>
      </c>
      <c r="D205" s="6" t="s">
        <v>59</v>
      </c>
      <c r="E205" s="7">
        <v>33000</v>
      </c>
      <c r="F205" s="7">
        <v>198000</v>
      </c>
    </row>
    <row r="206" spans="1:6" ht="12.95" customHeight="1">
      <c r="A206" s="6" t="s">
        <v>20</v>
      </c>
      <c r="B206" s="6" t="s">
        <v>82</v>
      </c>
      <c r="C206" s="12">
        <v>6</v>
      </c>
      <c r="D206" s="6" t="s">
        <v>12</v>
      </c>
      <c r="E206" s="7">
        <v>5000</v>
      </c>
      <c r="F206" s="7">
        <v>30000</v>
      </c>
    </row>
    <row r="207" spans="1:6" ht="12.95" customHeight="1">
      <c r="A207" s="6" t="s">
        <v>20</v>
      </c>
      <c r="B207" s="6" t="s">
        <v>83</v>
      </c>
      <c r="C207" s="12">
        <v>3</v>
      </c>
      <c r="D207" s="6" t="s">
        <v>12</v>
      </c>
      <c r="E207" s="7">
        <v>5500</v>
      </c>
      <c r="F207" s="7">
        <v>16500</v>
      </c>
    </row>
    <row r="208" spans="1:6" ht="12.95" customHeight="1">
      <c r="A208" s="6" t="s">
        <v>20</v>
      </c>
      <c r="B208" s="6" t="s">
        <v>68</v>
      </c>
      <c r="C208" s="12">
        <v>6</v>
      </c>
      <c r="D208" s="6" t="s">
        <v>12</v>
      </c>
      <c r="E208" s="7">
        <v>6000</v>
      </c>
      <c r="F208" s="7">
        <v>36000</v>
      </c>
    </row>
    <row r="209" spans="1:6" ht="12.95" customHeight="1">
      <c r="A209" s="6" t="s">
        <v>20</v>
      </c>
      <c r="B209" s="6" t="s">
        <v>69</v>
      </c>
      <c r="C209" s="12">
        <v>6</v>
      </c>
      <c r="D209" s="6" t="s">
        <v>12</v>
      </c>
      <c r="E209" s="7">
        <v>8000</v>
      </c>
      <c r="F209" s="7">
        <v>48000</v>
      </c>
    </row>
    <row r="210" spans="1:6" ht="12.95" customHeight="1">
      <c r="A210" s="6" t="s">
        <v>20</v>
      </c>
      <c r="B210" s="6" t="s">
        <v>84</v>
      </c>
      <c r="C210" s="12">
        <v>6</v>
      </c>
      <c r="D210" s="6" t="s">
        <v>12</v>
      </c>
      <c r="E210" s="7">
        <v>5000</v>
      </c>
      <c r="F210" s="7">
        <v>30000</v>
      </c>
    </row>
    <row r="211" spans="1:6" ht="12.95" customHeight="1">
      <c r="A211" s="6" t="s">
        <v>20</v>
      </c>
      <c r="B211" s="6" t="s">
        <v>85</v>
      </c>
      <c r="C211" s="12">
        <v>3</v>
      </c>
      <c r="D211" s="6" t="s">
        <v>12</v>
      </c>
      <c r="E211" s="7">
        <v>3000</v>
      </c>
      <c r="F211" s="7">
        <v>9000</v>
      </c>
    </row>
    <row r="212" spans="1:6" ht="12.95" customHeight="1">
      <c r="A212" s="6" t="s">
        <v>20</v>
      </c>
      <c r="B212" s="6" t="s">
        <v>74</v>
      </c>
      <c r="C212" s="12">
        <v>20</v>
      </c>
      <c r="D212" s="6" t="s">
        <v>59</v>
      </c>
      <c r="E212" s="7">
        <v>2000</v>
      </c>
      <c r="F212" s="7">
        <v>40000</v>
      </c>
    </row>
    <row r="213" spans="1:6" ht="12.95" customHeight="1">
      <c r="A213" s="6" t="s">
        <v>20</v>
      </c>
      <c r="B213" s="6" t="s">
        <v>56</v>
      </c>
      <c r="C213" s="12">
        <v>5</v>
      </c>
      <c r="D213" s="6" t="s">
        <v>12</v>
      </c>
      <c r="E213" s="7">
        <v>9773</v>
      </c>
      <c r="F213" s="7">
        <v>48865</v>
      </c>
    </row>
    <row r="214" spans="1:6" ht="12.95" customHeight="1">
      <c r="A214" s="6" t="s">
        <v>20</v>
      </c>
      <c r="B214" s="6" t="s">
        <v>57</v>
      </c>
      <c r="C214" s="12">
        <v>5</v>
      </c>
      <c r="D214" s="6" t="s">
        <v>12</v>
      </c>
      <c r="E214" s="7">
        <v>4876</v>
      </c>
      <c r="F214" s="7">
        <v>24380</v>
      </c>
    </row>
    <row r="215" spans="1:6" ht="12.95" customHeight="1">
      <c r="A215" s="6" t="s">
        <v>20</v>
      </c>
      <c r="B215" s="6" t="s">
        <v>58</v>
      </c>
      <c r="C215" s="12">
        <v>15</v>
      </c>
      <c r="D215" s="6" t="s">
        <v>12</v>
      </c>
      <c r="E215" s="7">
        <v>1949</v>
      </c>
      <c r="F215" s="7">
        <v>29235</v>
      </c>
    </row>
    <row r="216" spans="1:6" ht="12.95" customHeight="1">
      <c r="A216" s="6" t="s">
        <v>20</v>
      </c>
      <c r="B216" s="6" t="s">
        <v>60</v>
      </c>
      <c r="C216" s="12">
        <v>4</v>
      </c>
      <c r="D216" s="6" t="s">
        <v>12</v>
      </c>
      <c r="E216" s="7">
        <v>6894</v>
      </c>
      <c r="F216" s="7">
        <v>27576</v>
      </c>
    </row>
    <row r="217" spans="1:6" ht="12.95" customHeight="1">
      <c r="A217" s="6" t="s">
        <v>20</v>
      </c>
      <c r="B217" s="6" t="s">
        <v>61</v>
      </c>
      <c r="C217" s="12">
        <v>5</v>
      </c>
      <c r="D217" s="6" t="s">
        <v>12</v>
      </c>
      <c r="E217" s="7">
        <v>3777</v>
      </c>
      <c r="F217" s="7">
        <v>18885</v>
      </c>
    </row>
    <row r="218" spans="1:6" ht="12.95" customHeight="1">
      <c r="A218" s="6" t="s">
        <v>20</v>
      </c>
      <c r="B218" s="6" t="s">
        <v>64</v>
      </c>
      <c r="C218" s="15">
        <v>2</v>
      </c>
      <c r="D218" s="6" t="s">
        <v>12</v>
      </c>
      <c r="E218" s="7">
        <v>2976</v>
      </c>
      <c r="F218" s="7">
        <v>5952</v>
      </c>
    </row>
    <row r="219" spans="1:6" ht="12.95" customHeight="1">
      <c r="A219" s="6" t="s">
        <v>20</v>
      </c>
      <c r="B219" s="6" t="s">
        <v>65</v>
      </c>
      <c r="C219" s="12">
        <v>10</v>
      </c>
      <c r="D219" s="6" t="s">
        <v>12</v>
      </c>
      <c r="E219" s="7">
        <v>1566</v>
      </c>
      <c r="F219" s="7">
        <v>15660</v>
      </c>
    </row>
    <row r="220" spans="1:6" ht="12.95" customHeight="1">
      <c r="A220" s="6" t="s">
        <v>20</v>
      </c>
      <c r="B220" s="6" t="s">
        <v>66</v>
      </c>
      <c r="C220" s="12">
        <v>6</v>
      </c>
      <c r="D220" s="6" t="s">
        <v>12</v>
      </c>
      <c r="E220" s="7">
        <v>6833</v>
      </c>
      <c r="F220" s="7">
        <v>40998</v>
      </c>
    </row>
    <row r="221" spans="1:6" ht="12.95" customHeight="1">
      <c r="A221" s="6" t="s">
        <v>20</v>
      </c>
      <c r="B221" s="6" t="s">
        <v>67</v>
      </c>
      <c r="C221" s="12">
        <v>6</v>
      </c>
      <c r="D221" s="6" t="s">
        <v>12</v>
      </c>
      <c r="E221" s="7">
        <v>5133</v>
      </c>
      <c r="F221" s="7">
        <v>30798</v>
      </c>
    </row>
    <row r="222" spans="1:6" ht="12.95" customHeight="1">
      <c r="A222" s="6" t="s">
        <v>20</v>
      </c>
      <c r="B222" s="6" t="s">
        <v>68</v>
      </c>
      <c r="C222" s="12">
        <v>5</v>
      </c>
      <c r="D222" s="6" t="s">
        <v>12</v>
      </c>
      <c r="E222" s="7">
        <v>16782</v>
      </c>
      <c r="F222" s="7">
        <v>83910</v>
      </c>
    </row>
    <row r="223" spans="1:6" ht="12.95" customHeight="1">
      <c r="A223" s="6" t="s">
        <v>20</v>
      </c>
      <c r="B223" s="6" t="s">
        <v>69</v>
      </c>
      <c r="C223" s="12">
        <v>2</v>
      </c>
      <c r="D223" s="6" t="s">
        <v>12</v>
      </c>
      <c r="E223" s="7">
        <v>6247</v>
      </c>
      <c r="F223" s="7">
        <v>12494</v>
      </c>
    </row>
    <row r="224" spans="1:6" ht="12.95" customHeight="1">
      <c r="A224" s="6" t="s">
        <v>20</v>
      </c>
      <c r="B224" s="6" t="s">
        <v>70</v>
      </c>
      <c r="C224" s="12">
        <v>3</v>
      </c>
      <c r="D224" s="6" t="s">
        <v>12</v>
      </c>
      <c r="E224" s="7">
        <v>4624</v>
      </c>
      <c r="F224" s="7">
        <v>13872</v>
      </c>
    </row>
    <row r="225" spans="1:6" ht="12.95" customHeight="1">
      <c r="A225" s="6" t="s">
        <v>20</v>
      </c>
      <c r="B225" s="6" t="s">
        <v>71</v>
      </c>
      <c r="C225" s="12">
        <v>6</v>
      </c>
      <c r="D225" s="6" t="s">
        <v>12</v>
      </c>
      <c r="E225" s="7">
        <v>536</v>
      </c>
      <c r="F225" s="7">
        <v>3216</v>
      </c>
    </row>
    <row r="226" spans="1:6" ht="12.95" customHeight="1">
      <c r="A226" s="6" t="s">
        <v>20</v>
      </c>
      <c r="B226" s="6" t="s">
        <v>72</v>
      </c>
      <c r="C226" s="12">
        <v>6</v>
      </c>
      <c r="D226" s="6" t="s">
        <v>12</v>
      </c>
      <c r="E226" s="7">
        <v>3393</v>
      </c>
      <c r="F226" s="7">
        <v>20358</v>
      </c>
    </row>
    <row r="227" spans="1:6" ht="12.95" customHeight="1">
      <c r="A227" s="6" t="s">
        <v>20</v>
      </c>
      <c r="B227" s="6" t="s">
        <v>73</v>
      </c>
      <c r="C227" s="12">
        <v>6</v>
      </c>
      <c r="D227" s="6" t="s">
        <v>12</v>
      </c>
      <c r="E227" s="7">
        <v>3984</v>
      </c>
      <c r="F227" s="7">
        <v>23904</v>
      </c>
    </row>
    <row r="228" spans="1:6" ht="12.95" customHeight="1">
      <c r="A228" s="6" t="s">
        <v>20</v>
      </c>
      <c r="B228" s="6" t="s">
        <v>74</v>
      </c>
      <c r="C228" s="12">
        <v>3</v>
      </c>
      <c r="D228" s="6" t="s">
        <v>59</v>
      </c>
      <c r="E228" s="7">
        <v>1741</v>
      </c>
      <c r="F228" s="7">
        <v>5223</v>
      </c>
    </row>
    <row r="229" spans="1:6" ht="12.95" customHeight="1">
      <c r="A229" s="6" t="s">
        <v>20</v>
      </c>
      <c r="B229" s="6" t="s">
        <v>75</v>
      </c>
      <c r="C229" s="12">
        <v>12</v>
      </c>
      <c r="D229" s="6" t="s">
        <v>76</v>
      </c>
      <c r="E229" s="7">
        <v>11310</v>
      </c>
      <c r="F229" s="7">
        <v>135720</v>
      </c>
    </row>
    <row r="230" spans="1:6" ht="12.95" customHeight="1">
      <c r="A230" s="6" t="s">
        <v>20</v>
      </c>
      <c r="B230" s="6" t="s">
        <v>77</v>
      </c>
      <c r="C230" s="12">
        <v>10</v>
      </c>
      <c r="D230" s="6" t="s">
        <v>12</v>
      </c>
      <c r="E230" s="7">
        <v>10840</v>
      </c>
      <c r="F230" s="7">
        <v>108400</v>
      </c>
    </row>
    <row r="231" spans="1:6" ht="12.95" customHeight="1">
      <c r="A231" s="6" t="s">
        <v>20</v>
      </c>
      <c r="B231" s="6" t="s">
        <v>78</v>
      </c>
      <c r="C231" s="12">
        <v>6</v>
      </c>
      <c r="D231" s="6" t="s">
        <v>12</v>
      </c>
      <c r="E231" s="7">
        <v>17313</v>
      </c>
      <c r="F231" s="7">
        <v>103878</v>
      </c>
    </row>
    <row r="232" spans="1:6" ht="12.95" customHeight="1">
      <c r="A232" s="6" t="s">
        <v>20</v>
      </c>
      <c r="B232" s="6" t="s">
        <v>79</v>
      </c>
      <c r="C232" s="12">
        <v>6</v>
      </c>
      <c r="D232" s="6" t="s">
        <v>12</v>
      </c>
      <c r="E232" s="7">
        <v>6996</v>
      </c>
      <c r="F232" s="7">
        <v>41976</v>
      </c>
    </row>
    <row r="233" spans="1:6" ht="12.95" customHeight="1">
      <c r="A233" s="6" t="s">
        <v>20</v>
      </c>
      <c r="B233" s="6" t="s">
        <v>80</v>
      </c>
      <c r="C233" s="12">
        <v>6</v>
      </c>
      <c r="D233" s="6" t="s">
        <v>12</v>
      </c>
      <c r="E233" s="7">
        <v>7047</v>
      </c>
      <c r="F233" s="7">
        <v>42282</v>
      </c>
    </row>
    <row r="234" spans="1:6" ht="12.95" customHeight="1">
      <c r="A234" s="6" t="s">
        <v>20</v>
      </c>
      <c r="B234" s="6" t="s">
        <v>81</v>
      </c>
      <c r="C234" s="12">
        <v>2</v>
      </c>
      <c r="D234" s="6" t="s">
        <v>12</v>
      </c>
      <c r="E234" s="7">
        <v>33000</v>
      </c>
      <c r="F234" s="7">
        <v>66000</v>
      </c>
    </row>
    <row r="235" spans="1:6" ht="12.95" customHeight="1">
      <c r="A235" s="6" t="s">
        <v>20</v>
      </c>
      <c r="B235" s="6" t="s">
        <v>82</v>
      </c>
      <c r="C235" s="12">
        <v>3</v>
      </c>
      <c r="D235" s="6" t="s">
        <v>12</v>
      </c>
      <c r="E235" s="7">
        <v>5000</v>
      </c>
      <c r="F235" s="7">
        <v>15000</v>
      </c>
    </row>
    <row r="236" spans="1:6" ht="12.95" customHeight="1">
      <c r="A236" s="6" t="s">
        <v>20</v>
      </c>
      <c r="B236" s="6" t="s">
        <v>83</v>
      </c>
      <c r="C236" s="12">
        <v>6</v>
      </c>
      <c r="D236" s="6" t="s">
        <v>12</v>
      </c>
      <c r="E236" s="7">
        <v>5500</v>
      </c>
      <c r="F236" s="7">
        <v>33000</v>
      </c>
    </row>
    <row r="237" spans="1:6" ht="12.95" customHeight="1">
      <c r="A237" s="6" t="s">
        <v>20</v>
      </c>
      <c r="B237" s="6" t="s">
        <v>68</v>
      </c>
      <c r="C237" s="12">
        <v>10</v>
      </c>
      <c r="D237" s="6" t="s">
        <v>12</v>
      </c>
      <c r="E237" s="7">
        <v>6000</v>
      </c>
      <c r="F237" s="7">
        <v>60000</v>
      </c>
    </row>
    <row r="238" spans="1:6" ht="12.95" customHeight="1">
      <c r="A238" s="6" t="s">
        <v>20</v>
      </c>
      <c r="B238" s="6" t="s">
        <v>69</v>
      </c>
      <c r="C238" s="12">
        <v>10</v>
      </c>
      <c r="D238" s="6" t="s">
        <v>12</v>
      </c>
      <c r="E238" s="7">
        <v>8000</v>
      </c>
      <c r="F238" s="7">
        <v>80000</v>
      </c>
    </row>
    <row r="239" spans="1:6" ht="12.95" customHeight="1">
      <c r="A239" s="6" t="s">
        <v>20</v>
      </c>
      <c r="B239" s="6" t="s">
        <v>84</v>
      </c>
      <c r="C239" s="12">
        <v>6</v>
      </c>
      <c r="D239" s="6" t="s">
        <v>12</v>
      </c>
      <c r="E239" s="7">
        <v>5000</v>
      </c>
      <c r="F239" s="7">
        <v>30000</v>
      </c>
    </row>
    <row r="240" spans="1:6" ht="12.95" customHeight="1">
      <c r="A240" s="6" t="s">
        <v>20</v>
      </c>
      <c r="B240" s="6" t="s">
        <v>85</v>
      </c>
      <c r="C240" s="12">
        <v>6</v>
      </c>
      <c r="D240" s="6" t="s">
        <v>12</v>
      </c>
      <c r="E240" s="7">
        <v>3000</v>
      </c>
      <c r="F240" s="7">
        <v>18000</v>
      </c>
    </row>
    <row r="241" spans="1:6" ht="12.95" customHeight="1">
      <c r="A241" s="6" t="s">
        <v>20</v>
      </c>
      <c r="B241" s="6" t="s">
        <v>74</v>
      </c>
      <c r="C241" s="12">
        <v>10</v>
      </c>
      <c r="D241" s="6" t="s">
        <v>59</v>
      </c>
      <c r="E241" s="7">
        <v>2000</v>
      </c>
      <c r="F241" s="7">
        <v>20000</v>
      </c>
    </row>
    <row r="242" spans="1:6" ht="12.95" customHeight="1">
      <c r="A242" s="6" t="s">
        <v>20</v>
      </c>
      <c r="B242" s="6" t="s">
        <v>56</v>
      </c>
      <c r="C242" s="12">
        <v>5</v>
      </c>
      <c r="D242" s="6" t="s">
        <v>12</v>
      </c>
      <c r="E242" s="7">
        <v>9773</v>
      </c>
      <c r="F242" s="7">
        <v>48865</v>
      </c>
    </row>
    <row r="243" spans="1:6" ht="12.95" customHeight="1">
      <c r="A243" s="6" t="s">
        <v>20</v>
      </c>
      <c r="B243" s="6" t="s">
        <v>57</v>
      </c>
      <c r="C243" s="12">
        <v>5</v>
      </c>
      <c r="D243" s="6" t="s">
        <v>12</v>
      </c>
      <c r="E243" s="7">
        <v>4876</v>
      </c>
      <c r="F243" s="7">
        <v>24380</v>
      </c>
    </row>
    <row r="244" spans="1:6" ht="12.95" customHeight="1">
      <c r="A244" s="6" t="s">
        <v>20</v>
      </c>
      <c r="B244" s="6" t="s">
        <v>58</v>
      </c>
      <c r="C244" s="12">
        <v>20</v>
      </c>
      <c r="D244" s="6" t="s">
        <v>59</v>
      </c>
      <c r="E244" s="7">
        <v>1949</v>
      </c>
      <c r="F244" s="7">
        <v>38980</v>
      </c>
    </row>
    <row r="245" spans="1:6" ht="12.95" customHeight="1">
      <c r="A245" s="6" t="s">
        <v>20</v>
      </c>
      <c r="B245" s="6" t="s">
        <v>60</v>
      </c>
      <c r="C245" s="12">
        <v>6</v>
      </c>
      <c r="D245" s="6" t="s">
        <v>12</v>
      </c>
      <c r="E245" s="7">
        <v>6894</v>
      </c>
      <c r="F245" s="7">
        <v>41364</v>
      </c>
    </row>
    <row r="246" spans="1:6" ht="12.95" customHeight="1">
      <c r="A246" s="6" t="s">
        <v>20</v>
      </c>
      <c r="B246" s="6" t="s">
        <v>61</v>
      </c>
      <c r="C246" s="12">
        <v>3</v>
      </c>
      <c r="D246" s="6" t="s">
        <v>62</v>
      </c>
      <c r="E246" s="7">
        <v>3777</v>
      </c>
      <c r="F246" s="7">
        <v>11331</v>
      </c>
    </row>
    <row r="247" spans="1:6" ht="12.95" customHeight="1">
      <c r="A247" s="6" t="s">
        <v>20</v>
      </c>
      <c r="B247" s="6" t="s">
        <v>63</v>
      </c>
      <c r="C247" s="12">
        <v>6</v>
      </c>
      <c r="D247" s="6" t="s">
        <v>62</v>
      </c>
      <c r="E247" s="7">
        <v>3777</v>
      </c>
      <c r="F247" s="7">
        <v>22662</v>
      </c>
    </row>
    <row r="248" spans="1:6" ht="12.95" customHeight="1">
      <c r="A248" s="6" t="s">
        <v>20</v>
      </c>
      <c r="B248" s="6" t="s">
        <v>64</v>
      </c>
      <c r="C248" s="12">
        <v>2</v>
      </c>
      <c r="D248" s="6" t="s">
        <v>12</v>
      </c>
      <c r="E248" s="7">
        <v>2976</v>
      </c>
      <c r="F248" s="7">
        <v>5952</v>
      </c>
    </row>
    <row r="249" spans="1:6" ht="12.95" customHeight="1">
      <c r="A249" s="6" t="s">
        <v>20</v>
      </c>
      <c r="B249" s="6" t="s">
        <v>65</v>
      </c>
      <c r="C249" s="12">
        <v>10</v>
      </c>
      <c r="D249" s="6" t="s">
        <v>12</v>
      </c>
      <c r="E249" s="7">
        <v>1566</v>
      </c>
      <c r="F249" s="7">
        <v>15660</v>
      </c>
    </row>
    <row r="250" spans="1:6" ht="12.95" customHeight="1">
      <c r="A250" s="6" t="s">
        <v>20</v>
      </c>
      <c r="B250" s="6" t="s">
        <v>66</v>
      </c>
      <c r="C250" s="12">
        <v>6</v>
      </c>
      <c r="D250" s="6" t="s">
        <v>12</v>
      </c>
      <c r="E250" s="7">
        <v>6833</v>
      </c>
      <c r="F250" s="7">
        <v>40998</v>
      </c>
    </row>
    <row r="251" spans="1:6" ht="12.95" customHeight="1">
      <c r="A251" s="6" t="s">
        <v>20</v>
      </c>
      <c r="B251" s="6" t="s">
        <v>67</v>
      </c>
      <c r="C251" s="12">
        <v>5</v>
      </c>
      <c r="D251" s="6" t="s">
        <v>12</v>
      </c>
      <c r="E251" s="7">
        <v>5133</v>
      </c>
      <c r="F251" s="7">
        <v>25665</v>
      </c>
    </row>
    <row r="252" spans="1:6" ht="12.95" customHeight="1">
      <c r="A252" s="6" t="s">
        <v>20</v>
      </c>
      <c r="B252" s="6" t="s">
        <v>68</v>
      </c>
      <c r="C252" s="12">
        <v>4</v>
      </c>
      <c r="D252" s="6" t="s">
        <v>12</v>
      </c>
      <c r="E252" s="7">
        <v>16782</v>
      </c>
      <c r="F252" s="7">
        <v>67128</v>
      </c>
    </row>
    <row r="253" spans="1:6" ht="12.95" customHeight="1">
      <c r="A253" s="6" t="s">
        <v>20</v>
      </c>
      <c r="B253" s="6" t="s">
        <v>69</v>
      </c>
      <c r="C253" s="12">
        <v>2</v>
      </c>
      <c r="D253" s="6" t="s">
        <v>12</v>
      </c>
      <c r="E253" s="7">
        <v>6247</v>
      </c>
      <c r="F253" s="7">
        <v>12494</v>
      </c>
    </row>
    <row r="254" spans="1:6" ht="12.95" customHeight="1">
      <c r="A254" s="6" t="s">
        <v>20</v>
      </c>
      <c r="B254" s="6" t="s">
        <v>70</v>
      </c>
      <c r="C254" s="12">
        <v>3</v>
      </c>
      <c r="D254" s="6" t="s">
        <v>12</v>
      </c>
      <c r="E254" s="7">
        <v>4624</v>
      </c>
      <c r="F254" s="7">
        <v>13872</v>
      </c>
    </row>
    <row r="255" spans="1:6" ht="12.95" customHeight="1">
      <c r="A255" s="6" t="s">
        <v>20</v>
      </c>
      <c r="B255" s="6" t="s">
        <v>71</v>
      </c>
      <c r="C255" s="12">
        <v>5</v>
      </c>
      <c r="D255" s="6" t="s">
        <v>12</v>
      </c>
      <c r="E255" s="7">
        <v>536</v>
      </c>
      <c r="F255" s="7">
        <v>2680</v>
      </c>
    </row>
    <row r="256" spans="1:6" ht="12.95" customHeight="1">
      <c r="A256" s="6" t="s">
        <v>20</v>
      </c>
      <c r="B256" s="6" t="s">
        <v>72</v>
      </c>
      <c r="C256" s="12">
        <v>5</v>
      </c>
      <c r="D256" s="6" t="s">
        <v>12</v>
      </c>
      <c r="E256" s="7">
        <v>3393</v>
      </c>
      <c r="F256" s="7">
        <v>16965</v>
      </c>
    </row>
    <row r="257" spans="1:6" ht="12.95" customHeight="1">
      <c r="A257" s="6" t="s">
        <v>20</v>
      </c>
      <c r="B257" s="6" t="s">
        <v>73</v>
      </c>
      <c r="C257" s="12">
        <v>5</v>
      </c>
      <c r="D257" s="6" t="s">
        <v>12</v>
      </c>
      <c r="E257" s="7">
        <v>3984</v>
      </c>
      <c r="F257" s="7">
        <v>19920</v>
      </c>
    </row>
    <row r="258" spans="1:6" ht="12.95" customHeight="1">
      <c r="A258" s="6" t="s">
        <v>20</v>
      </c>
      <c r="B258" s="6" t="s">
        <v>74</v>
      </c>
      <c r="C258" s="12">
        <v>3</v>
      </c>
      <c r="D258" s="6" t="s">
        <v>59</v>
      </c>
      <c r="E258" s="7">
        <v>1741</v>
      </c>
      <c r="F258" s="7">
        <v>5223</v>
      </c>
    </row>
    <row r="259" spans="1:6" ht="12.95" customHeight="1">
      <c r="A259" s="6" t="s">
        <v>20</v>
      </c>
      <c r="B259" s="6" t="s">
        <v>75</v>
      </c>
      <c r="C259" s="12">
        <v>6</v>
      </c>
      <c r="D259" s="6" t="s">
        <v>76</v>
      </c>
      <c r="E259" s="7">
        <v>11310</v>
      </c>
      <c r="F259" s="7">
        <v>67860</v>
      </c>
    </row>
    <row r="260" spans="1:6" ht="12.95" customHeight="1">
      <c r="A260" s="6" t="s">
        <v>20</v>
      </c>
      <c r="B260" s="6" t="s">
        <v>77</v>
      </c>
      <c r="C260" s="12">
        <v>6</v>
      </c>
      <c r="D260" s="6" t="s">
        <v>12</v>
      </c>
      <c r="E260" s="7">
        <v>10840</v>
      </c>
      <c r="F260" s="7">
        <v>65040</v>
      </c>
    </row>
    <row r="261" spans="1:6" ht="12.95" customHeight="1">
      <c r="A261" s="6" t="s">
        <v>20</v>
      </c>
      <c r="B261" s="6" t="s">
        <v>78</v>
      </c>
      <c r="C261" s="12">
        <v>5</v>
      </c>
      <c r="D261" s="6" t="s">
        <v>76</v>
      </c>
      <c r="E261" s="7">
        <v>17313</v>
      </c>
      <c r="F261" s="7">
        <v>86565</v>
      </c>
    </row>
    <row r="262" spans="1:6" ht="12.95" customHeight="1">
      <c r="A262" s="6" t="s">
        <v>20</v>
      </c>
      <c r="B262" s="6" t="s">
        <v>79</v>
      </c>
      <c r="C262" s="12">
        <v>5</v>
      </c>
      <c r="D262" s="6" t="s">
        <v>59</v>
      </c>
      <c r="E262" s="7">
        <v>6996</v>
      </c>
      <c r="F262" s="7">
        <v>34980</v>
      </c>
    </row>
    <row r="263" spans="1:6" ht="12.95" customHeight="1">
      <c r="A263" s="6" t="s">
        <v>20</v>
      </c>
      <c r="B263" s="6" t="s">
        <v>80</v>
      </c>
      <c r="C263" s="12">
        <v>6</v>
      </c>
      <c r="D263" s="6" t="s">
        <v>12</v>
      </c>
      <c r="E263" s="7">
        <v>7047</v>
      </c>
      <c r="F263" s="7">
        <v>42282</v>
      </c>
    </row>
    <row r="264" spans="1:6" ht="12.95" customHeight="1">
      <c r="A264" s="6" t="s">
        <v>20</v>
      </c>
      <c r="B264" s="6" t="s">
        <v>81</v>
      </c>
      <c r="C264" s="12">
        <v>4</v>
      </c>
      <c r="D264" s="6" t="s">
        <v>59</v>
      </c>
      <c r="E264" s="7">
        <v>33000</v>
      </c>
      <c r="F264" s="7">
        <v>132000</v>
      </c>
    </row>
    <row r="265" spans="1:6" ht="12.95" customHeight="1">
      <c r="A265" s="6" t="s">
        <v>20</v>
      </c>
      <c r="B265" s="6" t="s">
        <v>82</v>
      </c>
      <c r="C265" s="12">
        <v>5</v>
      </c>
      <c r="D265" s="6" t="s">
        <v>12</v>
      </c>
      <c r="E265" s="7">
        <v>5000</v>
      </c>
      <c r="F265" s="7">
        <v>25000</v>
      </c>
    </row>
    <row r="266" spans="1:6" ht="12.95" customHeight="1">
      <c r="A266" s="6" t="s">
        <v>20</v>
      </c>
      <c r="B266" s="6" t="s">
        <v>83</v>
      </c>
      <c r="C266" s="12">
        <v>4</v>
      </c>
      <c r="D266" s="6" t="s">
        <v>12</v>
      </c>
      <c r="E266" s="7">
        <v>5500</v>
      </c>
      <c r="F266" s="7">
        <v>22000</v>
      </c>
    </row>
    <row r="267" spans="1:6" ht="12.95" customHeight="1">
      <c r="A267" s="6" t="s">
        <v>20</v>
      </c>
      <c r="B267" s="6" t="s">
        <v>68</v>
      </c>
      <c r="C267" s="12">
        <v>4</v>
      </c>
      <c r="D267" s="6" t="s">
        <v>12</v>
      </c>
      <c r="E267" s="7">
        <v>6000</v>
      </c>
      <c r="F267" s="7">
        <v>24000</v>
      </c>
    </row>
    <row r="268" spans="1:6" ht="12.95" customHeight="1">
      <c r="A268" s="6" t="s">
        <v>20</v>
      </c>
      <c r="B268" s="6" t="s">
        <v>69</v>
      </c>
      <c r="C268" s="12">
        <v>5</v>
      </c>
      <c r="D268" s="6" t="s">
        <v>12</v>
      </c>
      <c r="E268" s="7">
        <v>8000</v>
      </c>
      <c r="F268" s="7">
        <v>40000</v>
      </c>
    </row>
    <row r="269" spans="1:6" ht="12.95" customHeight="1">
      <c r="A269" s="6" t="s">
        <v>20</v>
      </c>
      <c r="B269" s="6" t="s">
        <v>84</v>
      </c>
      <c r="C269" s="12">
        <v>4</v>
      </c>
      <c r="D269" s="6" t="s">
        <v>12</v>
      </c>
      <c r="E269" s="7">
        <v>5000</v>
      </c>
      <c r="F269" s="7">
        <v>20000</v>
      </c>
    </row>
    <row r="270" spans="1:6" ht="12.95" customHeight="1">
      <c r="A270" s="6" t="s">
        <v>20</v>
      </c>
      <c r="B270" s="6" t="s">
        <v>85</v>
      </c>
      <c r="C270" s="12">
        <v>3</v>
      </c>
      <c r="D270" s="6" t="s">
        <v>12</v>
      </c>
      <c r="E270" s="7">
        <v>3000</v>
      </c>
      <c r="F270" s="7">
        <v>9000</v>
      </c>
    </row>
    <row r="271" spans="1:6" ht="12.95" customHeight="1">
      <c r="A271" s="8" t="s">
        <v>20</v>
      </c>
      <c r="B271" s="6" t="s">
        <v>74</v>
      </c>
      <c r="C271" s="23">
        <v>4</v>
      </c>
      <c r="D271" s="8" t="s">
        <v>59</v>
      </c>
      <c r="E271" s="9">
        <v>2000</v>
      </c>
      <c r="F271" s="9">
        <v>8000</v>
      </c>
    </row>
    <row r="272" spans="1:6" ht="12.95" customHeight="1">
      <c r="A272" s="6" t="s">
        <v>20</v>
      </c>
      <c r="B272" s="6" t="s">
        <v>87</v>
      </c>
      <c r="C272" s="12">
        <v>6</v>
      </c>
      <c r="D272" s="6" t="s">
        <v>59</v>
      </c>
      <c r="E272" s="24">
        <v>829</v>
      </c>
      <c r="F272" s="7">
        <v>4974</v>
      </c>
    </row>
    <row r="273" spans="1:6" ht="12.95" customHeight="1">
      <c r="A273" s="4" t="s">
        <v>20</v>
      </c>
      <c r="B273" s="6" t="s">
        <v>88</v>
      </c>
      <c r="C273" s="13">
        <v>8</v>
      </c>
      <c r="D273" s="4" t="s">
        <v>59</v>
      </c>
      <c r="E273" s="25">
        <v>987</v>
      </c>
      <c r="F273" s="5">
        <v>7896</v>
      </c>
    </row>
    <row r="274" spans="1:6" ht="12.95" customHeight="1">
      <c r="A274" s="6" t="s">
        <v>20</v>
      </c>
      <c r="B274" s="6" t="s">
        <v>89</v>
      </c>
      <c r="C274" s="12">
        <v>6</v>
      </c>
      <c r="D274" s="6" t="s">
        <v>59</v>
      </c>
      <c r="E274" s="24">
        <v>702</v>
      </c>
      <c r="F274" s="7">
        <v>4212</v>
      </c>
    </row>
    <row r="275" spans="1:6" ht="12.95" customHeight="1">
      <c r="A275" s="6" t="s">
        <v>20</v>
      </c>
      <c r="B275" s="6" t="s">
        <v>90</v>
      </c>
      <c r="C275" s="12">
        <v>100</v>
      </c>
      <c r="D275" s="6" t="s">
        <v>91</v>
      </c>
      <c r="E275" s="24">
        <v>10844</v>
      </c>
      <c r="F275" s="7">
        <v>1084400</v>
      </c>
    </row>
    <row r="276" spans="1:6" ht="12.95" customHeight="1">
      <c r="A276" s="6" t="s">
        <v>20</v>
      </c>
      <c r="B276" s="6" t="s">
        <v>92</v>
      </c>
      <c r="C276" s="12">
        <v>200</v>
      </c>
      <c r="D276" s="6" t="s">
        <v>91</v>
      </c>
      <c r="E276" s="24">
        <v>1438</v>
      </c>
      <c r="F276" s="7">
        <v>287600</v>
      </c>
    </row>
    <row r="277" spans="1:6" ht="12.95" customHeight="1">
      <c r="A277" s="6" t="s">
        <v>20</v>
      </c>
      <c r="B277" s="6" t="s">
        <v>93</v>
      </c>
      <c r="C277" s="12">
        <v>8</v>
      </c>
      <c r="D277" s="6" t="s">
        <v>12</v>
      </c>
      <c r="E277" s="24">
        <v>6090</v>
      </c>
      <c r="F277" s="7">
        <v>48720</v>
      </c>
    </row>
    <row r="278" spans="1:6" ht="12.95" customHeight="1">
      <c r="A278" s="6" t="s">
        <v>20</v>
      </c>
      <c r="B278" s="6" t="s">
        <v>94</v>
      </c>
      <c r="C278" s="12">
        <v>80</v>
      </c>
      <c r="D278" s="6" t="s">
        <v>12</v>
      </c>
      <c r="E278" s="24">
        <v>2435</v>
      </c>
      <c r="F278" s="7">
        <v>194800</v>
      </c>
    </row>
    <row r="279" spans="1:6" ht="12.95" customHeight="1">
      <c r="A279" s="6" t="s">
        <v>20</v>
      </c>
      <c r="B279" s="6" t="s">
        <v>95</v>
      </c>
      <c r="C279" s="12">
        <v>80</v>
      </c>
      <c r="D279" s="6" t="s">
        <v>12</v>
      </c>
      <c r="E279" s="24">
        <v>1134</v>
      </c>
      <c r="F279" s="7">
        <v>90720</v>
      </c>
    </row>
    <row r="280" spans="1:6" ht="12.95" customHeight="1">
      <c r="A280" s="6" t="s">
        <v>20</v>
      </c>
      <c r="B280" s="6" t="s">
        <v>96</v>
      </c>
      <c r="C280" s="12">
        <v>80</v>
      </c>
      <c r="D280" s="6" t="s">
        <v>12</v>
      </c>
      <c r="E280" s="24">
        <v>1504</v>
      </c>
      <c r="F280" s="7">
        <v>120320</v>
      </c>
    </row>
    <row r="281" spans="1:6" ht="12.95" customHeight="1">
      <c r="A281" s="6" t="s">
        <v>20</v>
      </c>
      <c r="B281" s="6" t="s">
        <v>97</v>
      </c>
      <c r="C281" s="12">
        <v>80</v>
      </c>
      <c r="D281" s="6" t="s">
        <v>12</v>
      </c>
      <c r="E281" s="24">
        <v>1134</v>
      </c>
      <c r="F281" s="7">
        <v>90720</v>
      </c>
    </row>
    <row r="282" spans="1:6" ht="12.95" customHeight="1">
      <c r="A282" s="6" t="s">
        <v>20</v>
      </c>
      <c r="B282" s="6" t="s">
        <v>98</v>
      </c>
      <c r="C282" s="12">
        <v>6</v>
      </c>
      <c r="D282" s="6" t="s">
        <v>12</v>
      </c>
      <c r="E282" s="24">
        <v>4949</v>
      </c>
      <c r="F282" s="7">
        <v>29694</v>
      </c>
    </row>
    <row r="283" spans="1:6" ht="12.95" customHeight="1">
      <c r="A283" s="6" t="s">
        <v>20</v>
      </c>
      <c r="B283" s="6" t="s">
        <v>87</v>
      </c>
      <c r="C283" s="12">
        <v>24</v>
      </c>
      <c r="D283" s="6" t="s">
        <v>59</v>
      </c>
      <c r="E283" s="24">
        <v>829</v>
      </c>
      <c r="F283" s="7">
        <v>19896</v>
      </c>
    </row>
    <row r="284" spans="1:6" ht="12.95" customHeight="1">
      <c r="A284" s="6" t="s">
        <v>20</v>
      </c>
      <c r="B284" s="6" t="s">
        <v>88</v>
      </c>
      <c r="C284" s="12">
        <v>24</v>
      </c>
      <c r="D284" s="6" t="s">
        <v>59</v>
      </c>
      <c r="E284" s="24">
        <v>987</v>
      </c>
      <c r="F284" s="7">
        <v>23688</v>
      </c>
    </row>
    <row r="285" spans="1:6" ht="12.95" customHeight="1">
      <c r="A285" s="6" t="s">
        <v>20</v>
      </c>
      <c r="B285" s="6" t="s">
        <v>89</v>
      </c>
      <c r="C285" s="12">
        <v>24</v>
      </c>
      <c r="D285" s="6" t="s">
        <v>59</v>
      </c>
      <c r="E285" s="24">
        <v>702</v>
      </c>
      <c r="F285" s="7">
        <v>16848</v>
      </c>
    </row>
    <row r="286" spans="1:6" ht="12.95" customHeight="1">
      <c r="A286" s="6" t="s">
        <v>20</v>
      </c>
      <c r="B286" s="6" t="s">
        <v>90</v>
      </c>
      <c r="C286" s="12">
        <v>80</v>
      </c>
      <c r="D286" s="6" t="s">
        <v>91</v>
      </c>
      <c r="E286" s="24">
        <v>10844</v>
      </c>
      <c r="F286" s="7">
        <v>867520</v>
      </c>
    </row>
    <row r="287" spans="1:6" ht="12.95" customHeight="1">
      <c r="A287" s="6" t="s">
        <v>20</v>
      </c>
      <c r="B287" s="6" t="s">
        <v>92</v>
      </c>
      <c r="C287" s="12">
        <v>160</v>
      </c>
      <c r="D287" s="6" t="s">
        <v>91</v>
      </c>
      <c r="E287" s="24">
        <v>1438</v>
      </c>
      <c r="F287" s="7">
        <v>230080</v>
      </c>
    </row>
    <row r="288" spans="1:6" ht="12.95" customHeight="1">
      <c r="A288" s="6" t="s">
        <v>20</v>
      </c>
      <c r="B288" s="6" t="s">
        <v>93</v>
      </c>
      <c r="C288" s="12">
        <v>12</v>
      </c>
      <c r="D288" s="6" t="s">
        <v>12</v>
      </c>
      <c r="E288" s="24">
        <v>6090</v>
      </c>
      <c r="F288" s="7">
        <v>73080</v>
      </c>
    </row>
    <row r="289" spans="1:6" ht="12.95" customHeight="1">
      <c r="A289" s="6" t="s">
        <v>20</v>
      </c>
      <c r="B289" s="6" t="s">
        <v>94</v>
      </c>
      <c r="C289" s="12">
        <v>40</v>
      </c>
      <c r="D289" s="6" t="s">
        <v>12</v>
      </c>
      <c r="E289" s="24">
        <v>2435</v>
      </c>
      <c r="F289" s="7">
        <v>97400</v>
      </c>
    </row>
    <row r="290" spans="1:6" ht="12.95" customHeight="1">
      <c r="A290" s="6" t="s">
        <v>20</v>
      </c>
      <c r="B290" s="6" t="s">
        <v>95</v>
      </c>
      <c r="C290" s="12">
        <v>40</v>
      </c>
      <c r="D290" s="6" t="s">
        <v>12</v>
      </c>
      <c r="E290" s="24">
        <v>1134</v>
      </c>
      <c r="F290" s="7">
        <v>45360</v>
      </c>
    </row>
    <row r="291" spans="1:6" ht="12.95" customHeight="1">
      <c r="A291" s="6" t="s">
        <v>20</v>
      </c>
      <c r="B291" s="6" t="s">
        <v>96</v>
      </c>
      <c r="C291" s="12">
        <v>40</v>
      </c>
      <c r="D291" s="6" t="s">
        <v>12</v>
      </c>
      <c r="E291" s="24">
        <v>1504</v>
      </c>
      <c r="F291" s="7">
        <v>60160</v>
      </c>
    </row>
    <row r="292" spans="1:6" ht="12.95" customHeight="1">
      <c r="A292" s="6" t="s">
        <v>20</v>
      </c>
      <c r="B292" s="6" t="s">
        <v>97</v>
      </c>
      <c r="C292" s="12">
        <v>40</v>
      </c>
      <c r="D292" s="6" t="s">
        <v>12</v>
      </c>
      <c r="E292" s="24">
        <v>1134</v>
      </c>
      <c r="F292" s="7">
        <v>45360</v>
      </c>
    </row>
    <row r="293" spans="1:6" ht="12.95" customHeight="1">
      <c r="A293" s="6" t="s">
        <v>20</v>
      </c>
      <c r="B293" s="6" t="s">
        <v>98</v>
      </c>
      <c r="C293" s="12">
        <v>4</v>
      </c>
      <c r="D293" s="6" t="s">
        <v>12</v>
      </c>
      <c r="E293" s="24">
        <v>4949</v>
      </c>
      <c r="F293" s="7">
        <v>19796</v>
      </c>
    </row>
    <row r="294" spans="1:6" ht="12.95" customHeight="1">
      <c r="A294" s="6" t="s">
        <v>20</v>
      </c>
      <c r="B294" s="6" t="s">
        <v>87</v>
      </c>
      <c r="C294" s="12">
        <v>80</v>
      </c>
      <c r="D294" s="6" t="s">
        <v>59</v>
      </c>
      <c r="E294" s="24">
        <v>829</v>
      </c>
      <c r="F294" s="7">
        <v>66320</v>
      </c>
    </row>
    <row r="295" spans="1:6" ht="12.95" customHeight="1">
      <c r="A295" s="6" t="s">
        <v>20</v>
      </c>
      <c r="B295" s="6" t="s">
        <v>88</v>
      </c>
      <c r="C295" s="12">
        <v>60</v>
      </c>
      <c r="D295" s="6" t="s">
        <v>59</v>
      </c>
      <c r="E295" s="24">
        <v>987</v>
      </c>
      <c r="F295" s="7">
        <v>59220</v>
      </c>
    </row>
    <row r="296" spans="1:6" ht="12.95" customHeight="1">
      <c r="A296" s="6" t="s">
        <v>20</v>
      </c>
      <c r="B296" s="6" t="s">
        <v>89</v>
      </c>
      <c r="C296" s="12">
        <v>40</v>
      </c>
      <c r="D296" s="6" t="s">
        <v>59</v>
      </c>
      <c r="E296" s="24">
        <v>702</v>
      </c>
      <c r="F296" s="7">
        <v>28080</v>
      </c>
    </row>
    <row r="297" spans="1:6" ht="12.95" customHeight="1">
      <c r="A297" s="6" t="s">
        <v>20</v>
      </c>
      <c r="B297" s="6" t="s">
        <v>90</v>
      </c>
      <c r="C297" s="12">
        <v>100</v>
      </c>
      <c r="D297" s="6" t="s">
        <v>91</v>
      </c>
      <c r="E297" s="24">
        <v>10844</v>
      </c>
      <c r="F297" s="7">
        <v>1084400</v>
      </c>
    </row>
    <row r="298" spans="1:6" ht="12.95" customHeight="1">
      <c r="A298" s="6" t="s">
        <v>20</v>
      </c>
      <c r="B298" s="6" t="s">
        <v>92</v>
      </c>
      <c r="C298" s="12">
        <v>200</v>
      </c>
      <c r="D298" s="6" t="s">
        <v>91</v>
      </c>
      <c r="E298" s="24">
        <v>1438</v>
      </c>
      <c r="F298" s="7">
        <v>287600</v>
      </c>
    </row>
    <row r="299" spans="1:6" ht="12.95" customHeight="1">
      <c r="A299" s="6" t="s">
        <v>20</v>
      </c>
      <c r="B299" s="6" t="s">
        <v>93</v>
      </c>
      <c r="C299" s="12">
        <v>8</v>
      </c>
      <c r="D299" s="6" t="s">
        <v>12</v>
      </c>
      <c r="E299" s="24">
        <v>6090</v>
      </c>
      <c r="F299" s="7">
        <v>48720</v>
      </c>
    </row>
    <row r="300" spans="1:6" ht="12.95" customHeight="1">
      <c r="A300" s="6" t="s">
        <v>20</v>
      </c>
      <c r="B300" s="6" t="s">
        <v>94</v>
      </c>
      <c r="C300" s="12">
        <v>20</v>
      </c>
      <c r="D300" s="6" t="s">
        <v>12</v>
      </c>
      <c r="E300" s="24">
        <v>2435</v>
      </c>
      <c r="F300" s="7">
        <v>48700</v>
      </c>
    </row>
    <row r="301" spans="1:6" ht="12.95" customHeight="1">
      <c r="A301" s="6" t="s">
        <v>20</v>
      </c>
      <c r="B301" s="6" t="s">
        <v>95</v>
      </c>
      <c r="C301" s="12">
        <v>20</v>
      </c>
      <c r="D301" s="6" t="s">
        <v>12</v>
      </c>
      <c r="E301" s="24">
        <v>1134</v>
      </c>
      <c r="F301" s="7">
        <v>22680</v>
      </c>
    </row>
    <row r="302" spans="1:6" ht="12.95" customHeight="1">
      <c r="A302" s="6" t="s">
        <v>20</v>
      </c>
      <c r="B302" s="6" t="s">
        <v>96</v>
      </c>
      <c r="C302" s="12">
        <v>20</v>
      </c>
      <c r="D302" s="6" t="s">
        <v>12</v>
      </c>
      <c r="E302" s="24">
        <v>1504</v>
      </c>
      <c r="F302" s="7">
        <v>30080</v>
      </c>
    </row>
    <row r="303" spans="1:6" ht="12.95" customHeight="1">
      <c r="A303" s="6" t="s">
        <v>20</v>
      </c>
      <c r="B303" s="6" t="s">
        <v>97</v>
      </c>
      <c r="C303" s="12">
        <v>20</v>
      </c>
      <c r="D303" s="6" t="s">
        <v>12</v>
      </c>
      <c r="E303" s="24">
        <v>1134</v>
      </c>
      <c r="F303" s="7">
        <v>22680</v>
      </c>
    </row>
    <row r="304" spans="1:6" ht="12.95" customHeight="1">
      <c r="A304" s="6" t="s">
        <v>20</v>
      </c>
      <c r="B304" s="6" t="s">
        <v>98</v>
      </c>
      <c r="C304" s="12">
        <v>4</v>
      </c>
      <c r="D304" s="6" t="s">
        <v>12</v>
      </c>
      <c r="E304" s="24">
        <v>4949</v>
      </c>
      <c r="F304" s="7">
        <v>19796</v>
      </c>
    </row>
    <row r="305" spans="1:6" ht="12.95" customHeight="1">
      <c r="A305" s="6" t="s">
        <v>20</v>
      </c>
      <c r="B305" s="6" t="s">
        <v>87</v>
      </c>
      <c r="C305" s="12">
        <v>4</v>
      </c>
      <c r="D305" s="6" t="s">
        <v>59</v>
      </c>
      <c r="E305" s="24">
        <v>829</v>
      </c>
      <c r="F305" s="7">
        <v>3316</v>
      </c>
    </row>
    <row r="306" spans="1:6" ht="12.95" customHeight="1">
      <c r="A306" s="6" t="s">
        <v>20</v>
      </c>
      <c r="B306" s="6" t="s">
        <v>88</v>
      </c>
      <c r="C306" s="12">
        <v>4</v>
      </c>
      <c r="D306" s="6" t="s">
        <v>59</v>
      </c>
      <c r="E306" s="24">
        <v>987</v>
      </c>
      <c r="F306" s="7">
        <v>3948</v>
      </c>
    </row>
    <row r="307" spans="1:6" ht="12.95" customHeight="1">
      <c r="A307" s="6" t="s">
        <v>20</v>
      </c>
      <c r="B307" s="6" t="s">
        <v>89</v>
      </c>
      <c r="C307" s="12">
        <v>4</v>
      </c>
      <c r="D307" s="6" t="s">
        <v>59</v>
      </c>
      <c r="E307" s="24">
        <v>702</v>
      </c>
      <c r="F307" s="7">
        <v>2808</v>
      </c>
    </row>
    <row r="308" spans="1:6" ht="12.95" customHeight="1">
      <c r="A308" s="6" t="s">
        <v>20</v>
      </c>
      <c r="B308" s="6" t="s">
        <v>90</v>
      </c>
      <c r="C308" s="12">
        <v>60</v>
      </c>
      <c r="D308" s="6" t="s">
        <v>91</v>
      </c>
      <c r="E308" s="24">
        <v>10844</v>
      </c>
      <c r="F308" s="7">
        <v>650640</v>
      </c>
    </row>
    <row r="309" spans="1:6" ht="12.95" customHeight="1">
      <c r="A309" s="6" t="s">
        <v>20</v>
      </c>
      <c r="B309" s="6" t="s">
        <v>92</v>
      </c>
      <c r="C309" s="12">
        <v>120</v>
      </c>
      <c r="D309" s="6" t="s">
        <v>91</v>
      </c>
      <c r="E309" s="24">
        <v>1438</v>
      </c>
      <c r="F309" s="7">
        <v>172560</v>
      </c>
    </row>
    <row r="310" spans="1:6" ht="12.95" customHeight="1">
      <c r="A310" s="6" t="s">
        <v>20</v>
      </c>
      <c r="B310" s="6" t="s">
        <v>93</v>
      </c>
      <c r="C310" s="12">
        <v>12</v>
      </c>
      <c r="D310" s="6" t="s">
        <v>12</v>
      </c>
      <c r="E310" s="24">
        <v>6090</v>
      </c>
      <c r="F310" s="7">
        <v>73080</v>
      </c>
    </row>
    <row r="311" spans="1:6" ht="12.95" customHeight="1">
      <c r="A311" s="6" t="s">
        <v>20</v>
      </c>
      <c r="B311" s="6" t="s">
        <v>94</v>
      </c>
      <c r="C311" s="12">
        <v>24</v>
      </c>
      <c r="D311" s="6" t="s">
        <v>12</v>
      </c>
      <c r="E311" s="24">
        <v>2435</v>
      </c>
      <c r="F311" s="7">
        <v>58440</v>
      </c>
    </row>
    <row r="312" spans="1:6" ht="12.95" customHeight="1">
      <c r="A312" s="6" t="s">
        <v>20</v>
      </c>
      <c r="B312" s="6" t="s">
        <v>95</v>
      </c>
      <c r="C312" s="12">
        <v>24</v>
      </c>
      <c r="D312" s="6" t="s">
        <v>12</v>
      </c>
      <c r="E312" s="24">
        <v>1134</v>
      </c>
      <c r="F312" s="7">
        <v>27216</v>
      </c>
    </row>
    <row r="313" spans="1:6" ht="12.95" customHeight="1">
      <c r="A313" s="6" t="s">
        <v>20</v>
      </c>
      <c r="B313" s="6" t="s">
        <v>96</v>
      </c>
      <c r="C313" s="12">
        <v>24</v>
      </c>
      <c r="D313" s="6" t="s">
        <v>12</v>
      </c>
      <c r="E313" s="24">
        <v>1504</v>
      </c>
      <c r="F313" s="7">
        <v>36096</v>
      </c>
    </row>
    <row r="314" spans="1:6" ht="12.95" customHeight="1">
      <c r="A314" s="6" t="s">
        <v>20</v>
      </c>
      <c r="B314" s="6" t="s">
        <v>97</v>
      </c>
      <c r="C314" s="12">
        <v>24</v>
      </c>
      <c r="D314" s="6" t="s">
        <v>12</v>
      </c>
      <c r="E314" s="24">
        <v>1134</v>
      </c>
      <c r="F314" s="7">
        <v>27216</v>
      </c>
    </row>
    <row r="315" spans="1:6" ht="12.95" customHeight="1">
      <c r="A315" s="6" t="s">
        <v>20</v>
      </c>
      <c r="B315" s="6" t="s">
        <v>98</v>
      </c>
      <c r="C315" s="12">
        <v>12</v>
      </c>
      <c r="D315" s="6" t="s">
        <v>12</v>
      </c>
      <c r="E315" s="24">
        <v>4949</v>
      </c>
      <c r="F315" s="7">
        <v>59388</v>
      </c>
    </row>
    <row r="316" spans="1:6" ht="12.95" customHeight="1">
      <c r="A316" s="6" t="s">
        <v>20</v>
      </c>
      <c r="B316" s="6" t="s">
        <v>87</v>
      </c>
      <c r="C316" s="12">
        <v>12</v>
      </c>
      <c r="D316" s="6" t="s">
        <v>59</v>
      </c>
      <c r="E316" s="24">
        <v>829</v>
      </c>
      <c r="F316" s="7">
        <v>9948</v>
      </c>
    </row>
    <row r="317" spans="1:6" ht="12.95" customHeight="1">
      <c r="A317" s="6" t="s">
        <v>20</v>
      </c>
      <c r="B317" s="6" t="s">
        <v>88</v>
      </c>
      <c r="C317" s="12">
        <v>40</v>
      </c>
      <c r="D317" s="6" t="s">
        <v>59</v>
      </c>
      <c r="E317" s="24">
        <v>987</v>
      </c>
      <c r="F317" s="7">
        <v>39480</v>
      </c>
    </row>
    <row r="318" spans="1:6" ht="12.95" customHeight="1">
      <c r="A318" s="6" t="s">
        <v>20</v>
      </c>
      <c r="B318" s="6" t="s">
        <v>89</v>
      </c>
      <c r="C318" s="12">
        <v>100</v>
      </c>
      <c r="D318" s="6" t="s">
        <v>59</v>
      </c>
      <c r="E318" s="24">
        <v>702</v>
      </c>
      <c r="F318" s="7">
        <v>70200</v>
      </c>
    </row>
    <row r="319" spans="1:6" ht="12.95" customHeight="1">
      <c r="A319" s="6" t="s">
        <v>20</v>
      </c>
      <c r="B319" s="6" t="s">
        <v>90</v>
      </c>
      <c r="C319" s="12">
        <v>60</v>
      </c>
      <c r="D319" s="6" t="s">
        <v>91</v>
      </c>
      <c r="E319" s="24">
        <v>10844</v>
      </c>
      <c r="F319" s="7">
        <v>650640</v>
      </c>
    </row>
    <row r="320" spans="1:6" ht="12.95" customHeight="1">
      <c r="A320" s="6" t="s">
        <v>20</v>
      </c>
      <c r="B320" s="6" t="s">
        <v>92</v>
      </c>
      <c r="C320" s="12">
        <v>120</v>
      </c>
      <c r="D320" s="6" t="s">
        <v>91</v>
      </c>
      <c r="E320" s="24">
        <v>1438</v>
      </c>
      <c r="F320" s="7">
        <v>172560</v>
      </c>
    </row>
    <row r="321" spans="1:6" ht="12.95" customHeight="1">
      <c r="A321" s="6" t="s">
        <v>20</v>
      </c>
      <c r="B321" s="6" t="s">
        <v>93</v>
      </c>
      <c r="C321" s="12">
        <v>6</v>
      </c>
      <c r="D321" s="6" t="s">
        <v>12</v>
      </c>
      <c r="E321" s="24">
        <v>6090</v>
      </c>
      <c r="F321" s="7">
        <v>36540</v>
      </c>
    </row>
    <row r="322" spans="1:6" ht="12.95" customHeight="1">
      <c r="A322" s="6" t="s">
        <v>20</v>
      </c>
      <c r="B322" s="6" t="s">
        <v>94</v>
      </c>
      <c r="C322" s="12">
        <v>60</v>
      </c>
      <c r="D322" s="6" t="s">
        <v>12</v>
      </c>
      <c r="E322" s="24">
        <v>2435</v>
      </c>
      <c r="F322" s="7">
        <v>146100</v>
      </c>
    </row>
    <row r="323" spans="1:6" ht="12.95" customHeight="1">
      <c r="A323" s="6" t="s">
        <v>20</v>
      </c>
      <c r="B323" s="6" t="s">
        <v>95</v>
      </c>
      <c r="C323" s="12">
        <v>60</v>
      </c>
      <c r="D323" s="6" t="s">
        <v>12</v>
      </c>
      <c r="E323" s="24">
        <v>1134</v>
      </c>
      <c r="F323" s="7">
        <v>68040</v>
      </c>
    </row>
    <row r="324" spans="1:6" ht="12.95" customHeight="1">
      <c r="A324" s="6" t="s">
        <v>20</v>
      </c>
      <c r="B324" s="6" t="s">
        <v>96</v>
      </c>
      <c r="C324" s="12">
        <v>60</v>
      </c>
      <c r="D324" s="6" t="s">
        <v>12</v>
      </c>
      <c r="E324" s="24">
        <v>1504</v>
      </c>
      <c r="F324" s="7">
        <v>90240</v>
      </c>
    </row>
    <row r="325" spans="1:6" ht="12.95" customHeight="1">
      <c r="A325" s="6" t="s">
        <v>20</v>
      </c>
      <c r="B325" s="6" t="s">
        <v>97</v>
      </c>
      <c r="C325" s="12">
        <v>60</v>
      </c>
      <c r="D325" s="6" t="s">
        <v>12</v>
      </c>
      <c r="E325" s="24">
        <v>1134</v>
      </c>
      <c r="F325" s="7">
        <v>68040</v>
      </c>
    </row>
    <row r="326" spans="1:6" ht="12.95" customHeight="1">
      <c r="A326" s="6" t="s">
        <v>20</v>
      </c>
      <c r="B326" s="6" t="s">
        <v>98</v>
      </c>
      <c r="C326" s="12">
        <v>100</v>
      </c>
      <c r="D326" s="6" t="s">
        <v>12</v>
      </c>
      <c r="E326" s="24">
        <v>4949</v>
      </c>
      <c r="F326" s="7">
        <v>494900</v>
      </c>
    </row>
    <row r="327" spans="1:6" ht="12.95" customHeight="1">
      <c r="A327" s="6" t="s">
        <v>20</v>
      </c>
      <c r="B327" s="6" t="s">
        <v>87</v>
      </c>
      <c r="C327" s="12">
        <v>12</v>
      </c>
      <c r="D327" s="6" t="s">
        <v>59</v>
      </c>
      <c r="E327" s="24">
        <v>829</v>
      </c>
      <c r="F327" s="7">
        <v>9948</v>
      </c>
    </row>
    <row r="328" spans="1:6" ht="12.95" customHeight="1">
      <c r="A328" s="6" t="s">
        <v>20</v>
      </c>
      <c r="B328" s="6" t="s">
        <v>88</v>
      </c>
      <c r="C328" s="12">
        <v>40</v>
      </c>
      <c r="D328" s="6" t="s">
        <v>59</v>
      </c>
      <c r="E328" s="24">
        <v>987</v>
      </c>
      <c r="F328" s="7">
        <v>39480</v>
      </c>
    </row>
    <row r="329" spans="1:6" ht="12.95" customHeight="1">
      <c r="A329" s="6" t="s">
        <v>20</v>
      </c>
      <c r="B329" s="6" t="s">
        <v>89</v>
      </c>
      <c r="C329" s="12">
        <v>100</v>
      </c>
      <c r="D329" s="6" t="s">
        <v>59</v>
      </c>
      <c r="E329" s="24">
        <v>702</v>
      </c>
      <c r="F329" s="7">
        <v>70200</v>
      </c>
    </row>
    <row r="330" spans="1:6" ht="12.95" customHeight="1">
      <c r="A330" s="6" t="s">
        <v>20</v>
      </c>
      <c r="B330" s="6" t="s">
        <v>90</v>
      </c>
      <c r="C330" s="12">
        <v>60</v>
      </c>
      <c r="D330" s="6" t="s">
        <v>91</v>
      </c>
      <c r="E330" s="24">
        <v>10844</v>
      </c>
      <c r="F330" s="7">
        <v>650640</v>
      </c>
    </row>
    <row r="331" spans="1:6" ht="12.95" customHeight="1">
      <c r="A331" s="6" t="s">
        <v>20</v>
      </c>
      <c r="B331" s="6" t="s">
        <v>92</v>
      </c>
      <c r="C331" s="12">
        <v>120</v>
      </c>
      <c r="D331" s="6" t="s">
        <v>91</v>
      </c>
      <c r="E331" s="24">
        <v>1438</v>
      </c>
      <c r="F331" s="7">
        <v>172560</v>
      </c>
    </row>
    <row r="332" spans="1:6" ht="12.95" customHeight="1">
      <c r="A332" s="6" t="s">
        <v>20</v>
      </c>
      <c r="B332" s="6" t="s">
        <v>93</v>
      </c>
      <c r="C332" s="12">
        <v>6</v>
      </c>
      <c r="D332" s="6" t="s">
        <v>12</v>
      </c>
      <c r="E332" s="24">
        <v>6090</v>
      </c>
      <c r="F332" s="7">
        <v>36540</v>
      </c>
    </row>
    <row r="333" spans="1:6" ht="12.95" customHeight="1">
      <c r="A333" s="6" t="s">
        <v>20</v>
      </c>
      <c r="B333" s="6" t="s">
        <v>94</v>
      </c>
      <c r="C333" s="12">
        <v>60</v>
      </c>
      <c r="D333" s="6" t="s">
        <v>12</v>
      </c>
      <c r="E333" s="24">
        <v>2435</v>
      </c>
      <c r="F333" s="7">
        <v>146100</v>
      </c>
    </row>
    <row r="334" spans="1:6" ht="12.95" customHeight="1">
      <c r="A334" s="6" t="s">
        <v>20</v>
      </c>
      <c r="B334" s="6" t="s">
        <v>95</v>
      </c>
      <c r="C334" s="12">
        <v>60</v>
      </c>
      <c r="D334" s="6" t="s">
        <v>12</v>
      </c>
      <c r="E334" s="24">
        <v>1134</v>
      </c>
      <c r="F334" s="7">
        <v>68040</v>
      </c>
    </row>
    <row r="335" spans="1:6" ht="12.95" customHeight="1">
      <c r="A335" s="6" t="s">
        <v>20</v>
      </c>
      <c r="B335" s="6" t="s">
        <v>96</v>
      </c>
      <c r="C335" s="12">
        <v>60</v>
      </c>
      <c r="D335" s="6" t="s">
        <v>12</v>
      </c>
      <c r="E335" s="24">
        <v>1504</v>
      </c>
      <c r="F335" s="7">
        <v>90240</v>
      </c>
    </row>
    <row r="336" spans="1:6" ht="12.95" customHeight="1">
      <c r="A336" s="6" t="s">
        <v>20</v>
      </c>
      <c r="B336" s="6" t="s">
        <v>97</v>
      </c>
      <c r="C336" s="12">
        <v>60</v>
      </c>
      <c r="D336" s="6" t="s">
        <v>12</v>
      </c>
      <c r="E336" s="24">
        <v>1134</v>
      </c>
      <c r="F336" s="7">
        <v>68040</v>
      </c>
    </row>
    <row r="337" spans="1:6" ht="12.95" customHeight="1">
      <c r="A337" s="6" t="s">
        <v>20</v>
      </c>
      <c r="B337" s="6" t="s">
        <v>98</v>
      </c>
      <c r="C337" s="12">
        <v>6</v>
      </c>
      <c r="D337" s="6" t="s">
        <v>12</v>
      </c>
      <c r="E337" s="24">
        <v>4949</v>
      </c>
      <c r="F337" s="7">
        <v>29694</v>
      </c>
    </row>
    <row r="338" spans="1:6" ht="12.95" customHeight="1">
      <c r="A338" s="6" t="s">
        <v>20</v>
      </c>
      <c r="B338" s="6" t="s">
        <v>87</v>
      </c>
      <c r="C338" s="12">
        <v>12</v>
      </c>
      <c r="D338" s="6" t="s">
        <v>59</v>
      </c>
      <c r="E338" s="24">
        <v>829</v>
      </c>
      <c r="F338" s="7">
        <v>9948</v>
      </c>
    </row>
    <row r="339" spans="1:6" ht="12.95" customHeight="1">
      <c r="A339" s="6" t="s">
        <v>20</v>
      </c>
      <c r="B339" s="6" t="s">
        <v>88</v>
      </c>
      <c r="C339" s="12">
        <v>40</v>
      </c>
      <c r="D339" s="6" t="s">
        <v>59</v>
      </c>
      <c r="E339" s="24">
        <v>987</v>
      </c>
      <c r="F339" s="7">
        <v>39480</v>
      </c>
    </row>
    <row r="340" spans="1:6" ht="12.95" customHeight="1">
      <c r="A340" s="6" t="s">
        <v>20</v>
      </c>
      <c r="B340" s="6" t="s">
        <v>89</v>
      </c>
      <c r="C340" s="12">
        <v>100</v>
      </c>
      <c r="D340" s="6" t="s">
        <v>59</v>
      </c>
      <c r="E340" s="24">
        <v>702</v>
      </c>
      <c r="F340" s="7">
        <v>70200</v>
      </c>
    </row>
    <row r="341" spans="1:6" ht="12.95" customHeight="1">
      <c r="A341" s="6" t="s">
        <v>20</v>
      </c>
      <c r="B341" s="6" t="s">
        <v>90</v>
      </c>
      <c r="C341" s="12">
        <v>60</v>
      </c>
      <c r="D341" s="6" t="s">
        <v>91</v>
      </c>
      <c r="E341" s="24">
        <v>10844</v>
      </c>
      <c r="F341" s="7">
        <v>650640</v>
      </c>
    </row>
    <row r="342" spans="1:6" ht="12.95" customHeight="1">
      <c r="A342" s="6" t="s">
        <v>20</v>
      </c>
      <c r="B342" s="6" t="s">
        <v>92</v>
      </c>
      <c r="C342" s="12">
        <v>100</v>
      </c>
      <c r="D342" s="6" t="s">
        <v>91</v>
      </c>
      <c r="E342" s="24">
        <v>1438</v>
      </c>
      <c r="F342" s="7">
        <v>143800</v>
      </c>
    </row>
    <row r="343" spans="1:6" ht="12.95" customHeight="1">
      <c r="A343" s="6" t="s">
        <v>20</v>
      </c>
      <c r="B343" s="6" t="s">
        <v>93</v>
      </c>
      <c r="C343" s="12">
        <v>12</v>
      </c>
      <c r="D343" s="6" t="s">
        <v>12</v>
      </c>
      <c r="E343" s="24">
        <v>6090</v>
      </c>
      <c r="F343" s="7">
        <v>73080</v>
      </c>
    </row>
    <row r="344" spans="1:6" ht="12.95" customHeight="1">
      <c r="A344" s="6" t="s">
        <v>20</v>
      </c>
      <c r="B344" s="6" t="s">
        <v>94</v>
      </c>
      <c r="C344" s="12">
        <v>60</v>
      </c>
      <c r="D344" s="6" t="s">
        <v>12</v>
      </c>
      <c r="E344" s="24">
        <v>2435</v>
      </c>
      <c r="F344" s="7">
        <v>146100</v>
      </c>
    </row>
    <row r="345" spans="1:6" ht="12.95" customHeight="1">
      <c r="A345" s="6" t="s">
        <v>20</v>
      </c>
      <c r="B345" s="6" t="s">
        <v>95</v>
      </c>
      <c r="C345" s="12">
        <v>60</v>
      </c>
      <c r="D345" s="6" t="s">
        <v>12</v>
      </c>
      <c r="E345" s="24">
        <v>1134</v>
      </c>
      <c r="F345" s="7">
        <v>68040</v>
      </c>
    </row>
    <row r="346" spans="1:6" ht="12.95" customHeight="1">
      <c r="A346" s="6" t="s">
        <v>20</v>
      </c>
      <c r="B346" s="6" t="s">
        <v>96</v>
      </c>
      <c r="C346" s="12">
        <v>60</v>
      </c>
      <c r="D346" s="6" t="s">
        <v>12</v>
      </c>
      <c r="E346" s="24">
        <v>1504</v>
      </c>
      <c r="F346" s="7">
        <v>90240</v>
      </c>
    </row>
    <row r="347" spans="1:6" ht="12.95" customHeight="1">
      <c r="A347" s="6" t="s">
        <v>20</v>
      </c>
      <c r="B347" s="6" t="s">
        <v>97</v>
      </c>
      <c r="C347" s="12">
        <v>60</v>
      </c>
      <c r="D347" s="6" t="s">
        <v>12</v>
      </c>
      <c r="E347" s="24">
        <v>1134</v>
      </c>
      <c r="F347" s="7">
        <v>68040</v>
      </c>
    </row>
    <row r="348" spans="1:6" ht="12.95" customHeight="1">
      <c r="A348" s="8" t="s">
        <v>20</v>
      </c>
      <c r="B348" s="6" t="s">
        <v>98</v>
      </c>
      <c r="C348" s="23">
        <v>6</v>
      </c>
      <c r="D348" s="8" t="s">
        <v>12</v>
      </c>
      <c r="E348" s="26">
        <v>4949</v>
      </c>
      <c r="F348" s="9">
        <v>29694</v>
      </c>
    </row>
  </sheetData>
  <sheetProtection autoFilter="0"/>
  <autoFilter ref="A1:F348">
    <filterColumn colId="0"/>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97"/>
  <sheetViews>
    <sheetView zoomScaleNormal="100" workbookViewId="0">
      <pane ySplit="1" topLeftCell="A2" activePane="bottomLeft" state="frozen"/>
      <selection pane="bottomLeft" activeCell="B7" sqref="B7"/>
    </sheetView>
  </sheetViews>
  <sheetFormatPr baseColWidth="10" defaultRowHeight="12.95" customHeight="1"/>
  <cols>
    <col min="1" max="1" width="12.7109375" style="56" customWidth="1"/>
    <col min="2" max="2" width="45" style="56" customWidth="1"/>
    <col min="3" max="3" width="12.7109375" style="56" customWidth="1"/>
    <col min="4" max="4" width="12.7109375" style="57" customWidth="1"/>
    <col min="5" max="5" width="12.7109375" style="58" customWidth="1"/>
    <col min="6" max="6" width="15.5703125" style="58" customWidth="1"/>
    <col min="7" max="223" width="11.42578125" style="59"/>
    <col min="224" max="224" width="21.140625" style="59" bestFit="1" customWidth="1"/>
    <col min="225" max="225" width="43" style="59" customWidth="1"/>
    <col min="226" max="226" width="51.5703125" style="59" customWidth="1"/>
    <col min="227" max="228" width="14.42578125" style="59" customWidth="1"/>
    <col min="229" max="235" width="12.7109375" style="59" customWidth="1"/>
    <col min="236" max="236" width="45" style="59" customWidth="1"/>
    <col min="237" max="237" width="32.5703125" style="59" customWidth="1"/>
    <col min="238" max="238" width="27.28515625" style="59" customWidth="1"/>
    <col min="239" max="239" width="32" style="59" bestFit="1" customWidth="1"/>
    <col min="240" max="240" width="32" style="59" customWidth="1"/>
    <col min="241" max="241" width="22.7109375" style="59" customWidth="1"/>
    <col min="242" max="245" width="12.7109375" style="59" customWidth="1"/>
    <col min="246" max="247" width="15.5703125" style="59" customWidth="1"/>
    <col min="248" max="248" width="0" style="59" hidden="1" customWidth="1"/>
    <col min="249" max="249" width="15.5703125" style="59" customWidth="1"/>
    <col min="250" max="252" width="13.28515625" style="59" customWidth="1"/>
    <col min="253" max="259" width="12.7109375" style="59" customWidth="1"/>
    <col min="260" max="260" width="38.42578125" style="59" customWidth="1"/>
    <col min="261" max="479" width="11.42578125" style="59"/>
    <col min="480" max="480" width="21.140625" style="59" bestFit="1" customWidth="1"/>
    <col min="481" max="481" width="43" style="59" customWidth="1"/>
    <col min="482" max="482" width="51.5703125" style="59" customWidth="1"/>
    <col min="483" max="484" width="14.42578125" style="59" customWidth="1"/>
    <col min="485" max="491" width="12.7109375" style="59" customWidth="1"/>
    <col min="492" max="492" width="45" style="59" customWidth="1"/>
    <col min="493" max="493" width="32.5703125" style="59" customWidth="1"/>
    <col min="494" max="494" width="27.28515625" style="59" customWidth="1"/>
    <col min="495" max="495" width="32" style="59" bestFit="1" customWidth="1"/>
    <col min="496" max="496" width="32" style="59" customWidth="1"/>
    <col min="497" max="497" width="22.7109375" style="59" customWidth="1"/>
    <col min="498" max="501" width="12.7109375" style="59" customWidth="1"/>
    <col min="502" max="503" width="15.5703125" style="59" customWidth="1"/>
    <col min="504" max="504" width="0" style="59" hidden="1" customWidth="1"/>
    <col min="505" max="505" width="15.5703125" style="59" customWidth="1"/>
    <col min="506" max="508" width="13.28515625" style="59" customWidth="1"/>
    <col min="509" max="515" width="12.7109375" style="59" customWidth="1"/>
    <col min="516" max="516" width="38.42578125" style="59" customWidth="1"/>
    <col min="517" max="735" width="11.42578125" style="59"/>
    <col min="736" max="736" width="21.140625" style="59" bestFit="1" customWidth="1"/>
    <col min="737" max="737" width="43" style="59" customWidth="1"/>
    <col min="738" max="738" width="51.5703125" style="59" customWidth="1"/>
    <col min="739" max="740" width="14.42578125" style="59" customWidth="1"/>
    <col min="741" max="747" width="12.7109375" style="59" customWidth="1"/>
    <col min="748" max="748" width="45" style="59" customWidth="1"/>
    <col min="749" max="749" width="32.5703125" style="59" customWidth="1"/>
    <col min="750" max="750" width="27.28515625" style="59" customWidth="1"/>
    <col min="751" max="751" width="32" style="59" bestFit="1" customWidth="1"/>
    <col min="752" max="752" width="32" style="59" customWidth="1"/>
    <col min="753" max="753" width="22.7109375" style="59" customWidth="1"/>
    <col min="754" max="757" width="12.7109375" style="59" customWidth="1"/>
    <col min="758" max="759" width="15.5703125" style="59" customWidth="1"/>
    <col min="760" max="760" width="0" style="59" hidden="1" customWidth="1"/>
    <col min="761" max="761" width="15.5703125" style="59" customWidth="1"/>
    <col min="762" max="764" width="13.28515625" style="59" customWidth="1"/>
    <col min="765" max="771" width="12.7109375" style="59" customWidth="1"/>
    <col min="772" max="772" width="38.42578125" style="59" customWidth="1"/>
    <col min="773" max="991" width="11.42578125" style="59"/>
    <col min="992" max="992" width="21.140625" style="59" bestFit="1" customWidth="1"/>
    <col min="993" max="993" width="43" style="59" customWidth="1"/>
    <col min="994" max="994" width="51.5703125" style="59" customWidth="1"/>
    <col min="995" max="996" width="14.42578125" style="59" customWidth="1"/>
    <col min="997" max="1003" width="12.7109375" style="59" customWidth="1"/>
    <col min="1004" max="1004" width="45" style="59" customWidth="1"/>
    <col min="1005" max="1005" width="32.5703125" style="59" customWidth="1"/>
    <col min="1006" max="1006" width="27.28515625" style="59" customWidth="1"/>
    <col min="1007" max="1007" width="32" style="59" bestFit="1" customWidth="1"/>
    <col min="1008" max="1008" width="32" style="59" customWidth="1"/>
    <col min="1009" max="1009" width="22.7109375" style="59" customWidth="1"/>
    <col min="1010" max="1013" width="12.7109375" style="59" customWidth="1"/>
    <col min="1014" max="1015" width="15.5703125" style="59" customWidth="1"/>
    <col min="1016" max="1016" width="0" style="59" hidden="1" customWidth="1"/>
    <col min="1017" max="1017" width="15.5703125" style="59" customWidth="1"/>
    <col min="1018" max="1020" width="13.28515625" style="59" customWidth="1"/>
    <col min="1021" max="1027" width="12.7109375" style="59" customWidth="1"/>
    <col min="1028" max="1028" width="38.42578125" style="59" customWidth="1"/>
    <col min="1029" max="1247" width="11.42578125" style="59"/>
    <col min="1248" max="1248" width="21.140625" style="59" bestFit="1" customWidth="1"/>
    <col min="1249" max="1249" width="43" style="59" customWidth="1"/>
    <col min="1250" max="1250" width="51.5703125" style="59" customWidth="1"/>
    <col min="1251" max="1252" width="14.42578125" style="59" customWidth="1"/>
    <col min="1253" max="1259" width="12.7109375" style="59" customWidth="1"/>
    <col min="1260" max="1260" width="45" style="59" customWidth="1"/>
    <col min="1261" max="1261" width="32.5703125" style="59" customWidth="1"/>
    <col min="1262" max="1262" width="27.28515625" style="59" customWidth="1"/>
    <col min="1263" max="1263" width="32" style="59" bestFit="1" customWidth="1"/>
    <col min="1264" max="1264" width="32" style="59" customWidth="1"/>
    <col min="1265" max="1265" width="22.7109375" style="59" customWidth="1"/>
    <col min="1266" max="1269" width="12.7109375" style="59" customWidth="1"/>
    <col min="1270" max="1271" width="15.5703125" style="59" customWidth="1"/>
    <col min="1272" max="1272" width="0" style="59" hidden="1" customWidth="1"/>
    <col min="1273" max="1273" width="15.5703125" style="59" customWidth="1"/>
    <col min="1274" max="1276" width="13.28515625" style="59" customWidth="1"/>
    <col min="1277" max="1283" width="12.7109375" style="59" customWidth="1"/>
    <col min="1284" max="1284" width="38.42578125" style="59" customWidth="1"/>
    <col min="1285" max="1503" width="11.42578125" style="59"/>
    <col min="1504" max="1504" width="21.140625" style="59" bestFit="1" customWidth="1"/>
    <col min="1505" max="1505" width="43" style="59" customWidth="1"/>
    <col min="1506" max="1506" width="51.5703125" style="59" customWidth="1"/>
    <col min="1507" max="1508" width="14.42578125" style="59" customWidth="1"/>
    <col min="1509" max="1515" width="12.7109375" style="59" customWidth="1"/>
    <col min="1516" max="1516" width="45" style="59" customWidth="1"/>
    <col min="1517" max="1517" width="32.5703125" style="59" customWidth="1"/>
    <col min="1518" max="1518" width="27.28515625" style="59" customWidth="1"/>
    <col min="1519" max="1519" width="32" style="59" bestFit="1" customWidth="1"/>
    <col min="1520" max="1520" width="32" style="59" customWidth="1"/>
    <col min="1521" max="1521" width="22.7109375" style="59" customWidth="1"/>
    <col min="1522" max="1525" width="12.7109375" style="59" customWidth="1"/>
    <col min="1526" max="1527" width="15.5703125" style="59" customWidth="1"/>
    <col min="1528" max="1528" width="0" style="59" hidden="1" customWidth="1"/>
    <col min="1529" max="1529" width="15.5703125" style="59" customWidth="1"/>
    <col min="1530" max="1532" width="13.28515625" style="59" customWidth="1"/>
    <col min="1533" max="1539" width="12.7109375" style="59" customWidth="1"/>
    <col min="1540" max="1540" width="38.42578125" style="59" customWidth="1"/>
    <col min="1541" max="1759" width="11.42578125" style="59"/>
    <col min="1760" max="1760" width="21.140625" style="59" bestFit="1" customWidth="1"/>
    <col min="1761" max="1761" width="43" style="59" customWidth="1"/>
    <col min="1762" max="1762" width="51.5703125" style="59" customWidth="1"/>
    <col min="1763" max="1764" width="14.42578125" style="59" customWidth="1"/>
    <col min="1765" max="1771" width="12.7109375" style="59" customWidth="1"/>
    <col min="1772" max="1772" width="45" style="59" customWidth="1"/>
    <col min="1773" max="1773" width="32.5703125" style="59" customWidth="1"/>
    <col min="1774" max="1774" width="27.28515625" style="59" customWidth="1"/>
    <col min="1775" max="1775" width="32" style="59" bestFit="1" customWidth="1"/>
    <col min="1776" max="1776" width="32" style="59" customWidth="1"/>
    <col min="1777" max="1777" width="22.7109375" style="59" customWidth="1"/>
    <col min="1778" max="1781" width="12.7109375" style="59" customWidth="1"/>
    <col min="1782" max="1783" width="15.5703125" style="59" customWidth="1"/>
    <col min="1784" max="1784" width="0" style="59" hidden="1" customWidth="1"/>
    <col min="1785" max="1785" width="15.5703125" style="59" customWidth="1"/>
    <col min="1786" max="1788" width="13.28515625" style="59" customWidth="1"/>
    <col min="1789" max="1795" width="12.7109375" style="59" customWidth="1"/>
    <col min="1796" max="1796" width="38.42578125" style="59" customWidth="1"/>
    <col min="1797" max="2015" width="11.42578125" style="59"/>
    <col min="2016" max="2016" width="21.140625" style="59" bestFit="1" customWidth="1"/>
    <col min="2017" max="2017" width="43" style="59" customWidth="1"/>
    <col min="2018" max="2018" width="51.5703125" style="59" customWidth="1"/>
    <col min="2019" max="2020" width="14.42578125" style="59" customWidth="1"/>
    <col min="2021" max="2027" width="12.7109375" style="59" customWidth="1"/>
    <col min="2028" max="2028" width="45" style="59" customWidth="1"/>
    <col min="2029" max="2029" width="32.5703125" style="59" customWidth="1"/>
    <col min="2030" max="2030" width="27.28515625" style="59" customWidth="1"/>
    <col min="2031" max="2031" width="32" style="59" bestFit="1" customWidth="1"/>
    <col min="2032" max="2032" width="32" style="59" customWidth="1"/>
    <col min="2033" max="2033" width="22.7109375" style="59" customWidth="1"/>
    <col min="2034" max="2037" width="12.7109375" style="59" customWidth="1"/>
    <col min="2038" max="2039" width="15.5703125" style="59" customWidth="1"/>
    <col min="2040" max="2040" width="0" style="59" hidden="1" customWidth="1"/>
    <col min="2041" max="2041" width="15.5703125" style="59" customWidth="1"/>
    <col min="2042" max="2044" width="13.28515625" style="59" customWidth="1"/>
    <col min="2045" max="2051" width="12.7109375" style="59" customWidth="1"/>
    <col min="2052" max="2052" width="38.42578125" style="59" customWidth="1"/>
    <col min="2053" max="2271" width="11.42578125" style="59"/>
    <col min="2272" max="2272" width="21.140625" style="59" bestFit="1" customWidth="1"/>
    <col min="2273" max="2273" width="43" style="59" customWidth="1"/>
    <col min="2274" max="2274" width="51.5703125" style="59" customWidth="1"/>
    <col min="2275" max="2276" width="14.42578125" style="59" customWidth="1"/>
    <col min="2277" max="2283" width="12.7109375" style="59" customWidth="1"/>
    <col min="2284" max="2284" width="45" style="59" customWidth="1"/>
    <col min="2285" max="2285" width="32.5703125" style="59" customWidth="1"/>
    <col min="2286" max="2286" width="27.28515625" style="59" customWidth="1"/>
    <col min="2287" max="2287" width="32" style="59" bestFit="1" customWidth="1"/>
    <col min="2288" max="2288" width="32" style="59" customWidth="1"/>
    <col min="2289" max="2289" width="22.7109375" style="59" customWidth="1"/>
    <col min="2290" max="2293" width="12.7109375" style="59" customWidth="1"/>
    <col min="2294" max="2295" width="15.5703125" style="59" customWidth="1"/>
    <col min="2296" max="2296" width="0" style="59" hidden="1" customWidth="1"/>
    <col min="2297" max="2297" width="15.5703125" style="59" customWidth="1"/>
    <col min="2298" max="2300" width="13.28515625" style="59" customWidth="1"/>
    <col min="2301" max="2307" width="12.7109375" style="59" customWidth="1"/>
    <col min="2308" max="2308" width="38.42578125" style="59" customWidth="1"/>
    <col min="2309" max="2527" width="11.42578125" style="59"/>
    <col min="2528" max="2528" width="21.140625" style="59" bestFit="1" customWidth="1"/>
    <col min="2529" max="2529" width="43" style="59" customWidth="1"/>
    <col min="2530" max="2530" width="51.5703125" style="59" customWidth="1"/>
    <col min="2531" max="2532" width="14.42578125" style="59" customWidth="1"/>
    <col min="2533" max="2539" width="12.7109375" style="59" customWidth="1"/>
    <col min="2540" max="2540" width="45" style="59" customWidth="1"/>
    <col min="2541" max="2541" width="32.5703125" style="59" customWidth="1"/>
    <col min="2542" max="2542" width="27.28515625" style="59" customWidth="1"/>
    <col min="2543" max="2543" width="32" style="59" bestFit="1" customWidth="1"/>
    <col min="2544" max="2544" width="32" style="59" customWidth="1"/>
    <col min="2545" max="2545" width="22.7109375" style="59" customWidth="1"/>
    <col min="2546" max="2549" width="12.7109375" style="59" customWidth="1"/>
    <col min="2550" max="2551" width="15.5703125" style="59" customWidth="1"/>
    <col min="2552" max="2552" width="0" style="59" hidden="1" customWidth="1"/>
    <col min="2553" max="2553" width="15.5703125" style="59" customWidth="1"/>
    <col min="2554" max="2556" width="13.28515625" style="59" customWidth="1"/>
    <col min="2557" max="2563" width="12.7109375" style="59" customWidth="1"/>
    <col min="2564" max="2564" width="38.42578125" style="59" customWidth="1"/>
    <col min="2565" max="2783" width="11.42578125" style="59"/>
    <col min="2784" max="2784" width="21.140625" style="59" bestFit="1" customWidth="1"/>
    <col min="2785" max="2785" width="43" style="59" customWidth="1"/>
    <col min="2786" max="2786" width="51.5703125" style="59" customWidth="1"/>
    <col min="2787" max="2788" width="14.42578125" style="59" customWidth="1"/>
    <col min="2789" max="2795" width="12.7109375" style="59" customWidth="1"/>
    <col min="2796" max="2796" width="45" style="59" customWidth="1"/>
    <col min="2797" max="2797" width="32.5703125" style="59" customWidth="1"/>
    <col min="2798" max="2798" width="27.28515625" style="59" customWidth="1"/>
    <col min="2799" max="2799" width="32" style="59" bestFit="1" customWidth="1"/>
    <col min="2800" max="2800" width="32" style="59" customWidth="1"/>
    <col min="2801" max="2801" width="22.7109375" style="59" customWidth="1"/>
    <col min="2802" max="2805" width="12.7109375" style="59" customWidth="1"/>
    <col min="2806" max="2807" width="15.5703125" style="59" customWidth="1"/>
    <col min="2808" max="2808" width="0" style="59" hidden="1" customWidth="1"/>
    <col min="2809" max="2809" width="15.5703125" style="59" customWidth="1"/>
    <col min="2810" max="2812" width="13.28515625" style="59" customWidth="1"/>
    <col min="2813" max="2819" width="12.7109375" style="59" customWidth="1"/>
    <col min="2820" max="2820" width="38.42578125" style="59" customWidth="1"/>
    <col min="2821" max="3039" width="11.42578125" style="59"/>
    <col min="3040" max="3040" width="21.140625" style="59" bestFit="1" customWidth="1"/>
    <col min="3041" max="3041" width="43" style="59" customWidth="1"/>
    <col min="3042" max="3042" width="51.5703125" style="59" customWidth="1"/>
    <col min="3043" max="3044" width="14.42578125" style="59" customWidth="1"/>
    <col min="3045" max="3051" width="12.7109375" style="59" customWidth="1"/>
    <col min="3052" max="3052" width="45" style="59" customWidth="1"/>
    <col min="3053" max="3053" width="32.5703125" style="59" customWidth="1"/>
    <col min="3054" max="3054" width="27.28515625" style="59" customWidth="1"/>
    <col min="3055" max="3055" width="32" style="59" bestFit="1" customWidth="1"/>
    <col min="3056" max="3056" width="32" style="59" customWidth="1"/>
    <col min="3057" max="3057" width="22.7109375" style="59" customWidth="1"/>
    <col min="3058" max="3061" width="12.7109375" style="59" customWidth="1"/>
    <col min="3062" max="3063" width="15.5703125" style="59" customWidth="1"/>
    <col min="3064" max="3064" width="0" style="59" hidden="1" customWidth="1"/>
    <col min="3065" max="3065" width="15.5703125" style="59" customWidth="1"/>
    <col min="3066" max="3068" width="13.28515625" style="59" customWidth="1"/>
    <col min="3069" max="3075" width="12.7109375" style="59" customWidth="1"/>
    <col min="3076" max="3076" width="38.42578125" style="59" customWidth="1"/>
    <col min="3077" max="3295" width="11.42578125" style="59"/>
    <col min="3296" max="3296" width="21.140625" style="59" bestFit="1" customWidth="1"/>
    <col min="3297" max="3297" width="43" style="59" customWidth="1"/>
    <col min="3298" max="3298" width="51.5703125" style="59" customWidth="1"/>
    <col min="3299" max="3300" width="14.42578125" style="59" customWidth="1"/>
    <col min="3301" max="3307" width="12.7109375" style="59" customWidth="1"/>
    <col min="3308" max="3308" width="45" style="59" customWidth="1"/>
    <col min="3309" max="3309" width="32.5703125" style="59" customWidth="1"/>
    <col min="3310" max="3310" width="27.28515625" style="59" customWidth="1"/>
    <col min="3311" max="3311" width="32" style="59" bestFit="1" customWidth="1"/>
    <col min="3312" max="3312" width="32" style="59" customWidth="1"/>
    <col min="3313" max="3313" width="22.7109375" style="59" customWidth="1"/>
    <col min="3314" max="3317" width="12.7109375" style="59" customWidth="1"/>
    <col min="3318" max="3319" width="15.5703125" style="59" customWidth="1"/>
    <col min="3320" max="3320" width="0" style="59" hidden="1" customWidth="1"/>
    <col min="3321" max="3321" width="15.5703125" style="59" customWidth="1"/>
    <col min="3322" max="3324" width="13.28515625" style="59" customWidth="1"/>
    <col min="3325" max="3331" width="12.7109375" style="59" customWidth="1"/>
    <col min="3332" max="3332" width="38.42578125" style="59" customWidth="1"/>
    <col min="3333" max="3551" width="11.42578125" style="59"/>
    <col min="3552" max="3552" width="21.140625" style="59" bestFit="1" customWidth="1"/>
    <col min="3553" max="3553" width="43" style="59" customWidth="1"/>
    <col min="3554" max="3554" width="51.5703125" style="59" customWidth="1"/>
    <col min="3555" max="3556" width="14.42578125" style="59" customWidth="1"/>
    <col min="3557" max="3563" width="12.7109375" style="59" customWidth="1"/>
    <col min="3564" max="3564" width="45" style="59" customWidth="1"/>
    <col min="3565" max="3565" width="32.5703125" style="59" customWidth="1"/>
    <col min="3566" max="3566" width="27.28515625" style="59" customWidth="1"/>
    <col min="3567" max="3567" width="32" style="59" bestFit="1" customWidth="1"/>
    <col min="3568" max="3568" width="32" style="59" customWidth="1"/>
    <col min="3569" max="3569" width="22.7109375" style="59" customWidth="1"/>
    <col min="3570" max="3573" width="12.7109375" style="59" customWidth="1"/>
    <col min="3574" max="3575" width="15.5703125" style="59" customWidth="1"/>
    <col min="3576" max="3576" width="0" style="59" hidden="1" customWidth="1"/>
    <col min="3577" max="3577" width="15.5703125" style="59" customWidth="1"/>
    <col min="3578" max="3580" width="13.28515625" style="59" customWidth="1"/>
    <col min="3581" max="3587" width="12.7109375" style="59" customWidth="1"/>
    <col min="3588" max="3588" width="38.42578125" style="59" customWidth="1"/>
    <col min="3589" max="3807" width="11.42578125" style="59"/>
    <col min="3808" max="3808" width="21.140625" style="59" bestFit="1" customWidth="1"/>
    <col min="3809" max="3809" width="43" style="59" customWidth="1"/>
    <col min="3810" max="3810" width="51.5703125" style="59" customWidth="1"/>
    <col min="3811" max="3812" width="14.42578125" style="59" customWidth="1"/>
    <col min="3813" max="3819" width="12.7109375" style="59" customWidth="1"/>
    <col min="3820" max="3820" width="45" style="59" customWidth="1"/>
    <col min="3821" max="3821" width="32.5703125" style="59" customWidth="1"/>
    <col min="3822" max="3822" width="27.28515625" style="59" customWidth="1"/>
    <col min="3823" max="3823" width="32" style="59" bestFit="1" customWidth="1"/>
    <col min="3824" max="3824" width="32" style="59" customWidth="1"/>
    <col min="3825" max="3825" width="22.7109375" style="59" customWidth="1"/>
    <col min="3826" max="3829" width="12.7109375" style="59" customWidth="1"/>
    <col min="3830" max="3831" width="15.5703125" style="59" customWidth="1"/>
    <col min="3832" max="3832" width="0" style="59" hidden="1" customWidth="1"/>
    <col min="3833" max="3833" width="15.5703125" style="59" customWidth="1"/>
    <col min="3834" max="3836" width="13.28515625" style="59" customWidth="1"/>
    <col min="3837" max="3843" width="12.7109375" style="59" customWidth="1"/>
    <col min="3844" max="3844" width="38.42578125" style="59" customWidth="1"/>
    <col min="3845" max="4063" width="11.42578125" style="59"/>
    <col min="4064" max="4064" width="21.140625" style="59" bestFit="1" customWidth="1"/>
    <col min="4065" max="4065" width="43" style="59" customWidth="1"/>
    <col min="4066" max="4066" width="51.5703125" style="59" customWidth="1"/>
    <col min="4067" max="4068" width="14.42578125" style="59" customWidth="1"/>
    <col min="4069" max="4075" width="12.7109375" style="59" customWidth="1"/>
    <col min="4076" max="4076" width="45" style="59" customWidth="1"/>
    <col min="4077" max="4077" width="32.5703125" style="59" customWidth="1"/>
    <col min="4078" max="4078" width="27.28515625" style="59" customWidth="1"/>
    <col min="4079" max="4079" width="32" style="59" bestFit="1" customWidth="1"/>
    <col min="4080" max="4080" width="32" style="59" customWidth="1"/>
    <col min="4081" max="4081" width="22.7109375" style="59" customWidth="1"/>
    <col min="4082" max="4085" width="12.7109375" style="59" customWidth="1"/>
    <col min="4086" max="4087" width="15.5703125" style="59" customWidth="1"/>
    <col min="4088" max="4088" width="0" style="59" hidden="1" customWidth="1"/>
    <col min="4089" max="4089" width="15.5703125" style="59" customWidth="1"/>
    <col min="4090" max="4092" width="13.28515625" style="59" customWidth="1"/>
    <col min="4093" max="4099" width="12.7109375" style="59" customWidth="1"/>
    <col min="4100" max="4100" width="38.42578125" style="59" customWidth="1"/>
    <col min="4101" max="4319" width="11.42578125" style="59"/>
    <col min="4320" max="4320" width="21.140625" style="59" bestFit="1" customWidth="1"/>
    <col min="4321" max="4321" width="43" style="59" customWidth="1"/>
    <col min="4322" max="4322" width="51.5703125" style="59" customWidth="1"/>
    <col min="4323" max="4324" width="14.42578125" style="59" customWidth="1"/>
    <col min="4325" max="4331" width="12.7109375" style="59" customWidth="1"/>
    <col min="4332" max="4332" width="45" style="59" customWidth="1"/>
    <col min="4333" max="4333" width="32.5703125" style="59" customWidth="1"/>
    <col min="4334" max="4334" width="27.28515625" style="59" customWidth="1"/>
    <col min="4335" max="4335" width="32" style="59" bestFit="1" customWidth="1"/>
    <col min="4336" max="4336" width="32" style="59" customWidth="1"/>
    <col min="4337" max="4337" width="22.7109375" style="59" customWidth="1"/>
    <col min="4338" max="4341" width="12.7109375" style="59" customWidth="1"/>
    <col min="4342" max="4343" width="15.5703125" style="59" customWidth="1"/>
    <col min="4344" max="4344" width="0" style="59" hidden="1" customWidth="1"/>
    <col min="4345" max="4345" width="15.5703125" style="59" customWidth="1"/>
    <col min="4346" max="4348" width="13.28515625" style="59" customWidth="1"/>
    <col min="4349" max="4355" width="12.7109375" style="59" customWidth="1"/>
    <col min="4356" max="4356" width="38.42578125" style="59" customWidth="1"/>
    <col min="4357" max="4575" width="11.42578125" style="59"/>
    <col min="4576" max="4576" width="21.140625" style="59" bestFit="1" customWidth="1"/>
    <col min="4577" max="4577" width="43" style="59" customWidth="1"/>
    <col min="4578" max="4578" width="51.5703125" style="59" customWidth="1"/>
    <col min="4579" max="4580" width="14.42578125" style="59" customWidth="1"/>
    <col min="4581" max="4587" width="12.7109375" style="59" customWidth="1"/>
    <col min="4588" max="4588" width="45" style="59" customWidth="1"/>
    <col min="4589" max="4589" width="32.5703125" style="59" customWidth="1"/>
    <col min="4590" max="4590" width="27.28515625" style="59" customWidth="1"/>
    <col min="4591" max="4591" width="32" style="59" bestFit="1" customWidth="1"/>
    <col min="4592" max="4592" width="32" style="59" customWidth="1"/>
    <col min="4593" max="4593" width="22.7109375" style="59" customWidth="1"/>
    <col min="4594" max="4597" width="12.7109375" style="59" customWidth="1"/>
    <col min="4598" max="4599" width="15.5703125" style="59" customWidth="1"/>
    <col min="4600" max="4600" width="0" style="59" hidden="1" customWidth="1"/>
    <col min="4601" max="4601" width="15.5703125" style="59" customWidth="1"/>
    <col min="4602" max="4604" width="13.28515625" style="59" customWidth="1"/>
    <col min="4605" max="4611" width="12.7109375" style="59" customWidth="1"/>
    <col min="4612" max="4612" width="38.42578125" style="59" customWidth="1"/>
    <col min="4613" max="4831" width="11.42578125" style="59"/>
    <col min="4832" max="4832" width="21.140625" style="59" bestFit="1" customWidth="1"/>
    <col min="4833" max="4833" width="43" style="59" customWidth="1"/>
    <col min="4834" max="4834" width="51.5703125" style="59" customWidth="1"/>
    <col min="4835" max="4836" width="14.42578125" style="59" customWidth="1"/>
    <col min="4837" max="4843" width="12.7109375" style="59" customWidth="1"/>
    <col min="4844" max="4844" width="45" style="59" customWidth="1"/>
    <col min="4845" max="4845" width="32.5703125" style="59" customWidth="1"/>
    <col min="4846" max="4846" width="27.28515625" style="59" customWidth="1"/>
    <col min="4847" max="4847" width="32" style="59" bestFit="1" customWidth="1"/>
    <col min="4848" max="4848" width="32" style="59" customWidth="1"/>
    <col min="4849" max="4849" width="22.7109375" style="59" customWidth="1"/>
    <col min="4850" max="4853" width="12.7109375" style="59" customWidth="1"/>
    <col min="4854" max="4855" width="15.5703125" style="59" customWidth="1"/>
    <col min="4856" max="4856" width="0" style="59" hidden="1" customWidth="1"/>
    <col min="4857" max="4857" width="15.5703125" style="59" customWidth="1"/>
    <col min="4858" max="4860" width="13.28515625" style="59" customWidth="1"/>
    <col min="4861" max="4867" width="12.7109375" style="59" customWidth="1"/>
    <col min="4868" max="4868" width="38.42578125" style="59" customWidth="1"/>
    <col min="4869" max="5087" width="11.42578125" style="59"/>
    <col min="5088" max="5088" width="21.140625" style="59" bestFit="1" customWidth="1"/>
    <col min="5089" max="5089" width="43" style="59" customWidth="1"/>
    <col min="5090" max="5090" width="51.5703125" style="59" customWidth="1"/>
    <col min="5091" max="5092" width="14.42578125" style="59" customWidth="1"/>
    <col min="5093" max="5099" width="12.7109375" style="59" customWidth="1"/>
    <col min="5100" max="5100" width="45" style="59" customWidth="1"/>
    <col min="5101" max="5101" width="32.5703125" style="59" customWidth="1"/>
    <col min="5102" max="5102" width="27.28515625" style="59" customWidth="1"/>
    <col min="5103" max="5103" width="32" style="59" bestFit="1" customWidth="1"/>
    <col min="5104" max="5104" width="32" style="59" customWidth="1"/>
    <col min="5105" max="5105" width="22.7109375" style="59" customWidth="1"/>
    <col min="5106" max="5109" width="12.7109375" style="59" customWidth="1"/>
    <col min="5110" max="5111" width="15.5703125" style="59" customWidth="1"/>
    <col min="5112" max="5112" width="0" style="59" hidden="1" customWidth="1"/>
    <col min="5113" max="5113" width="15.5703125" style="59" customWidth="1"/>
    <col min="5114" max="5116" width="13.28515625" style="59" customWidth="1"/>
    <col min="5117" max="5123" width="12.7109375" style="59" customWidth="1"/>
    <col min="5124" max="5124" width="38.42578125" style="59" customWidth="1"/>
    <col min="5125" max="5343" width="11.42578125" style="59"/>
    <col min="5344" max="5344" width="21.140625" style="59" bestFit="1" customWidth="1"/>
    <col min="5345" max="5345" width="43" style="59" customWidth="1"/>
    <col min="5346" max="5346" width="51.5703125" style="59" customWidth="1"/>
    <col min="5347" max="5348" width="14.42578125" style="59" customWidth="1"/>
    <col min="5349" max="5355" width="12.7109375" style="59" customWidth="1"/>
    <col min="5356" max="5356" width="45" style="59" customWidth="1"/>
    <col min="5357" max="5357" width="32.5703125" style="59" customWidth="1"/>
    <col min="5358" max="5358" width="27.28515625" style="59" customWidth="1"/>
    <col min="5359" max="5359" width="32" style="59" bestFit="1" customWidth="1"/>
    <col min="5360" max="5360" width="32" style="59" customWidth="1"/>
    <col min="5361" max="5361" width="22.7109375" style="59" customWidth="1"/>
    <col min="5362" max="5365" width="12.7109375" style="59" customWidth="1"/>
    <col min="5366" max="5367" width="15.5703125" style="59" customWidth="1"/>
    <col min="5368" max="5368" width="0" style="59" hidden="1" customWidth="1"/>
    <col min="5369" max="5369" width="15.5703125" style="59" customWidth="1"/>
    <col min="5370" max="5372" width="13.28515625" style="59" customWidth="1"/>
    <col min="5373" max="5379" width="12.7109375" style="59" customWidth="1"/>
    <col min="5380" max="5380" width="38.42578125" style="59" customWidth="1"/>
    <col min="5381" max="5599" width="11.42578125" style="59"/>
    <col min="5600" max="5600" width="21.140625" style="59" bestFit="1" customWidth="1"/>
    <col min="5601" max="5601" width="43" style="59" customWidth="1"/>
    <col min="5602" max="5602" width="51.5703125" style="59" customWidth="1"/>
    <col min="5603" max="5604" width="14.42578125" style="59" customWidth="1"/>
    <col min="5605" max="5611" width="12.7109375" style="59" customWidth="1"/>
    <col min="5612" max="5612" width="45" style="59" customWidth="1"/>
    <col min="5613" max="5613" width="32.5703125" style="59" customWidth="1"/>
    <col min="5614" max="5614" width="27.28515625" style="59" customWidth="1"/>
    <col min="5615" max="5615" width="32" style="59" bestFit="1" customWidth="1"/>
    <col min="5616" max="5616" width="32" style="59" customWidth="1"/>
    <col min="5617" max="5617" width="22.7109375" style="59" customWidth="1"/>
    <col min="5618" max="5621" width="12.7109375" style="59" customWidth="1"/>
    <col min="5622" max="5623" width="15.5703125" style="59" customWidth="1"/>
    <col min="5624" max="5624" width="0" style="59" hidden="1" customWidth="1"/>
    <col min="5625" max="5625" width="15.5703125" style="59" customWidth="1"/>
    <col min="5626" max="5628" width="13.28515625" style="59" customWidth="1"/>
    <col min="5629" max="5635" width="12.7109375" style="59" customWidth="1"/>
    <col min="5636" max="5636" width="38.42578125" style="59" customWidth="1"/>
    <col min="5637" max="5855" width="11.42578125" style="59"/>
    <col min="5856" max="5856" width="21.140625" style="59" bestFit="1" customWidth="1"/>
    <col min="5857" max="5857" width="43" style="59" customWidth="1"/>
    <col min="5858" max="5858" width="51.5703125" style="59" customWidth="1"/>
    <col min="5859" max="5860" width="14.42578125" style="59" customWidth="1"/>
    <col min="5861" max="5867" width="12.7109375" style="59" customWidth="1"/>
    <col min="5868" max="5868" width="45" style="59" customWidth="1"/>
    <col min="5869" max="5869" width="32.5703125" style="59" customWidth="1"/>
    <col min="5870" max="5870" width="27.28515625" style="59" customWidth="1"/>
    <col min="5871" max="5871" width="32" style="59" bestFit="1" customWidth="1"/>
    <col min="5872" max="5872" width="32" style="59" customWidth="1"/>
    <col min="5873" max="5873" width="22.7109375" style="59" customWidth="1"/>
    <col min="5874" max="5877" width="12.7109375" style="59" customWidth="1"/>
    <col min="5878" max="5879" width="15.5703125" style="59" customWidth="1"/>
    <col min="5880" max="5880" width="0" style="59" hidden="1" customWidth="1"/>
    <col min="5881" max="5881" width="15.5703125" style="59" customWidth="1"/>
    <col min="5882" max="5884" width="13.28515625" style="59" customWidth="1"/>
    <col min="5885" max="5891" width="12.7109375" style="59" customWidth="1"/>
    <col min="5892" max="5892" width="38.42578125" style="59" customWidth="1"/>
    <col min="5893" max="6111" width="11.42578125" style="59"/>
    <col min="6112" max="6112" width="21.140625" style="59" bestFit="1" customWidth="1"/>
    <col min="6113" max="6113" width="43" style="59" customWidth="1"/>
    <col min="6114" max="6114" width="51.5703125" style="59" customWidth="1"/>
    <col min="6115" max="6116" width="14.42578125" style="59" customWidth="1"/>
    <col min="6117" max="6123" width="12.7109375" style="59" customWidth="1"/>
    <col min="6124" max="6124" width="45" style="59" customWidth="1"/>
    <col min="6125" max="6125" width="32.5703125" style="59" customWidth="1"/>
    <col min="6126" max="6126" width="27.28515625" style="59" customWidth="1"/>
    <col min="6127" max="6127" width="32" style="59" bestFit="1" customWidth="1"/>
    <col min="6128" max="6128" width="32" style="59" customWidth="1"/>
    <col min="6129" max="6129" width="22.7109375" style="59" customWidth="1"/>
    <col min="6130" max="6133" width="12.7109375" style="59" customWidth="1"/>
    <col min="6134" max="6135" width="15.5703125" style="59" customWidth="1"/>
    <col min="6136" max="6136" width="0" style="59" hidden="1" customWidth="1"/>
    <col min="6137" max="6137" width="15.5703125" style="59" customWidth="1"/>
    <col min="6138" max="6140" width="13.28515625" style="59" customWidth="1"/>
    <col min="6141" max="6147" width="12.7109375" style="59" customWidth="1"/>
    <col min="6148" max="6148" width="38.42578125" style="59" customWidth="1"/>
    <col min="6149" max="6367" width="11.42578125" style="59"/>
    <col min="6368" max="6368" width="21.140625" style="59" bestFit="1" customWidth="1"/>
    <col min="6369" max="6369" width="43" style="59" customWidth="1"/>
    <col min="6370" max="6370" width="51.5703125" style="59" customWidth="1"/>
    <col min="6371" max="6372" width="14.42578125" style="59" customWidth="1"/>
    <col min="6373" max="6379" width="12.7109375" style="59" customWidth="1"/>
    <col min="6380" max="6380" width="45" style="59" customWidth="1"/>
    <col min="6381" max="6381" width="32.5703125" style="59" customWidth="1"/>
    <col min="6382" max="6382" width="27.28515625" style="59" customWidth="1"/>
    <col min="6383" max="6383" width="32" style="59" bestFit="1" customWidth="1"/>
    <col min="6384" max="6384" width="32" style="59" customWidth="1"/>
    <col min="6385" max="6385" width="22.7109375" style="59" customWidth="1"/>
    <col min="6386" max="6389" width="12.7109375" style="59" customWidth="1"/>
    <col min="6390" max="6391" width="15.5703125" style="59" customWidth="1"/>
    <col min="6392" max="6392" width="0" style="59" hidden="1" customWidth="1"/>
    <col min="6393" max="6393" width="15.5703125" style="59" customWidth="1"/>
    <col min="6394" max="6396" width="13.28515625" style="59" customWidth="1"/>
    <col min="6397" max="6403" width="12.7109375" style="59" customWidth="1"/>
    <col min="6404" max="6404" width="38.42578125" style="59" customWidth="1"/>
    <col min="6405" max="6623" width="11.42578125" style="59"/>
    <col min="6624" max="6624" width="21.140625" style="59" bestFit="1" customWidth="1"/>
    <col min="6625" max="6625" width="43" style="59" customWidth="1"/>
    <col min="6626" max="6626" width="51.5703125" style="59" customWidth="1"/>
    <col min="6627" max="6628" width="14.42578125" style="59" customWidth="1"/>
    <col min="6629" max="6635" width="12.7109375" style="59" customWidth="1"/>
    <col min="6636" max="6636" width="45" style="59" customWidth="1"/>
    <col min="6637" max="6637" width="32.5703125" style="59" customWidth="1"/>
    <col min="6638" max="6638" width="27.28515625" style="59" customWidth="1"/>
    <col min="6639" max="6639" width="32" style="59" bestFit="1" customWidth="1"/>
    <col min="6640" max="6640" width="32" style="59" customWidth="1"/>
    <col min="6641" max="6641" width="22.7109375" style="59" customWidth="1"/>
    <col min="6642" max="6645" width="12.7109375" style="59" customWidth="1"/>
    <col min="6646" max="6647" width="15.5703125" style="59" customWidth="1"/>
    <col min="6648" max="6648" width="0" style="59" hidden="1" customWidth="1"/>
    <col min="6649" max="6649" width="15.5703125" style="59" customWidth="1"/>
    <col min="6650" max="6652" width="13.28515625" style="59" customWidth="1"/>
    <col min="6653" max="6659" width="12.7109375" style="59" customWidth="1"/>
    <col min="6660" max="6660" width="38.42578125" style="59" customWidth="1"/>
    <col min="6661" max="6879" width="11.42578125" style="59"/>
    <col min="6880" max="6880" width="21.140625" style="59" bestFit="1" customWidth="1"/>
    <col min="6881" max="6881" width="43" style="59" customWidth="1"/>
    <col min="6882" max="6882" width="51.5703125" style="59" customWidth="1"/>
    <col min="6883" max="6884" width="14.42578125" style="59" customWidth="1"/>
    <col min="6885" max="6891" width="12.7109375" style="59" customWidth="1"/>
    <col min="6892" max="6892" width="45" style="59" customWidth="1"/>
    <col min="6893" max="6893" width="32.5703125" style="59" customWidth="1"/>
    <col min="6894" max="6894" width="27.28515625" style="59" customWidth="1"/>
    <col min="6895" max="6895" width="32" style="59" bestFit="1" customWidth="1"/>
    <col min="6896" max="6896" width="32" style="59" customWidth="1"/>
    <col min="6897" max="6897" width="22.7109375" style="59" customWidth="1"/>
    <col min="6898" max="6901" width="12.7109375" style="59" customWidth="1"/>
    <col min="6902" max="6903" width="15.5703125" style="59" customWidth="1"/>
    <col min="6904" max="6904" width="0" style="59" hidden="1" customWidth="1"/>
    <col min="6905" max="6905" width="15.5703125" style="59" customWidth="1"/>
    <col min="6906" max="6908" width="13.28515625" style="59" customWidth="1"/>
    <col min="6909" max="6915" width="12.7109375" style="59" customWidth="1"/>
    <col min="6916" max="6916" width="38.42578125" style="59" customWidth="1"/>
    <col min="6917" max="7135" width="11.42578125" style="59"/>
    <col min="7136" max="7136" width="21.140625" style="59" bestFit="1" customWidth="1"/>
    <col min="7137" max="7137" width="43" style="59" customWidth="1"/>
    <col min="7138" max="7138" width="51.5703125" style="59" customWidth="1"/>
    <col min="7139" max="7140" width="14.42578125" style="59" customWidth="1"/>
    <col min="7141" max="7147" width="12.7109375" style="59" customWidth="1"/>
    <col min="7148" max="7148" width="45" style="59" customWidth="1"/>
    <col min="7149" max="7149" width="32.5703125" style="59" customWidth="1"/>
    <col min="7150" max="7150" width="27.28515625" style="59" customWidth="1"/>
    <col min="7151" max="7151" width="32" style="59" bestFit="1" customWidth="1"/>
    <col min="7152" max="7152" width="32" style="59" customWidth="1"/>
    <col min="7153" max="7153" width="22.7109375" style="59" customWidth="1"/>
    <col min="7154" max="7157" width="12.7109375" style="59" customWidth="1"/>
    <col min="7158" max="7159" width="15.5703125" style="59" customWidth="1"/>
    <col min="7160" max="7160" width="0" style="59" hidden="1" customWidth="1"/>
    <col min="7161" max="7161" width="15.5703125" style="59" customWidth="1"/>
    <col min="7162" max="7164" width="13.28515625" style="59" customWidth="1"/>
    <col min="7165" max="7171" width="12.7109375" style="59" customWidth="1"/>
    <col min="7172" max="7172" width="38.42578125" style="59" customWidth="1"/>
    <col min="7173" max="7391" width="11.42578125" style="59"/>
    <col min="7392" max="7392" width="21.140625" style="59" bestFit="1" customWidth="1"/>
    <col min="7393" max="7393" width="43" style="59" customWidth="1"/>
    <col min="7394" max="7394" width="51.5703125" style="59" customWidth="1"/>
    <col min="7395" max="7396" width="14.42578125" style="59" customWidth="1"/>
    <col min="7397" max="7403" width="12.7109375" style="59" customWidth="1"/>
    <col min="7404" max="7404" width="45" style="59" customWidth="1"/>
    <col min="7405" max="7405" width="32.5703125" style="59" customWidth="1"/>
    <col min="7406" max="7406" width="27.28515625" style="59" customWidth="1"/>
    <col min="7407" max="7407" width="32" style="59" bestFit="1" customWidth="1"/>
    <col min="7408" max="7408" width="32" style="59" customWidth="1"/>
    <col min="7409" max="7409" width="22.7109375" style="59" customWidth="1"/>
    <col min="7410" max="7413" width="12.7109375" style="59" customWidth="1"/>
    <col min="7414" max="7415" width="15.5703125" style="59" customWidth="1"/>
    <col min="7416" max="7416" width="0" style="59" hidden="1" customWidth="1"/>
    <col min="7417" max="7417" width="15.5703125" style="59" customWidth="1"/>
    <col min="7418" max="7420" width="13.28515625" style="59" customWidth="1"/>
    <col min="7421" max="7427" width="12.7109375" style="59" customWidth="1"/>
    <col min="7428" max="7428" width="38.42578125" style="59" customWidth="1"/>
    <col min="7429" max="7647" width="11.42578125" style="59"/>
    <col min="7648" max="7648" width="21.140625" style="59" bestFit="1" customWidth="1"/>
    <col min="7649" max="7649" width="43" style="59" customWidth="1"/>
    <col min="7650" max="7650" width="51.5703125" style="59" customWidth="1"/>
    <col min="7651" max="7652" width="14.42578125" style="59" customWidth="1"/>
    <col min="7653" max="7659" width="12.7109375" style="59" customWidth="1"/>
    <col min="7660" max="7660" width="45" style="59" customWidth="1"/>
    <col min="7661" max="7661" width="32.5703125" style="59" customWidth="1"/>
    <col min="7662" max="7662" width="27.28515625" style="59" customWidth="1"/>
    <col min="7663" max="7663" width="32" style="59" bestFit="1" customWidth="1"/>
    <col min="7664" max="7664" width="32" style="59" customWidth="1"/>
    <col min="7665" max="7665" width="22.7109375" style="59" customWidth="1"/>
    <col min="7666" max="7669" width="12.7109375" style="59" customWidth="1"/>
    <col min="7670" max="7671" width="15.5703125" style="59" customWidth="1"/>
    <col min="7672" max="7672" width="0" style="59" hidden="1" customWidth="1"/>
    <col min="7673" max="7673" width="15.5703125" style="59" customWidth="1"/>
    <col min="7674" max="7676" width="13.28515625" style="59" customWidth="1"/>
    <col min="7677" max="7683" width="12.7109375" style="59" customWidth="1"/>
    <col min="7684" max="7684" width="38.42578125" style="59" customWidth="1"/>
    <col min="7685" max="7903" width="11.42578125" style="59"/>
    <col min="7904" max="7904" width="21.140625" style="59" bestFit="1" customWidth="1"/>
    <col min="7905" max="7905" width="43" style="59" customWidth="1"/>
    <col min="7906" max="7906" width="51.5703125" style="59" customWidth="1"/>
    <col min="7907" max="7908" width="14.42578125" style="59" customWidth="1"/>
    <col min="7909" max="7915" width="12.7109375" style="59" customWidth="1"/>
    <col min="7916" max="7916" width="45" style="59" customWidth="1"/>
    <col min="7917" max="7917" width="32.5703125" style="59" customWidth="1"/>
    <col min="7918" max="7918" width="27.28515625" style="59" customWidth="1"/>
    <col min="7919" max="7919" width="32" style="59" bestFit="1" customWidth="1"/>
    <col min="7920" max="7920" width="32" style="59" customWidth="1"/>
    <col min="7921" max="7921" width="22.7109375" style="59" customWidth="1"/>
    <col min="7922" max="7925" width="12.7109375" style="59" customWidth="1"/>
    <col min="7926" max="7927" width="15.5703125" style="59" customWidth="1"/>
    <col min="7928" max="7928" width="0" style="59" hidden="1" customWidth="1"/>
    <col min="7929" max="7929" width="15.5703125" style="59" customWidth="1"/>
    <col min="7930" max="7932" width="13.28515625" style="59" customWidth="1"/>
    <col min="7933" max="7939" width="12.7109375" style="59" customWidth="1"/>
    <col min="7940" max="7940" width="38.42578125" style="59" customWidth="1"/>
    <col min="7941" max="8159" width="11.42578125" style="59"/>
    <col min="8160" max="8160" width="21.140625" style="59" bestFit="1" customWidth="1"/>
    <col min="8161" max="8161" width="43" style="59" customWidth="1"/>
    <col min="8162" max="8162" width="51.5703125" style="59" customWidth="1"/>
    <col min="8163" max="8164" width="14.42578125" style="59" customWidth="1"/>
    <col min="8165" max="8171" width="12.7109375" style="59" customWidth="1"/>
    <col min="8172" max="8172" width="45" style="59" customWidth="1"/>
    <col min="8173" max="8173" width="32.5703125" style="59" customWidth="1"/>
    <col min="8174" max="8174" width="27.28515625" style="59" customWidth="1"/>
    <col min="8175" max="8175" width="32" style="59" bestFit="1" customWidth="1"/>
    <col min="8176" max="8176" width="32" style="59" customWidth="1"/>
    <col min="8177" max="8177" width="22.7109375" style="59" customWidth="1"/>
    <col min="8178" max="8181" width="12.7109375" style="59" customWidth="1"/>
    <col min="8182" max="8183" width="15.5703125" style="59" customWidth="1"/>
    <col min="8184" max="8184" width="0" style="59" hidden="1" customWidth="1"/>
    <col min="8185" max="8185" width="15.5703125" style="59" customWidth="1"/>
    <col min="8186" max="8188" width="13.28515625" style="59" customWidth="1"/>
    <col min="8189" max="8195" width="12.7109375" style="59" customWidth="1"/>
    <col min="8196" max="8196" width="38.42578125" style="59" customWidth="1"/>
    <col min="8197" max="8415" width="11.42578125" style="59"/>
    <col min="8416" max="8416" width="21.140625" style="59" bestFit="1" customWidth="1"/>
    <col min="8417" max="8417" width="43" style="59" customWidth="1"/>
    <col min="8418" max="8418" width="51.5703125" style="59" customWidth="1"/>
    <col min="8419" max="8420" width="14.42578125" style="59" customWidth="1"/>
    <col min="8421" max="8427" width="12.7109375" style="59" customWidth="1"/>
    <col min="8428" max="8428" width="45" style="59" customWidth="1"/>
    <col min="8429" max="8429" width="32.5703125" style="59" customWidth="1"/>
    <col min="8430" max="8430" width="27.28515625" style="59" customWidth="1"/>
    <col min="8431" max="8431" width="32" style="59" bestFit="1" customWidth="1"/>
    <col min="8432" max="8432" width="32" style="59" customWidth="1"/>
    <col min="8433" max="8433" width="22.7109375" style="59" customWidth="1"/>
    <col min="8434" max="8437" width="12.7109375" style="59" customWidth="1"/>
    <col min="8438" max="8439" width="15.5703125" style="59" customWidth="1"/>
    <col min="8440" max="8440" width="0" style="59" hidden="1" customWidth="1"/>
    <col min="8441" max="8441" width="15.5703125" style="59" customWidth="1"/>
    <col min="8442" max="8444" width="13.28515625" style="59" customWidth="1"/>
    <col min="8445" max="8451" width="12.7109375" style="59" customWidth="1"/>
    <col min="8452" max="8452" width="38.42578125" style="59" customWidth="1"/>
    <col min="8453" max="8671" width="11.42578125" style="59"/>
    <col min="8672" max="8672" width="21.140625" style="59" bestFit="1" customWidth="1"/>
    <col min="8673" max="8673" width="43" style="59" customWidth="1"/>
    <col min="8674" max="8674" width="51.5703125" style="59" customWidth="1"/>
    <col min="8675" max="8676" width="14.42578125" style="59" customWidth="1"/>
    <col min="8677" max="8683" width="12.7109375" style="59" customWidth="1"/>
    <col min="8684" max="8684" width="45" style="59" customWidth="1"/>
    <col min="8685" max="8685" width="32.5703125" style="59" customWidth="1"/>
    <col min="8686" max="8686" width="27.28515625" style="59" customWidth="1"/>
    <col min="8687" max="8687" width="32" style="59" bestFit="1" customWidth="1"/>
    <col min="8688" max="8688" width="32" style="59" customWidth="1"/>
    <col min="8689" max="8689" width="22.7109375" style="59" customWidth="1"/>
    <col min="8690" max="8693" width="12.7109375" style="59" customWidth="1"/>
    <col min="8694" max="8695" width="15.5703125" style="59" customWidth="1"/>
    <col min="8696" max="8696" width="0" style="59" hidden="1" customWidth="1"/>
    <col min="8697" max="8697" width="15.5703125" style="59" customWidth="1"/>
    <col min="8698" max="8700" width="13.28515625" style="59" customWidth="1"/>
    <col min="8701" max="8707" width="12.7109375" style="59" customWidth="1"/>
    <col min="8708" max="8708" width="38.42578125" style="59" customWidth="1"/>
    <col min="8709" max="8927" width="11.42578125" style="59"/>
    <col min="8928" max="8928" width="21.140625" style="59" bestFit="1" customWidth="1"/>
    <col min="8929" max="8929" width="43" style="59" customWidth="1"/>
    <col min="8930" max="8930" width="51.5703125" style="59" customWidth="1"/>
    <col min="8931" max="8932" width="14.42578125" style="59" customWidth="1"/>
    <col min="8933" max="8939" width="12.7109375" style="59" customWidth="1"/>
    <col min="8940" max="8940" width="45" style="59" customWidth="1"/>
    <col min="8941" max="8941" width="32.5703125" style="59" customWidth="1"/>
    <col min="8942" max="8942" width="27.28515625" style="59" customWidth="1"/>
    <col min="8943" max="8943" width="32" style="59" bestFit="1" customWidth="1"/>
    <col min="8944" max="8944" width="32" style="59" customWidth="1"/>
    <col min="8945" max="8945" width="22.7109375" style="59" customWidth="1"/>
    <col min="8946" max="8949" width="12.7109375" style="59" customWidth="1"/>
    <col min="8950" max="8951" width="15.5703125" style="59" customWidth="1"/>
    <col min="8952" max="8952" width="0" style="59" hidden="1" customWidth="1"/>
    <col min="8953" max="8953" width="15.5703125" style="59" customWidth="1"/>
    <col min="8954" max="8956" width="13.28515625" style="59" customWidth="1"/>
    <col min="8957" max="8963" width="12.7109375" style="59" customWidth="1"/>
    <col min="8964" max="8964" width="38.42578125" style="59" customWidth="1"/>
    <col min="8965" max="9183" width="11.42578125" style="59"/>
    <col min="9184" max="9184" width="21.140625" style="59" bestFit="1" customWidth="1"/>
    <col min="9185" max="9185" width="43" style="59" customWidth="1"/>
    <col min="9186" max="9186" width="51.5703125" style="59" customWidth="1"/>
    <col min="9187" max="9188" width="14.42578125" style="59" customWidth="1"/>
    <col min="9189" max="9195" width="12.7109375" style="59" customWidth="1"/>
    <col min="9196" max="9196" width="45" style="59" customWidth="1"/>
    <col min="9197" max="9197" width="32.5703125" style="59" customWidth="1"/>
    <col min="9198" max="9198" width="27.28515625" style="59" customWidth="1"/>
    <col min="9199" max="9199" width="32" style="59" bestFit="1" customWidth="1"/>
    <col min="9200" max="9200" width="32" style="59" customWidth="1"/>
    <col min="9201" max="9201" width="22.7109375" style="59" customWidth="1"/>
    <col min="9202" max="9205" width="12.7109375" style="59" customWidth="1"/>
    <col min="9206" max="9207" width="15.5703125" style="59" customWidth="1"/>
    <col min="9208" max="9208" width="0" style="59" hidden="1" customWidth="1"/>
    <col min="9209" max="9209" width="15.5703125" style="59" customWidth="1"/>
    <col min="9210" max="9212" width="13.28515625" style="59" customWidth="1"/>
    <col min="9213" max="9219" width="12.7109375" style="59" customWidth="1"/>
    <col min="9220" max="9220" width="38.42578125" style="59" customWidth="1"/>
    <col min="9221" max="9439" width="11.42578125" style="59"/>
    <col min="9440" max="9440" width="21.140625" style="59" bestFit="1" customWidth="1"/>
    <col min="9441" max="9441" width="43" style="59" customWidth="1"/>
    <col min="9442" max="9442" width="51.5703125" style="59" customWidth="1"/>
    <col min="9443" max="9444" width="14.42578125" style="59" customWidth="1"/>
    <col min="9445" max="9451" width="12.7109375" style="59" customWidth="1"/>
    <col min="9452" max="9452" width="45" style="59" customWidth="1"/>
    <col min="9453" max="9453" width="32.5703125" style="59" customWidth="1"/>
    <col min="9454" max="9454" width="27.28515625" style="59" customWidth="1"/>
    <col min="9455" max="9455" width="32" style="59" bestFit="1" customWidth="1"/>
    <col min="9456" max="9456" width="32" style="59" customWidth="1"/>
    <col min="9457" max="9457" width="22.7109375" style="59" customWidth="1"/>
    <col min="9458" max="9461" width="12.7109375" style="59" customWidth="1"/>
    <col min="9462" max="9463" width="15.5703125" style="59" customWidth="1"/>
    <col min="9464" max="9464" width="0" style="59" hidden="1" customWidth="1"/>
    <col min="9465" max="9465" width="15.5703125" style="59" customWidth="1"/>
    <col min="9466" max="9468" width="13.28515625" style="59" customWidth="1"/>
    <col min="9469" max="9475" width="12.7109375" style="59" customWidth="1"/>
    <col min="9476" max="9476" width="38.42578125" style="59" customWidth="1"/>
    <col min="9477" max="9695" width="11.42578125" style="59"/>
    <col min="9696" max="9696" width="21.140625" style="59" bestFit="1" customWidth="1"/>
    <col min="9697" max="9697" width="43" style="59" customWidth="1"/>
    <col min="9698" max="9698" width="51.5703125" style="59" customWidth="1"/>
    <col min="9699" max="9700" width="14.42578125" style="59" customWidth="1"/>
    <col min="9701" max="9707" width="12.7109375" style="59" customWidth="1"/>
    <col min="9708" max="9708" width="45" style="59" customWidth="1"/>
    <col min="9709" max="9709" width="32.5703125" style="59" customWidth="1"/>
    <col min="9710" max="9710" width="27.28515625" style="59" customWidth="1"/>
    <col min="9711" max="9711" width="32" style="59" bestFit="1" customWidth="1"/>
    <col min="9712" max="9712" width="32" style="59" customWidth="1"/>
    <col min="9713" max="9713" width="22.7109375" style="59" customWidth="1"/>
    <col min="9714" max="9717" width="12.7109375" style="59" customWidth="1"/>
    <col min="9718" max="9719" width="15.5703125" style="59" customWidth="1"/>
    <col min="9720" max="9720" width="0" style="59" hidden="1" customWidth="1"/>
    <col min="9721" max="9721" width="15.5703125" style="59" customWidth="1"/>
    <col min="9722" max="9724" width="13.28515625" style="59" customWidth="1"/>
    <col min="9725" max="9731" width="12.7109375" style="59" customWidth="1"/>
    <col min="9732" max="9732" width="38.42578125" style="59" customWidth="1"/>
    <col min="9733" max="9951" width="11.42578125" style="59"/>
    <col min="9952" max="9952" width="21.140625" style="59" bestFit="1" customWidth="1"/>
    <col min="9953" max="9953" width="43" style="59" customWidth="1"/>
    <col min="9954" max="9954" width="51.5703125" style="59" customWidth="1"/>
    <col min="9955" max="9956" width="14.42578125" style="59" customWidth="1"/>
    <col min="9957" max="9963" width="12.7109375" style="59" customWidth="1"/>
    <col min="9964" max="9964" width="45" style="59" customWidth="1"/>
    <col min="9965" max="9965" width="32.5703125" style="59" customWidth="1"/>
    <col min="9966" max="9966" width="27.28515625" style="59" customWidth="1"/>
    <col min="9967" max="9967" width="32" style="59" bestFit="1" customWidth="1"/>
    <col min="9968" max="9968" width="32" style="59" customWidth="1"/>
    <col min="9969" max="9969" width="22.7109375" style="59" customWidth="1"/>
    <col min="9970" max="9973" width="12.7109375" style="59" customWidth="1"/>
    <col min="9974" max="9975" width="15.5703125" style="59" customWidth="1"/>
    <col min="9976" max="9976" width="0" style="59" hidden="1" customWidth="1"/>
    <col min="9977" max="9977" width="15.5703125" style="59" customWidth="1"/>
    <col min="9978" max="9980" width="13.28515625" style="59" customWidth="1"/>
    <col min="9981" max="9987" width="12.7109375" style="59" customWidth="1"/>
    <col min="9988" max="9988" width="38.42578125" style="59" customWidth="1"/>
    <col min="9989" max="10207" width="11.42578125" style="59"/>
    <col min="10208" max="10208" width="21.140625" style="59" bestFit="1" customWidth="1"/>
    <col min="10209" max="10209" width="43" style="59" customWidth="1"/>
    <col min="10210" max="10210" width="51.5703125" style="59" customWidth="1"/>
    <col min="10211" max="10212" width="14.42578125" style="59" customWidth="1"/>
    <col min="10213" max="10219" width="12.7109375" style="59" customWidth="1"/>
    <col min="10220" max="10220" width="45" style="59" customWidth="1"/>
    <col min="10221" max="10221" width="32.5703125" style="59" customWidth="1"/>
    <col min="10222" max="10222" width="27.28515625" style="59" customWidth="1"/>
    <col min="10223" max="10223" width="32" style="59" bestFit="1" customWidth="1"/>
    <col min="10224" max="10224" width="32" style="59" customWidth="1"/>
    <col min="10225" max="10225" width="22.7109375" style="59" customWidth="1"/>
    <col min="10226" max="10229" width="12.7109375" style="59" customWidth="1"/>
    <col min="10230" max="10231" width="15.5703125" style="59" customWidth="1"/>
    <col min="10232" max="10232" width="0" style="59" hidden="1" customWidth="1"/>
    <col min="10233" max="10233" width="15.5703125" style="59" customWidth="1"/>
    <col min="10234" max="10236" width="13.28515625" style="59" customWidth="1"/>
    <col min="10237" max="10243" width="12.7109375" style="59" customWidth="1"/>
    <col min="10244" max="10244" width="38.42578125" style="59" customWidth="1"/>
    <col min="10245" max="10463" width="11.42578125" style="59"/>
    <col min="10464" max="10464" width="21.140625" style="59" bestFit="1" customWidth="1"/>
    <col min="10465" max="10465" width="43" style="59" customWidth="1"/>
    <col min="10466" max="10466" width="51.5703125" style="59" customWidth="1"/>
    <col min="10467" max="10468" width="14.42578125" style="59" customWidth="1"/>
    <col min="10469" max="10475" width="12.7109375" style="59" customWidth="1"/>
    <col min="10476" max="10476" width="45" style="59" customWidth="1"/>
    <col min="10477" max="10477" width="32.5703125" style="59" customWidth="1"/>
    <col min="10478" max="10478" width="27.28515625" style="59" customWidth="1"/>
    <col min="10479" max="10479" width="32" style="59" bestFit="1" customWidth="1"/>
    <col min="10480" max="10480" width="32" style="59" customWidth="1"/>
    <col min="10481" max="10481" width="22.7109375" style="59" customWidth="1"/>
    <col min="10482" max="10485" width="12.7109375" style="59" customWidth="1"/>
    <col min="10486" max="10487" width="15.5703125" style="59" customWidth="1"/>
    <col min="10488" max="10488" width="0" style="59" hidden="1" customWidth="1"/>
    <col min="10489" max="10489" width="15.5703125" style="59" customWidth="1"/>
    <col min="10490" max="10492" width="13.28515625" style="59" customWidth="1"/>
    <col min="10493" max="10499" width="12.7109375" style="59" customWidth="1"/>
    <col min="10500" max="10500" width="38.42578125" style="59" customWidth="1"/>
    <col min="10501" max="10719" width="11.42578125" style="59"/>
    <col min="10720" max="10720" width="21.140625" style="59" bestFit="1" customWidth="1"/>
    <col min="10721" max="10721" width="43" style="59" customWidth="1"/>
    <col min="10722" max="10722" width="51.5703125" style="59" customWidth="1"/>
    <col min="10723" max="10724" width="14.42578125" style="59" customWidth="1"/>
    <col min="10725" max="10731" width="12.7109375" style="59" customWidth="1"/>
    <col min="10732" max="10732" width="45" style="59" customWidth="1"/>
    <col min="10733" max="10733" width="32.5703125" style="59" customWidth="1"/>
    <col min="10734" max="10734" width="27.28515625" style="59" customWidth="1"/>
    <col min="10735" max="10735" width="32" style="59" bestFit="1" customWidth="1"/>
    <col min="10736" max="10736" width="32" style="59" customWidth="1"/>
    <col min="10737" max="10737" width="22.7109375" style="59" customWidth="1"/>
    <col min="10738" max="10741" width="12.7109375" style="59" customWidth="1"/>
    <col min="10742" max="10743" width="15.5703125" style="59" customWidth="1"/>
    <col min="10744" max="10744" width="0" style="59" hidden="1" customWidth="1"/>
    <col min="10745" max="10745" width="15.5703125" style="59" customWidth="1"/>
    <col min="10746" max="10748" width="13.28515625" style="59" customWidth="1"/>
    <col min="10749" max="10755" width="12.7109375" style="59" customWidth="1"/>
    <col min="10756" max="10756" width="38.42578125" style="59" customWidth="1"/>
    <col min="10757" max="10975" width="11.42578125" style="59"/>
    <col min="10976" max="10976" width="21.140625" style="59" bestFit="1" customWidth="1"/>
    <col min="10977" max="10977" width="43" style="59" customWidth="1"/>
    <col min="10978" max="10978" width="51.5703125" style="59" customWidth="1"/>
    <col min="10979" max="10980" width="14.42578125" style="59" customWidth="1"/>
    <col min="10981" max="10987" width="12.7109375" style="59" customWidth="1"/>
    <col min="10988" max="10988" width="45" style="59" customWidth="1"/>
    <col min="10989" max="10989" width="32.5703125" style="59" customWidth="1"/>
    <col min="10990" max="10990" width="27.28515625" style="59" customWidth="1"/>
    <col min="10991" max="10991" width="32" style="59" bestFit="1" customWidth="1"/>
    <col min="10992" max="10992" width="32" style="59" customWidth="1"/>
    <col min="10993" max="10993" width="22.7109375" style="59" customWidth="1"/>
    <col min="10994" max="10997" width="12.7109375" style="59" customWidth="1"/>
    <col min="10998" max="10999" width="15.5703125" style="59" customWidth="1"/>
    <col min="11000" max="11000" width="0" style="59" hidden="1" customWidth="1"/>
    <col min="11001" max="11001" width="15.5703125" style="59" customWidth="1"/>
    <col min="11002" max="11004" width="13.28515625" style="59" customWidth="1"/>
    <col min="11005" max="11011" width="12.7109375" style="59" customWidth="1"/>
    <col min="11012" max="11012" width="38.42578125" style="59" customWidth="1"/>
    <col min="11013" max="11231" width="11.42578125" style="59"/>
    <col min="11232" max="11232" width="21.140625" style="59" bestFit="1" customWidth="1"/>
    <col min="11233" max="11233" width="43" style="59" customWidth="1"/>
    <col min="11234" max="11234" width="51.5703125" style="59" customWidth="1"/>
    <col min="11235" max="11236" width="14.42578125" style="59" customWidth="1"/>
    <col min="11237" max="11243" width="12.7109375" style="59" customWidth="1"/>
    <col min="11244" max="11244" width="45" style="59" customWidth="1"/>
    <col min="11245" max="11245" width="32.5703125" style="59" customWidth="1"/>
    <col min="11246" max="11246" width="27.28515625" style="59" customWidth="1"/>
    <col min="11247" max="11247" width="32" style="59" bestFit="1" customWidth="1"/>
    <col min="11248" max="11248" width="32" style="59" customWidth="1"/>
    <col min="11249" max="11249" width="22.7109375" style="59" customWidth="1"/>
    <col min="11250" max="11253" width="12.7109375" style="59" customWidth="1"/>
    <col min="11254" max="11255" width="15.5703125" style="59" customWidth="1"/>
    <col min="11256" max="11256" width="0" style="59" hidden="1" customWidth="1"/>
    <col min="11257" max="11257" width="15.5703125" style="59" customWidth="1"/>
    <col min="11258" max="11260" width="13.28515625" style="59" customWidth="1"/>
    <col min="11261" max="11267" width="12.7109375" style="59" customWidth="1"/>
    <col min="11268" max="11268" width="38.42578125" style="59" customWidth="1"/>
    <col min="11269" max="11487" width="11.42578125" style="59"/>
    <col min="11488" max="11488" width="21.140625" style="59" bestFit="1" customWidth="1"/>
    <col min="11489" max="11489" width="43" style="59" customWidth="1"/>
    <col min="11490" max="11490" width="51.5703125" style="59" customWidth="1"/>
    <col min="11491" max="11492" width="14.42578125" style="59" customWidth="1"/>
    <col min="11493" max="11499" width="12.7109375" style="59" customWidth="1"/>
    <col min="11500" max="11500" width="45" style="59" customWidth="1"/>
    <col min="11501" max="11501" width="32.5703125" style="59" customWidth="1"/>
    <col min="11502" max="11502" width="27.28515625" style="59" customWidth="1"/>
    <col min="11503" max="11503" width="32" style="59" bestFit="1" customWidth="1"/>
    <col min="11504" max="11504" width="32" style="59" customWidth="1"/>
    <col min="11505" max="11505" width="22.7109375" style="59" customWidth="1"/>
    <col min="11506" max="11509" width="12.7109375" style="59" customWidth="1"/>
    <col min="11510" max="11511" width="15.5703125" style="59" customWidth="1"/>
    <col min="11512" max="11512" width="0" style="59" hidden="1" customWidth="1"/>
    <col min="11513" max="11513" width="15.5703125" style="59" customWidth="1"/>
    <col min="11514" max="11516" width="13.28515625" style="59" customWidth="1"/>
    <col min="11517" max="11523" width="12.7109375" style="59" customWidth="1"/>
    <col min="11524" max="11524" width="38.42578125" style="59" customWidth="1"/>
    <col min="11525" max="11743" width="11.42578125" style="59"/>
    <col min="11744" max="11744" width="21.140625" style="59" bestFit="1" customWidth="1"/>
    <col min="11745" max="11745" width="43" style="59" customWidth="1"/>
    <col min="11746" max="11746" width="51.5703125" style="59" customWidth="1"/>
    <col min="11747" max="11748" width="14.42578125" style="59" customWidth="1"/>
    <col min="11749" max="11755" width="12.7109375" style="59" customWidth="1"/>
    <col min="11756" max="11756" width="45" style="59" customWidth="1"/>
    <col min="11757" max="11757" width="32.5703125" style="59" customWidth="1"/>
    <col min="11758" max="11758" width="27.28515625" style="59" customWidth="1"/>
    <col min="11759" max="11759" width="32" style="59" bestFit="1" customWidth="1"/>
    <col min="11760" max="11760" width="32" style="59" customWidth="1"/>
    <col min="11761" max="11761" width="22.7109375" style="59" customWidth="1"/>
    <col min="11762" max="11765" width="12.7109375" style="59" customWidth="1"/>
    <col min="11766" max="11767" width="15.5703125" style="59" customWidth="1"/>
    <col min="11768" max="11768" width="0" style="59" hidden="1" customWidth="1"/>
    <col min="11769" max="11769" width="15.5703125" style="59" customWidth="1"/>
    <col min="11770" max="11772" width="13.28515625" style="59" customWidth="1"/>
    <col min="11773" max="11779" width="12.7109375" style="59" customWidth="1"/>
    <col min="11780" max="11780" width="38.42578125" style="59" customWidth="1"/>
    <col min="11781" max="11999" width="11.42578125" style="59"/>
    <col min="12000" max="12000" width="21.140625" style="59" bestFit="1" customWidth="1"/>
    <col min="12001" max="12001" width="43" style="59" customWidth="1"/>
    <col min="12002" max="12002" width="51.5703125" style="59" customWidth="1"/>
    <col min="12003" max="12004" width="14.42578125" style="59" customWidth="1"/>
    <col min="12005" max="12011" width="12.7109375" style="59" customWidth="1"/>
    <col min="12012" max="12012" width="45" style="59" customWidth="1"/>
    <col min="12013" max="12013" width="32.5703125" style="59" customWidth="1"/>
    <col min="12014" max="12014" width="27.28515625" style="59" customWidth="1"/>
    <col min="12015" max="12015" width="32" style="59" bestFit="1" customWidth="1"/>
    <col min="12016" max="12016" width="32" style="59" customWidth="1"/>
    <col min="12017" max="12017" width="22.7109375" style="59" customWidth="1"/>
    <col min="12018" max="12021" width="12.7109375" style="59" customWidth="1"/>
    <col min="12022" max="12023" width="15.5703125" style="59" customWidth="1"/>
    <col min="12024" max="12024" width="0" style="59" hidden="1" customWidth="1"/>
    <col min="12025" max="12025" width="15.5703125" style="59" customWidth="1"/>
    <col min="12026" max="12028" width="13.28515625" style="59" customWidth="1"/>
    <col min="12029" max="12035" width="12.7109375" style="59" customWidth="1"/>
    <col min="12036" max="12036" width="38.42578125" style="59" customWidth="1"/>
    <col min="12037" max="12255" width="11.42578125" style="59"/>
    <col min="12256" max="12256" width="21.140625" style="59" bestFit="1" customWidth="1"/>
    <col min="12257" max="12257" width="43" style="59" customWidth="1"/>
    <col min="12258" max="12258" width="51.5703125" style="59" customWidth="1"/>
    <col min="12259" max="12260" width="14.42578125" style="59" customWidth="1"/>
    <col min="12261" max="12267" width="12.7109375" style="59" customWidth="1"/>
    <col min="12268" max="12268" width="45" style="59" customWidth="1"/>
    <col min="12269" max="12269" width="32.5703125" style="59" customWidth="1"/>
    <col min="12270" max="12270" width="27.28515625" style="59" customWidth="1"/>
    <col min="12271" max="12271" width="32" style="59" bestFit="1" customWidth="1"/>
    <col min="12272" max="12272" width="32" style="59" customWidth="1"/>
    <col min="12273" max="12273" width="22.7109375" style="59" customWidth="1"/>
    <col min="12274" max="12277" width="12.7109375" style="59" customWidth="1"/>
    <col min="12278" max="12279" width="15.5703125" style="59" customWidth="1"/>
    <col min="12280" max="12280" width="0" style="59" hidden="1" customWidth="1"/>
    <col min="12281" max="12281" width="15.5703125" style="59" customWidth="1"/>
    <col min="12282" max="12284" width="13.28515625" style="59" customWidth="1"/>
    <col min="12285" max="12291" width="12.7109375" style="59" customWidth="1"/>
    <col min="12292" max="12292" width="38.42578125" style="59" customWidth="1"/>
    <col min="12293" max="12511" width="11.42578125" style="59"/>
    <col min="12512" max="12512" width="21.140625" style="59" bestFit="1" customWidth="1"/>
    <col min="12513" max="12513" width="43" style="59" customWidth="1"/>
    <col min="12514" max="12514" width="51.5703125" style="59" customWidth="1"/>
    <col min="12515" max="12516" width="14.42578125" style="59" customWidth="1"/>
    <col min="12517" max="12523" width="12.7109375" style="59" customWidth="1"/>
    <col min="12524" max="12524" width="45" style="59" customWidth="1"/>
    <col min="12525" max="12525" width="32.5703125" style="59" customWidth="1"/>
    <col min="12526" max="12526" width="27.28515625" style="59" customWidth="1"/>
    <col min="12527" max="12527" width="32" style="59" bestFit="1" customWidth="1"/>
    <col min="12528" max="12528" width="32" style="59" customWidth="1"/>
    <col min="12529" max="12529" width="22.7109375" style="59" customWidth="1"/>
    <col min="12530" max="12533" width="12.7109375" style="59" customWidth="1"/>
    <col min="12534" max="12535" width="15.5703125" style="59" customWidth="1"/>
    <col min="12536" max="12536" width="0" style="59" hidden="1" customWidth="1"/>
    <col min="12537" max="12537" width="15.5703125" style="59" customWidth="1"/>
    <col min="12538" max="12540" width="13.28515625" style="59" customWidth="1"/>
    <col min="12541" max="12547" width="12.7109375" style="59" customWidth="1"/>
    <col min="12548" max="12548" width="38.42578125" style="59" customWidth="1"/>
    <col min="12549" max="12767" width="11.42578125" style="59"/>
    <col min="12768" max="12768" width="21.140625" style="59" bestFit="1" customWidth="1"/>
    <col min="12769" max="12769" width="43" style="59" customWidth="1"/>
    <col min="12770" max="12770" width="51.5703125" style="59" customWidth="1"/>
    <col min="12771" max="12772" width="14.42578125" style="59" customWidth="1"/>
    <col min="12773" max="12779" width="12.7109375" style="59" customWidth="1"/>
    <col min="12780" max="12780" width="45" style="59" customWidth="1"/>
    <col min="12781" max="12781" width="32.5703125" style="59" customWidth="1"/>
    <col min="12782" max="12782" width="27.28515625" style="59" customWidth="1"/>
    <col min="12783" max="12783" width="32" style="59" bestFit="1" customWidth="1"/>
    <col min="12784" max="12784" width="32" style="59" customWidth="1"/>
    <col min="12785" max="12785" width="22.7109375" style="59" customWidth="1"/>
    <col min="12786" max="12789" width="12.7109375" style="59" customWidth="1"/>
    <col min="12790" max="12791" width="15.5703125" style="59" customWidth="1"/>
    <col min="12792" max="12792" width="0" style="59" hidden="1" customWidth="1"/>
    <col min="12793" max="12793" width="15.5703125" style="59" customWidth="1"/>
    <col min="12794" max="12796" width="13.28515625" style="59" customWidth="1"/>
    <col min="12797" max="12803" width="12.7109375" style="59" customWidth="1"/>
    <col min="12804" max="12804" width="38.42578125" style="59" customWidth="1"/>
    <col min="12805" max="13023" width="11.42578125" style="59"/>
    <col min="13024" max="13024" width="21.140625" style="59" bestFit="1" customWidth="1"/>
    <col min="13025" max="13025" width="43" style="59" customWidth="1"/>
    <col min="13026" max="13026" width="51.5703125" style="59" customWidth="1"/>
    <col min="13027" max="13028" width="14.42578125" style="59" customWidth="1"/>
    <col min="13029" max="13035" width="12.7109375" style="59" customWidth="1"/>
    <col min="13036" max="13036" width="45" style="59" customWidth="1"/>
    <col min="13037" max="13037" width="32.5703125" style="59" customWidth="1"/>
    <col min="13038" max="13038" width="27.28515625" style="59" customWidth="1"/>
    <col min="13039" max="13039" width="32" style="59" bestFit="1" customWidth="1"/>
    <col min="13040" max="13040" width="32" style="59" customWidth="1"/>
    <col min="13041" max="13041" width="22.7109375" style="59" customWidth="1"/>
    <col min="13042" max="13045" width="12.7109375" style="59" customWidth="1"/>
    <col min="13046" max="13047" width="15.5703125" style="59" customWidth="1"/>
    <col min="13048" max="13048" width="0" style="59" hidden="1" customWidth="1"/>
    <col min="13049" max="13049" width="15.5703125" style="59" customWidth="1"/>
    <col min="13050" max="13052" width="13.28515625" style="59" customWidth="1"/>
    <col min="13053" max="13059" width="12.7109375" style="59" customWidth="1"/>
    <col min="13060" max="13060" width="38.42578125" style="59" customWidth="1"/>
    <col min="13061" max="13279" width="11.42578125" style="59"/>
    <col min="13280" max="13280" width="21.140625" style="59" bestFit="1" customWidth="1"/>
    <col min="13281" max="13281" width="43" style="59" customWidth="1"/>
    <col min="13282" max="13282" width="51.5703125" style="59" customWidth="1"/>
    <col min="13283" max="13284" width="14.42578125" style="59" customWidth="1"/>
    <col min="13285" max="13291" width="12.7109375" style="59" customWidth="1"/>
    <col min="13292" max="13292" width="45" style="59" customWidth="1"/>
    <col min="13293" max="13293" width="32.5703125" style="59" customWidth="1"/>
    <col min="13294" max="13294" width="27.28515625" style="59" customWidth="1"/>
    <col min="13295" max="13295" width="32" style="59" bestFit="1" customWidth="1"/>
    <col min="13296" max="13296" width="32" style="59" customWidth="1"/>
    <col min="13297" max="13297" width="22.7109375" style="59" customWidth="1"/>
    <col min="13298" max="13301" width="12.7109375" style="59" customWidth="1"/>
    <col min="13302" max="13303" width="15.5703125" style="59" customWidth="1"/>
    <col min="13304" max="13304" width="0" style="59" hidden="1" customWidth="1"/>
    <col min="13305" max="13305" width="15.5703125" style="59" customWidth="1"/>
    <col min="13306" max="13308" width="13.28515625" style="59" customWidth="1"/>
    <col min="13309" max="13315" width="12.7109375" style="59" customWidth="1"/>
    <col min="13316" max="13316" width="38.42578125" style="59" customWidth="1"/>
    <col min="13317" max="13535" width="11.42578125" style="59"/>
    <col min="13536" max="13536" width="21.140625" style="59" bestFit="1" customWidth="1"/>
    <col min="13537" max="13537" width="43" style="59" customWidth="1"/>
    <col min="13538" max="13538" width="51.5703125" style="59" customWidth="1"/>
    <col min="13539" max="13540" width="14.42578125" style="59" customWidth="1"/>
    <col min="13541" max="13547" width="12.7109375" style="59" customWidth="1"/>
    <col min="13548" max="13548" width="45" style="59" customWidth="1"/>
    <col min="13549" max="13549" width="32.5703125" style="59" customWidth="1"/>
    <col min="13550" max="13550" width="27.28515625" style="59" customWidth="1"/>
    <col min="13551" max="13551" width="32" style="59" bestFit="1" customWidth="1"/>
    <col min="13552" max="13552" width="32" style="59" customWidth="1"/>
    <col min="13553" max="13553" width="22.7109375" style="59" customWidth="1"/>
    <col min="13554" max="13557" width="12.7109375" style="59" customWidth="1"/>
    <col min="13558" max="13559" width="15.5703125" style="59" customWidth="1"/>
    <col min="13560" max="13560" width="0" style="59" hidden="1" customWidth="1"/>
    <col min="13561" max="13561" width="15.5703125" style="59" customWidth="1"/>
    <col min="13562" max="13564" width="13.28515625" style="59" customWidth="1"/>
    <col min="13565" max="13571" width="12.7109375" style="59" customWidth="1"/>
    <col min="13572" max="13572" width="38.42578125" style="59" customWidth="1"/>
    <col min="13573" max="13791" width="11.42578125" style="59"/>
    <col min="13792" max="13792" width="21.140625" style="59" bestFit="1" customWidth="1"/>
    <col min="13793" max="13793" width="43" style="59" customWidth="1"/>
    <col min="13794" max="13794" width="51.5703125" style="59" customWidth="1"/>
    <col min="13795" max="13796" width="14.42578125" style="59" customWidth="1"/>
    <col min="13797" max="13803" width="12.7109375" style="59" customWidth="1"/>
    <col min="13804" max="13804" width="45" style="59" customWidth="1"/>
    <col min="13805" max="13805" width="32.5703125" style="59" customWidth="1"/>
    <col min="13806" max="13806" width="27.28515625" style="59" customWidth="1"/>
    <col min="13807" max="13807" width="32" style="59" bestFit="1" customWidth="1"/>
    <col min="13808" max="13808" width="32" style="59" customWidth="1"/>
    <col min="13809" max="13809" width="22.7109375" style="59" customWidth="1"/>
    <col min="13810" max="13813" width="12.7109375" style="59" customWidth="1"/>
    <col min="13814" max="13815" width="15.5703125" style="59" customWidth="1"/>
    <col min="13816" max="13816" width="0" style="59" hidden="1" customWidth="1"/>
    <col min="13817" max="13817" width="15.5703125" style="59" customWidth="1"/>
    <col min="13818" max="13820" width="13.28515625" style="59" customWidth="1"/>
    <col min="13821" max="13827" width="12.7109375" style="59" customWidth="1"/>
    <col min="13828" max="13828" width="38.42578125" style="59" customWidth="1"/>
    <col min="13829" max="14047" width="11.42578125" style="59"/>
    <col min="14048" max="14048" width="21.140625" style="59" bestFit="1" customWidth="1"/>
    <col min="14049" max="14049" width="43" style="59" customWidth="1"/>
    <col min="14050" max="14050" width="51.5703125" style="59" customWidth="1"/>
    <col min="14051" max="14052" width="14.42578125" style="59" customWidth="1"/>
    <col min="14053" max="14059" width="12.7109375" style="59" customWidth="1"/>
    <col min="14060" max="14060" width="45" style="59" customWidth="1"/>
    <col min="14061" max="14061" width="32.5703125" style="59" customWidth="1"/>
    <col min="14062" max="14062" width="27.28515625" style="59" customWidth="1"/>
    <col min="14063" max="14063" width="32" style="59" bestFit="1" customWidth="1"/>
    <col min="14064" max="14064" width="32" style="59" customWidth="1"/>
    <col min="14065" max="14065" width="22.7109375" style="59" customWidth="1"/>
    <col min="14066" max="14069" width="12.7109375" style="59" customWidth="1"/>
    <col min="14070" max="14071" width="15.5703125" style="59" customWidth="1"/>
    <col min="14072" max="14072" width="0" style="59" hidden="1" customWidth="1"/>
    <col min="14073" max="14073" width="15.5703125" style="59" customWidth="1"/>
    <col min="14074" max="14076" width="13.28515625" style="59" customWidth="1"/>
    <col min="14077" max="14083" width="12.7109375" style="59" customWidth="1"/>
    <col min="14084" max="14084" width="38.42578125" style="59" customWidth="1"/>
    <col min="14085" max="14303" width="11.42578125" style="59"/>
    <col min="14304" max="14304" width="21.140625" style="59" bestFit="1" customWidth="1"/>
    <col min="14305" max="14305" width="43" style="59" customWidth="1"/>
    <col min="14306" max="14306" width="51.5703125" style="59" customWidth="1"/>
    <col min="14307" max="14308" width="14.42578125" style="59" customWidth="1"/>
    <col min="14309" max="14315" width="12.7109375" style="59" customWidth="1"/>
    <col min="14316" max="14316" width="45" style="59" customWidth="1"/>
    <col min="14317" max="14317" width="32.5703125" style="59" customWidth="1"/>
    <col min="14318" max="14318" width="27.28515625" style="59" customWidth="1"/>
    <col min="14319" max="14319" width="32" style="59" bestFit="1" customWidth="1"/>
    <col min="14320" max="14320" width="32" style="59" customWidth="1"/>
    <col min="14321" max="14321" width="22.7109375" style="59" customWidth="1"/>
    <col min="14322" max="14325" width="12.7109375" style="59" customWidth="1"/>
    <col min="14326" max="14327" width="15.5703125" style="59" customWidth="1"/>
    <col min="14328" max="14328" width="0" style="59" hidden="1" customWidth="1"/>
    <col min="14329" max="14329" width="15.5703125" style="59" customWidth="1"/>
    <col min="14330" max="14332" width="13.28515625" style="59" customWidth="1"/>
    <col min="14333" max="14339" width="12.7109375" style="59" customWidth="1"/>
    <col min="14340" max="14340" width="38.42578125" style="59" customWidth="1"/>
    <col min="14341" max="14559" width="11.42578125" style="59"/>
    <col min="14560" max="14560" width="21.140625" style="59" bestFit="1" customWidth="1"/>
    <col min="14561" max="14561" width="43" style="59" customWidth="1"/>
    <col min="14562" max="14562" width="51.5703125" style="59" customWidth="1"/>
    <col min="14563" max="14564" width="14.42578125" style="59" customWidth="1"/>
    <col min="14565" max="14571" width="12.7109375" style="59" customWidth="1"/>
    <col min="14572" max="14572" width="45" style="59" customWidth="1"/>
    <col min="14573" max="14573" width="32.5703125" style="59" customWidth="1"/>
    <col min="14574" max="14574" width="27.28515625" style="59" customWidth="1"/>
    <col min="14575" max="14575" width="32" style="59" bestFit="1" customWidth="1"/>
    <col min="14576" max="14576" width="32" style="59" customWidth="1"/>
    <col min="14577" max="14577" width="22.7109375" style="59" customWidth="1"/>
    <col min="14578" max="14581" width="12.7109375" style="59" customWidth="1"/>
    <col min="14582" max="14583" width="15.5703125" style="59" customWidth="1"/>
    <col min="14584" max="14584" width="0" style="59" hidden="1" customWidth="1"/>
    <col min="14585" max="14585" width="15.5703125" style="59" customWidth="1"/>
    <col min="14586" max="14588" width="13.28515625" style="59" customWidth="1"/>
    <col min="14589" max="14595" width="12.7109375" style="59" customWidth="1"/>
    <col min="14596" max="14596" width="38.42578125" style="59" customWidth="1"/>
    <col min="14597" max="14815" width="11.42578125" style="59"/>
    <col min="14816" max="14816" width="21.140625" style="59" bestFit="1" customWidth="1"/>
    <col min="14817" max="14817" width="43" style="59" customWidth="1"/>
    <col min="14818" max="14818" width="51.5703125" style="59" customWidth="1"/>
    <col min="14819" max="14820" width="14.42578125" style="59" customWidth="1"/>
    <col min="14821" max="14827" width="12.7109375" style="59" customWidth="1"/>
    <col min="14828" max="14828" width="45" style="59" customWidth="1"/>
    <col min="14829" max="14829" width="32.5703125" style="59" customWidth="1"/>
    <col min="14830" max="14830" width="27.28515625" style="59" customWidth="1"/>
    <col min="14831" max="14831" width="32" style="59" bestFit="1" customWidth="1"/>
    <col min="14832" max="14832" width="32" style="59" customWidth="1"/>
    <col min="14833" max="14833" width="22.7109375" style="59" customWidth="1"/>
    <col min="14834" max="14837" width="12.7109375" style="59" customWidth="1"/>
    <col min="14838" max="14839" width="15.5703125" style="59" customWidth="1"/>
    <col min="14840" max="14840" width="0" style="59" hidden="1" customWidth="1"/>
    <col min="14841" max="14841" width="15.5703125" style="59" customWidth="1"/>
    <col min="14842" max="14844" width="13.28515625" style="59" customWidth="1"/>
    <col min="14845" max="14851" width="12.7109375" style="59" customWidth="1"/>
    <col min="14852" max="14852" width="38.42578125" style="59" customWidth="1"/>
    <col min="14853" max="15071" width="11.42578125" style="59"/>
    <col min="15072" max="15072" width="21.140625" style="59" bestFit="1" customWidth="1"/>
    <col min="15073" max="15073" width="43" style="59" customWidth="1"/>
    <col min="15074" max="15074" width="51.5703125" style="59" customWidth="1"/>
    <col min="15075" max="15076" width="14.42578125" style="59" customWidth="1"/>
    <col min="15077" max="15083" width="12.7109375" style="59" customWidth="1"/>
    <col min="15084" max="15084" width="45" style="59" customWidth="1"/>
    <col min="15085" max="15085" width="32.5703125" style="59" customWidth="1"/>
    <col min="15086" max="15086" width="27.28515625" style="59" customWidth="1"/>
    <col min="15087" max="15087" width="32" style="59" bestFit="1" customWidth="1"/>
    <col min="15088" max="15088" width="32" style="59" customWidth="1"/>
    <col min="15089" max="15089" width="22.7109375" style="59" customWidth="1"/>
    <col min="15090" max="15093" width="12.7109375" style="59" customWidth="1"/>
    <col min="15094" max="15095" width="15.5703125" style="59" customWidth="1"/>
    <col min="15096" max="15096" width="0" style="59" hidden="1" customWidth="1"/>
    <col min="15097" max="15097" width="15.5703125" style="59" customWidth="1"/>
    <col min="15098" max="15100" width="13.28515625" style="59" customWidth="1"/>
    <col min="15101" max="15107" width="12.7109375" style="59" customWidth="1"/>
    <col min="15108" max="15108" width="38.42578125" style="59" customWidth="1"/>
    <col min="15109" max="15327" width="11.42578125" style="59"/>
    <col min="15328" max="15328" width="21.140625" style="59" bestFit="1" customWidth="1"/>
    <col min="15329" max="15329" width="43" style="59" customWidth="1"/>
    <col min="15330" max="15330" width="51.5703125" style="59" customWidth="1"/>
    <col min="15331" max="15332" width="14.42578125" style="59" customWidth="1"/>
    <col min="15333" max="15339" width="12.7109375" style="59" customWidth="1"/>
    <col min="15340" max="15340" width="45" style="59" customWidth="1"/>
    <col min="15341" max="15341" width="32.5703125" style="59" customWidth="1"/>
    <col min="15342" max="15342" width="27.28515625" style="59" customWidth="1"/>
    <col min="15343" max="15343" width="32" style="59" bestFit="1" customWidth="1"/>
    <col min="15344" max="15344" width="32" style="59" customWidth="1"/>
    <col min="15345" max="15345" width="22.7109375" style="59" customWidth="1"/>
    <col min="15346" max="15349" width="12.7109375" style="59" customWidth="1"/>
    <col min="15350" max="15351" width="15.5703125" style="59" customWidth="1"/>
    <col min="15352" max="15352" width="0" style="59" hidden="1" customWidth="1"/>
    <col min="15353" max="15353" width="15.5703125" style="59" customWidth="1"/>
    <col min="15354" max="15356" width="13.28515625" style="59" customWidth="1"/>
    <col min="15357" max="15363" width="12.7109375" style="59" customWidth="1"/>
    <col min="15364" max="15364" width="38.42578125" style="59" customWidth="1"/>
    <col min="15365" max="15583" width="11.42578125" style="59"/>
    <col min="15584" max="15584" width="21.140625" style="59" bestFit="1" customWidth="1"/>
    <col min="15585" max="15585" width="43" style="59" customWidth="1"/>
    <col min="15586" max="15586" width="51.5703125" style="59" customWidth="1"/>
    <col min="15587" max="15588" width="14.42578125" style="59" customWidth="1"/>
    <col min="15589" max="15595" width="12.7109375" style="59" customWidth="1"/>
    <col min="15596" max="15596" width="45" style="59" customWidth="1"/>
    <col min="15597" max="15597" width="32.5703125" style="59" customWidth="1"/>
    <col min="15598" max="15598" width="27.28515625" style="59" customWidth="1"/>
    <col min="15599" max="15599" width="32" style="59" bestFit="1" customWidth="1"/>
    <col min="15600" max="15600" width="32" style="59" customWidth="1"/>
    <col min="15601" max="15601" width="22.7109375" style="59" customWidth="1"/>
    <col min="15602" max="15605" width="12.7109375" style="59" customWidth="1"/>
    <col min="15606" max="15607" width="15.5703125" style="59" customWidth="1"/>
    <col min="15608" max="15608" width="0" style="59" hidden="1" customWidth="1"/>
    <col min="15609" max="15609" width="15.5703125" style="59" customWidth="1"/>
    <col min="15610" max="15612" width="13.28515625" style="59" customWidth="1"/>
    <col min="15613" max="15619" width="12.7109375" style="59" customWidth="1"/>
    <col min="15620" max="15620" width="38.42578125" style="59" customWidth="1"/>
    <col min="15621" max="15839" width="11.42578125" style="59"/>
    <col min="15840" max="15840" width="21.140625" style="59" bestFit="1" customWidth="1"/>
    <col min="15841" max="15841" width="43" style="59" customWidth="1"/>
    <col min="15842" max="15842" width="51.5703125" style="59" customWidth="1"/>
    <col min="15843" max="15844" width="14.42578125" style="59" customWidth="1"/>
    <col min="15845" max="15851" width="12.7109375" style="59" customWidth="1"/>
    <col min="15852" max="15852" width="45" style="59" customWidth="1"/>
    <col min="15853" max="15853" width="32.5703125" style="59" customWidth="1"/>
    <col min="15854" max="15854" width="27.28515625" style="59" customWidth="1"/>
    <col min="15855" max="15855" width="32" style="59" bestFit="1" customWidth="1"/>
    <col min="15856" max="15856" width="32" style="59" customWidth="1"/>
    <col min="15857" max="15857" width="22.7109375" style="59" customWidth="1"/>
    <col min="15858" max="15861" width="12.7109375" style="59" customWidth="1"/>
    <col min="15862" max="15863" width="15.5703125" style="59" customWidth="1"/>
    <col min="15864" max="15864" width="0" style="59" hidden="1" customWidth="1"/>
    <col min="15865" max="15865" width="15.5703125" style="59" customWidth="1"/>
    <col min="15866" max="15868" width="13.28515625" style="59" customWidth="1"/>
    <col min="15869" max="15875" width="12.7109375" style="59" customWidth="1"/>
    <col min="15876" max="15876" width="38.42578125" style="59" customWidth="1"/>
    <col min="15877" max="16095" width="11.42578125" style="59"/>
    <col min="16096" max="16096" width="21.140625" style="59" bestFit="1" customWidth="1"/>
    <col min="16097" max="16097" width="43" style="59" customWidth="1"/>
    <col min="16098" max="16098" width="51.5703125" style="59" customWidth="1"/>
    <col min="16099" max="16100" width="14.42578125" style="59" customWidth="1"/>
    <col min="16101" max="16107" width="12.7109375" style="59" customWidth="1"/>
    <col min="16108" max="16108" width="45" style="59" customWidth="1"/>
    <col min="16109" max="16109" width="32.5703125" style="59" customWidth="1"/>
    <col min="16110" max="16110" width="27.28515625" style="59" customWidth="1"/>
    <col min="16111" max="16111" width="32" style="59" bestFit="1" customWidth="1"/>
    <col min="16112" max="16112" width="32" style="59" customWidth="1"/>
    <col min="16113" max="16113" width="22.7109375" style="59" customWidth="1"/>
    <col min="16114" max="16117" width="12.7109375" style="59" customWidth="1"/>
    <col min="16118" max="16119" width="15.5703125" style="59" customWidth="1"/>
    <col min="16120" max="16120" width="0" style="59" hidden="1" customWidth="1"/>
    <col min="16121" max="16121" width="15.5703125" style="59" customWidth="1"/>
    <col min="16122" max="16124" width="13.28515625" style="59" customWidth="1"/>
    <col min="16125" max="16131" width="12.7109375" style="59" customWidth="1"/>
    <col min="16132" max="16132" width="38.42578125" style="59" customWidth="1"/>
    <col min="16133" max="16384" width="11.42578125" style="59"/>
  </cols>
  <sheetData>
    <row r="1" spans="1:6" s="31" customFormat="1" ht="41.25" customHeight="1">
      <c r="A1" s="29" t="s">
        <v>0</v>
      </c>
      <c r="B1" s="29" t="s">
        <v>1</v>
      </c>
      <c r="C1" s="29" t="s">
        <v>2</v>
      </c>
      <c r="D1" s="29" t="s">
        <v>3</v>
      </c>
      <c r="E1" s="30" t="s">
        <v>4</v>
      </c>
      <c r="F1" s="30" t="s">
        <v>5</v>
      </c>
    </row>
    <row r="2" spans="1:6" s="36" customFormat="1" ht="12.95" customHeight="1">
      <c r="A2" s="38" t="s">
        <v>20</v>
      </c>
      <c r="B2" s="47" t="s">
        <v>99</v>
      </c>
      <c r="C2" s="39">
        <v>1</v>
      </c>
      <c r="D2" s="40" t="s">
        <v>100</v>
      </c>
      <c r="E2" s="41">
        <f>1500000+108399</f>
        <v>1608399</v>
      </c>
      <c r="F2" s="48">
        <f t="shared" ref="F2:F5" si="0">+E2*C2</f>
        <v>1608399</v>
      </c>
    </row>
    <row r="3" spans="1:6" s="36" customFormat="1" ht="12.95" customHeight="1">
      <c r="A3" s="38" t="s">
        <v>20</v>
      </c>
      <c r="B3" s="49" t="s">
        <v>102</v>
      </c>
      <c r="C3" s="39">
        <v>10</v>
      </c>
      <c r="D3" s="40" t="s">
        <v>101</v>
      </c>
      <c r="E3" s="41">
        <v>1089216</v>
      </c>
      <c r="F3" s="48">
        <f t="shared" si="0"/>
        <v>10892160</v>
      </c>
    </row>
    <row r="4" spans="1:6" s="36" customFormat="1" ht="12.95" customHeight="1">
      <c r="A4" s="38" t="s">
        <v>20</v>
      </c>
      <c r="B4" s="33" t="s">
        <v>103</v>
      </c>
      <c r="C4" s="39">
        <v>10</v>
      </c>
      <c r="D4" s="40" t="s">
        <v>101</v>
      </c>
      <c r="E4" s="41">
        <v>1104460</v>
      </c>
      <c r="F4" s="48">
        <f t="shared" si="0"/>
        <v>11044600</v>
      </c>
    </row>
    <row r="5" spans="1:6" s="36" customFormat="1" ht="12.95" customHeight="1">
      <c r="A5" s="38" t="s">
        <v>20</v>
      </c>
      <c r="B5" s="49" t="s">
        <v>104</v>
      </c>
      <c r="C5" s="39">
        <v>10</v>
      </c>
      <c r="D5" s="40" t="s">
        <v>101</v>
      </c>
      <c r="E5" s="41">
        <v>1106733</v>
      </c>
      <c r="F5" s="48">
        <f t="shared" si="0"/>
        <v>11067330</v>
      </c>
    </row>
    <row r="6" spans="1:6" s="36" customFormat="1" ht="12.95" customHeight="1">
      <c r="A6" s="38" t="s">
        <v>20</v>
      </c>
      <c r="B6" s="33" t="s">
        <v>105</v>
      </c>
      <c r="C6" s="39">
        <v>10</v>
      </c>
      <c r="D6" s="40" t="s">
        <v>101</v>
      </c>
      <c r="E6" s="41">
        <v>1032400</v>
      </c>
      <c r="F6" s="48">
        <f t="shared" ref="F6:F59" si="1">+E6*C6</f>
        <v>10324000</v>
      </c>
    </row>
    <row r="7" spans="1:6" s="36" customFormat="1" ht="12.95" customHeight="1">
      <c r="A7" s="38" t="s">
        <v>20</v>
      </c>
      <c r="B7" s="33" t="s">
        <v>106</v>
      </c>
      <c r="C7" s="39">
        <v>1</v>
      </c>
      <c r="D7" s="40" t="s">
        <v>86</v>
      </c>
      <c r="E7" s="41">
        <v>1700000</v>
      </c>
      <c r="F7" s="48">
        <f t="shared" si="1"/>
        <v>1700000</v>
      </c>
    </row>
    <row r="8" spans="1:6" s="36" customFormat="1" ht="12.95" customHeight="1">
      <c r="A8" s="38" t="s">
        <v>20</v>
      </c>
      <c r="B8" s="49" t="s">
        <v>107</v>
      </c>
      <c r="C8" s="39">
        <v>3</v>
      </c>
      <c r="D8" s="40" t="s">
        <v>10</v>
      </c>
      <c r="E8" s="41">
        <v>8766.4500000000007</v>
      </c>
      <c r="F8" s="48">
        <f t="shared" si="1"/>
        <v>26299.350000000002</v>
      </c>
    </row>
    <row r="9" spans="1:6" s="36" customFormat="1" ht="12.95" customHeight="1">
      <c r="A9" s="38" t="s">
        <v>20</v>
      </c>
      <c r="B9" s="33" t="s">
        <v>108</v>
      </c>
      <c r="C9" s="39">
        <v>150</v>
      </c>
      <c r="D9" s="40" t="s">
        <v>16</v>
      </c>
      <c r="E9" s="41">
        <v>863.27956733333303</v>
      </c>
      <c r="F9" s="48">
        <f t="shared" si="1"/>
        <v>129491.93509999996</v>
      </c>
    </row>
    <row r="10" spans="1:6" s="36" customFormat="1" ht="12.95" customHeight="1">
      <c r="A10" s="38" t="s">
        <v>20</v>
      </c>
      <c r="B10" s="33" t="s">
        <v>109</v>
      </c>
      <c r="C10" s="39">
        <v>15</v>
      </c>
      <c r="D10" s="40" t="s">
        <v>10</v>
      </c>
      <c r="E10" s="41">
        <f>67860/15</f>
        <v>4524</v>
      </c>
      <c r="F10" s="48">
        <f t="shared" si="1"/>
        <v>67860</v>
      </c>
    </row>
    <row r="11" spans="1:6" s="36" customFormat="1" ht="12.95" customHeight="1">
      <c r="A11" s="38" t="s">
        <v>20</v>
      </c>
      <c r="B11" s="33" t="s">
        <v>110</v>
      </c>
      <c r="C11" s="39">
        <v>20</v>
      </c>
      <c r="D11" s="40" t="s">
        <v>10</v>
      </c>
      <c r="E11" s="41">
        <v>3703</v>
      </c>
      <c r="F11" s="48">
        <f t="shared" si="1"/>
        <v>74060</v>
      </c>
    </row>
    <row r="12" spans="1:6" s="36" customFormat="1" ht="12.95" customHeight="1">
      <c r="A12" s="38" t="s">
        <v>20</v>
      </c>
      <c r="B12" s="33" t="s">
        <v>111</v>
      </c>
      <c r="C12" s="39">
        <f>30+15</f>
        <v>45</v>
      </c>
      <c r="D12" s="40" t="s">
        <v>10</v>
      </c>
      <c r="E12" s="41">
        <v>2655.1724137931033</v>
      </c>
      <c r="F12" s="48">
        <f t="shared" si="1"/>
        <v>119482.75862068965</v>
      </c>
    </row>
    <row r="13" spans="1:6" s="36" customFormat="1" ht="12.95" customHeight="1">
      <c r="A13" s="38" t="s">
        <v>20</v>
      </c>
      <c r="B13" s="33" t="s">
        <v>112</v>
      </c>
      <c r="C13" s="39">
        <v>40</v>
      </c>
      <c r="D13" s="40" t="s">
        <v>10</v>
      </c>
      <c r="E13" s="41">
        <v>3698.2758620689656</v>
      </c>
      <c r="F13" s="48">
        <f t="shared" si="1"/>
        <v>147931.03448275861</v>
      </c>
    </row>
    <row r="14" spans="1:6" s="36" customFormat="1" ht="12.95" customHeight="1">
      <c r="A14" s="38" t="s">
        <v>20</v>
      </c>
      <c r="B14" s="33" t="s">
        <v>113</v>
      </c>
      <c r="C14" s="39">
        <v>150</v>
      </c>
      <c r="D14" s="40" t="s">
        <v>114</v>
      </c>
      <c r="E14" s="41">
        <v>1097.1978900000001</v>
      </c>
      <c r="F14" s="48">
        <f t="shared" si="1"/>
        <v>164579.68350000001</v>
      </c>
    </row>
    <row r="15" spans="1:6" s="36" customFormat="1" ht="12.95" customHeight="1">
      <c r="A15" s="38" t="s">
        <v>20</v>
      </c>
      <c r="B15" s="33" t="s">
        <v>115</v>
      </c>
      <c r="C15" s="39">
        <v>55</v>
      </c>
      <c r="D15" s="40" t="s">
        <v>114</v>
      </c>
      <c r="E15" s="41">
        <v>611.9</v>
      </c>
      <c r="F15" s="48">
        <f t="shared" si="1"/>
        <v>33654.5</v>
      </c>
    </row>
    <row r="16" spans="1:6" s="36" customFormat="1" ht="12.95" customHeight="1">
      <c r="A16" s="38" t="s">
        <v>20</v>
      </c>
      <c r="B16" s="33" t="s">
        <v>116</v>
      </c>
      <c r="C16" s="39">
        <v>572</v>
      </c>
      <c r="D16" s="40" t="s">
        <v>114</v>
      </c>
      <c r="E16" s="41">
        <v>946.13201800000002</v>
      </c>
      <c r="F16" s="48">
        <f t="shared" si="1"/>
        <v>541187.51429600001</v>
      </c>
    </row>
    <row r="17" spans="1:6" s="36" customFormat="1" ht="12.95" customHeight="1">
      <c r="A17" s="38" t="s">
        <v>20</v>
      </c>
      <c r="B17" s="33" t="s">
        <v>117</v>
      </c>
      <c r="C17" s="39">
        <v>12</v>
      </c>
      <c r="D17" s="40" t="s">
        <v>10</v>
      </c>
      <c r="E17" s="41">
        <v>6243.35</v>
      </c>
      <c r="F17" s="48">
        <f t="shared" si="1"/>
        <v>74920.200000000012</v>
      </c>
    </row>
    <row r="18" spans="1:6" s="36" customFormat="1" ht="12.95" customHeight="1">
      <c r="A18" s="38" t="s">
        <v>20</v>
      </c>
      <c r="B18" s="49" t="s">
        <v>118</v>
      </c>
      <c r="C18" s="39">
        <v>100</v>
      </c>
      <c r="D18" s="40" t="s">
        <v>10</v>
      </c>
      <c r="E18" s="41">
        <v>1971.1</v>
      </c>
      <c r="F18" s="48">
        <f t="shared" si="1"/>
        <v>197110</v>
      </c>
    </row>
    <row r="19" spans="1:6" s="36" customFormat="1" ht="12.95" customHeight="1">
      <c r="A19" s="38" t="s">
        <v>20</v>
      </c>
      <c r="B19" s="33" t="s">
        <v>119</v>
      </c>
      <c r="C19" s="39">
        <v>5</v>
      </c>
      <c r="D19" s="40" t="s">
        <v>10</v>
      </c>
      <c r="E19" s="41">
        <v>16427.75</v>
      </c>
      <c r="F19" s="48">
        <f t="shared" si="1"/>
        <v>82138.75</v>
      </c>
    </row>
    <row r="20" spans="1:6" s="36" customFormat="1" ht="12.95" customHeight="1">
      <c r="A20" s="38" t="s">
        <v>20</v>
      </c>
      <c r="B20" s="49" t="s">
        <v>120</v>
      </c>
      <c r="C20" s="39">
        <v>30</v>
      </c>
      <c r="D20" s="40" t="s">
        <v>10</v>
      </c>
      <c r="E20" s="41">
        <v>26908.85</v>
      </c>
      <c r="F20" s="48">
        <f t="shared" si="1"/>
        <v>807265.5</v>
      </c>
    </row>
    <row r="21" spans="1:6" s="36" customFormat="1" ht="12.95" customHeight="1">
      <c r="A21" s="38" t="s">
        <v>20</v>
      </c>
      <c r="B21" s="33" t="s">
        <v>121</v>
      </c>
      <c r="C21" s="39">
        <v>30</v>
      </c>
      <c r="D21" s="40" t="s">
        <v>122</v>
      </c>
      <c r="E21" s="41">
        <v>11683</v>
      </c>
      <c r="F21" s="48">
        <f t="shared" si="1"/>
        <v>350490</v>
      </c>
    </row>
    <row r="22" spans="1:6" s="36" customFormat="1" ht="12.95" customHeight="1">
      <c r="A22" s="38" t="s">
        <v>20</v>
      </c>
      <c r="B22" s="33" t="s">
        <v>123</v>
      </c>
      <c r="C22" s="39">
        <v>1</v>
      </c>
      <c r="D22" s="40" t="s">
        <v>10</v>
      </c>
      <c r="E22" s="41">
        <v>165713.29999999999</v>
      </c>
      <c r="F22" s="48">
        <f t="shared" si="1"/>
        <v>165713.29999999999</v>
      </c>
    </row>
    <row r="23" spans="1:6" s="36" customFormat="1" ht="12.95" customHeight="1">
      <c r="A23" s="38" t="s">
        <v>20</v>
      </c>
      <c r="B23" s="33" t="s">
        <v>124</v>
      </c>
      <c r="C23" s="39">
        <v>36</v>
      </c>
      <c r="D23" s="40" t="s">
        <v>10</v>
      </c>
      <c r="E23" s="41">
        <v>1612.0689655172414</v>
      </c>
      <c r="F23" s="48">
        <f t="shared" si="1"/>
        <v>58034.482758620688</v>
      </c>
    </row>
    <row r="24" spans="1:6" s="36" customFormat="1" ht="12.95" customHeight="1">
      <c r="A24" s="38" t="s">
        <v>20</v>
      </c>
      <c r="B24" s="49" t="s">
        <v>125</v>
      </c>
      <c r="C24" s="39">
        <v>1</v>
      </c>
      <c r="D24" s="40" t="s">
        <v>10</v>
      </c>
      <c r="E24" s="41">
        <v>200000</v>
      </c>
      <c r="F24" s="48">
        <f t="shared" si="1"/>
        <v>200000</v>
      </c>
    </row>
    <row r="25" spans="1:6" s="36" customFormat="1" ht="12.95" customHeight="1">
      <c r="A25" s="38" t="s">
        <v>20</v>
      </c>
      <c r="B25" s="33" t="s">
        <v>126</v>
      </c>
      <c r="C25" s="39">
        <v>24</v>
      </c>
      <c r="D25" s="40" t="s">
        <v>114</v>
      </c>
      <c r="E25" s="41">
        <v>1794.0907999999999</v>
      </c>
      <c r="F25" s="48">
        <f t="shared" si="1"/>
        <v>43058.179199999999</v>
      </c>
    </row>
    <row r="26" spans="1:6" s="36" customFormat="1" ht="12.95" customHeight="1">
      <c r="A26" s="38" t="s">
        <v>20</v>
      </c>
      <c r="B26" s="33" t="s">
        <v>127</v>
      </c>
      <c r="C26" s="39">
        <v>20</v>
      </c>
      <c r="D26" s="40" t="s">
        <v>122</v>
      </c>
      <c r="E26" s="41">
        <v>11683</v>
      </c>
      <c r="F26" s="48">
        <f t="shared" si="1"/>
        <v>233660</v>
      </c>
    </row>
    <row r="27" spans="1:6" s="36" customFormat="1" ht="12.95" customHeight="1">
      <c r="A27" s="38" t="s">
        <v>20</v>
      </c>
      <c r="B27" s="33" t="s">
        <v>128</v>
      </c>
      <c r="C27" s="39">
        <v>20</v>
      </c>
      <c r="D27" s="40" t="s">
        <v>10</v>
      </c>
      <c r="E27" s="41">
        <v>3034.4827586206898</v>
      </c>
      <c r="F27" s="48">
        <f t="shared" si="1"/>
        <v>60689.655172413797</v>
      </c>
    </row>
    <row r="28" spans="1:6" s="36" customFormat="1" ht="12.95" customHeight="1">
      <c r="A28" s="38" t="s">
        <v>20</v>
      </c>
      <c r="B28" s="49" t="s">
        <v>129</v>
      </c>
      <c r="C28" s="39">
        <v>30</v>
      </c>
      <c r="D28" s="40" t="s">
        <v>10</v>
      </c>
      <c r="E28" s="41">
        <v>27928.9</v>
      </c>
      <c r="F28" s="48">
        <f t="shared" si="1"/>
        <v>837867</v>
      </c>
    </row>
    <row r="29" spans="1:6" s="36" customFormat="1" ht="12.95" customHeight="1">
      <c r="A29" s="38" t="s">
        <v>20</v>
      </c>
      <c r="B29" s="49" t="s">
        <v>130</v>
      </c>
      <c r="C29" s="39">
        <v>30</v>
      </c>
      <c r="D29" s="40" t="s">
        <v>10</v>
      </c>
      <c r="E29" s="41">
        <v>18613.900000000001</v>
      </c>
      <c r="F29" s="48">
        <f t="shared" si="1"/>
        <v>558417</v>
      </c>
    </row>
    <row r="30" spans="1:6" s="36" customFormat="1" ht="12.95" customHeight="1">
      <c r="A30" s="38" t="s">
        <v>20</v>
      </c>
      <c r="B30" s="33" t="s">
        <v>131</v>
      </c>
      <c r="C30" s="39">
        <v>27</v>
      </c>
      <c r="D30" s="40" t="s">
        <v>10</v>
      </c>
      <c r="E30" s="41">
        <v>758.62068965517244</v>
      </c>
      <c r="F30" s="48">
        <f t="shared" si="1"/>
        <v>20482.758620689656</v>
      </c>
    </row>
    <row r="31" spans="1:6" s="36" customFormat="1" ht="12.95" customHeight="1">
      <c r="A31" s="38" t="s">
        <v>20</v>
      </c>
      <c r="B31" s="33" t="s">
        <v>132</v>
      </c>
      <c r="C31" s="39">
        <v>15</v>
      </c>
      <c r="D31" s="40" t="s">
        <v>10</v>
      </c>
      <c r="E31" s="41">
        <v>5310.3448275862065</v>
      </c>
      <c r="F31" s="48">
        <f t="shared" si="1"/>
        <v>79655.172413793101</v>
      </c>
    </row>
    <row r="32" spans="1:6" s="36" customFormat="1" ht="12.95" customHeight="1">
      <c r="A32" s="38" t="s">
        <v>20</v>
      </c>
      <c r="B32" s="33" t="s">
        <v>133</v>
      </c>
      <c r="C32" s="39">
        <f>75+9</f>
        <v>84</v>
      </c>
      <c r="D32" s="40" t="s">
        <v>114</v>
      </c>
      <c r="E32" s="41">
        <v>1232.7586206896553</v>
      </c>
      <c r="F32" s="48">
        <f t="shared" si="1"/>
        <v>103551.72413793104</v>
      </c>
    </row>
    <row r="33" spans="1:6" s="36" customFormat="1" ht="12.95" customHeight="1">
      <c r="A33" s="38" t="s">
        <v>20</v>
      </c>
      <c r="B33" s="33" t="s">
        <v>134</v>
      </c>
      <c r="C33" s="39">
        <f>30+16</f>
        <v>46</v>
      </c>
      <c r="D33" s="40" t="s">
        <v>10</v>
      </c>
      <c r="E33" s="41">
        <v>3698.2758620689656</v>
      </c>
      <c r="F33" s="48">
        <f t="shared" si="1"/>
        <v>170120.68965517241</v>
      </c>
    </row>
    <row r="34" spans="1:6" s="36" customFormat="1" ht="12.95" customHeight="1">
      <c r="A34" s="38" t="s">
        <v>20</v>
      </c>
      <c r="B34" s="33" t="s">
        <v>135</v>
      </c>
      <c r="C34" s="39">
        <v>36</v>
      </c>
      <c r="D34" s="40" t="s">
        <v>114</v>
      </c>
      <c r="E34" s="41">
        <v>795.47</v>
      </c>
      <c r="F34" s="48">
        <f t="shared" si="1"/>
        <v>28636.920000000002</v>
      </c>
    </row>
    <row r="35" spans="1:6" s="36" customFormat="1" ht="12.95" customHeight="1">
      <c r="A35" s="38" t="s">
        <v>20</v>
      </c>
      <c r="B35" s="33" t="s">
        <v>136</v>
      </c>
      <c r="C35" s="39">
        <v>40</v>
      </c>
      <c r="D35" s="40" t="s">
        <v>137</v>
      </c>
      <c r="E35" s="41">
        <v>13655.172413793105</v>
      </c>
      <c r="F35" s="48">
        <f t="shared" si="1"/>
        <v>546206.89655172417</v>
      </c>
    </row>
    <row r="36" spans="1:6" s="36" customFormat="1" ht="12.95" customHeight="1">
      <c r="A36" s="38" t="s">
        <v>20</v>
      </c>
      <c r="B36" s="33" t="s">
        <v>138</v>
      </c>
      <c r="C36" s="39">
        <v>20</v>
      </c>
      <c r="D36" s="40" t="s">
        <v>10</v>
      </c>
      <c r="E36" s="41">
        <v>1991.3793103448277</v>
      </c>
      <c r="F36" s="48">
        <f t="shared" si="1"/>
        <v>39827.586206896551</v>
      </c>
    </row>
    <row r="37" spans="1:6" s="36" customFormat="1" ht="12.95" customHeight="1">
      <c r="A37" s="38" t="s">
        <v>20</v>
      </c>
      <c r="B37" s="49" t="s">
        <v>139</v>
      </c>
      <c r="C37" s="39">
        <v>20</v>
      </c>
      <c r="D37" s="40" t="s">
        <v>10</v>
      </c>
      <c r="E37" s="41">
        <v>24643.35</v>
      </c>
      <c r="F37" s="48">
        <f t="shared" si="1"/>
        <v>492867</v>
      </c>
    </row>
    <row r="38" spans="1:6" s="36" customFormat="1" ht="12.95" customHeight="1">
      <c r="A38" s="38" t="s">
        <v>20</v>
      </c>
      <c r="B38" s="49" t="s">
        <v>140</v>
      </c>
      <c r="C38" s="39">
        <v>5</v>
      </c>
      <c r="D38" s="40" t="s">
        <v>10</v>
      </c>
      <c r="E38" s="41">
        <v>12319.95</v>
      </c>
      <c r="F38" s="48">
        <f t="shared" si="1"/>
        <v>61599.75</v>
      </c>
    </row>
    <row r="39" spans="1:6" s="36" customFormat="1" ht="12.95" customHeight="1">
      <c r="A39" s="38" t="s">
        <v>20</v>
      </c>
      <c r="B39" s="49" t="s">
        <v>141</v>
      </c>
      <c r="C39" s="39">
        <v>30</v>
      </c>
      <c r="D39" s="40" t="s">
        <v>10</v>
      </c>
      <c r="E39" s="41">
        <v>2300</v>
      </c>
      <c r="F39" s="48">
        <f t="shared" si="1"/>
        <v>69000</v>
      </c>
    </row>
    <row r="40" spans="1:6" s="36" customFormat="1" ht="12.95" customHeight="1">
      <c r="A40" s="38" t="s">
        <v>20</v>
      </c>
      <c r="B40" s="33" t="s">
        <v>142</v>
      </c>
      <c r="C40" s="39">
        <v>30</v>
      </c>
      <c r="D40" s="40" t="s">
        <v>10</v>
      </c>
      <c r="E40" s="41">
        <v>12037</v>
      </c>
      <c r="F40" s="48">
        <f t="shared" si="1"/>
        <v>361110</v>
      </c>
    </row>
    <row r="41" spans="1:6" s="36" customFormat="1" ht="12.95" customHeight="1">
      <c r="A41" s="38" t="s">
        <v>20</v>
      </c>
      <c r="B41" s="49" t="s">
        <v>143</v>
      </c>
      <c r="C41" s="39">
        <v>30</v>
      </c>
      <c r="D41" s="40" t="s">
        <v>10</v>
      </c>
      <c r="E41" s="41">
        <v>21243.95</v>
      </c>
      <c r="F41" s="48">
        <f t="shared" si="1"/>
        <v>637318.5</v>
      </c>
    </row>
    <row r="42" spans="1:6" s="36" customFormat="1" ht="12.95" customHeight="1">
      <c r="A42" s="38" t="s">
        <v>20</v>
      </c>
      <c r="B42" s="33" t="s">
        <v>144</v>
      </c>
      <c r="C42" s="39">
        <v>20</v>
      </c>
      <c r="D42" s="40" t="s">
        <v>12</v>
      </c>
      <c r="E42" s="41">
        <v>32407</v>
      </c>
      <c r="F42" s="48">
        <f t="shared" si="1"/>
        <v>648140</v>
      </c>
    </row>
    <row r="43" spans="1:6" s="36" customFormat="1" ht="12.95" customHeight="1">
      <c r="A43" s="38" t="s">
        <v>20</v>
      </c>
      <c r="B43" s="33" t="s">
        <v>145</v>
      </c>
      <c r="C43" s="39">
        <v>30</v>
      </c>
      <c r="D43" s="40" t="s">
        <v>10</v>
      </c>
      <c r="E43" s="41">
        <v>2655.1724137931033</v>
      </c>
      <c r="F43" s="48">
        <f t="shared" si="1"/>
        <v>79655.172413793101</v>
      </c>
    </row>
    <row r="44" spans="1:6" s="36" customFormat="1" ht="12.95" customHeight="1">
      <c r="A44" s="38" t="s">
        <v>20</v>
      </c>
      <c r="B44" s="33" t="s">
        <v>146</v>
      </c>
      <c r="C44" s="39">
        <v>100</v>
      </c>
      <c r="D44" s="40" t="s">
        <v>13</v>
      </c>
      <c r="E44" s="41">
        <v>3869</v>
      </c>
      <c r="F44" s="48">
        <f t="shared" si="1"/>
        <v>386900</v>
      </c>
    </row>
    <row r="45" spans="1:6" s="36" customFormat="1" ht="12.95" customHeight="1">
      <c r="A45" s="38" t="s">
        <v>20</v>
      </c>
      <c r="B45" s="49" t="s">
        <v>147</v>
      </c>
      <c r="C45" s="39">
        <v>5</v>
      </c>
      <c r="D45" s="40" t="s">
        <v>10</v>
      </c>
      <c r="E45" s="41">
        <v>11500</v>
      </c>
      <c r="F45" s="48">
        <f t="shared" si="1"/>
        <v>57500</v>
      </c>
    </row>
    <row r="46" spans="1:6" s="36" customFormat="1" ht="12.95" customHeight="1">
      <c r="A46" s="38" t="s">
        <v>20</v>
      </c>
      <c r="B46" s="33" t="s">
        <v>148</v>
      </c>
      <c r="C46" s="39">
        <v>470</v>
      </c>
      <c r="D46" s="40" t="s">
        <v>149</v>
      </c>
      <c r="E46" s="41">
        <v>2256.8591649999998</v>
      </c>
      <c r="F46" s="48">
        <f t="shared" si="1"/>
        <v>1060723.80755</v>
      </c>
    </row>
    <row r="47" spans="1:6" s="36" customFormat="1" ht="12.95" customHeight="1">
      <c r="A47" s="38" t="s">
        <v>20</v>
      </c>
      <c r="B47" s="49" t="s">
        <v>150</v>
      </c>
      <c r="C47" s="39">
        <v>1</v>
      </c>
      <c r="D47" s="40" t="s">
        <v>151</v>
      </c>
      <c r="E47" s="41">
        <v>621066</v>
      </c>
      <c r="F47" s="48">
        <f t="shared" si="1"/>
        <v>621066</v>
      </c>
    </row>
    <row r="48" spans="1:6" s="36" customFormat="1" ht="12.95" customHeight="1">
      <c r="A48" s="38" t="s">
        <v>20</v>
      </c>
      <c r="B48" s="33" t="s">
        <v>152</v>
      </c>
      <c r="C48" s="39">
        <v>1</v>
      </c>
      <c r="D48" s="40" t="s">
        <v>10</v>
      </c>
      <c r="E48" s="41">
        <v>715517</v>
      </c>
      <c r="F48" s="48">
        <f t="shared" si="1"/>
        <v>715517</v>
      </c>
    </row>
    <row r="49" spans="1:6" s="36" customFormat="1" ht="12.95" customHeight="1">
      <c r="A49" s="38" t="s">
        <v>20</v>
      </c>
      <c r="B49" s="49" t="s">
        <v>153</v>
      </c>
      <c r="C49" s="39">
        <v>50</v>
      </c>
      <c r="D49" s="40" t="s">
        <v>10</v>
      </c>
      <c r="E49" s="41">
        <v>2218.35</v>
      </c>
      <c r="F49" s="48">
        <f t="shared" si="1"/>
        <v>110917.5</v>
      </c>
    </row>
    <row r="50" spans="1:6" s="36" customFormat="1" ht="12.95" customHeight="1">
      <c r="A50" s="38" t="s">
        <v>20</v>
      </c>
      <c r="B50" s="33" t="s">
        <v>154</v>
      </c>
      <c r="C50" s="39">
        <v>1</v>
      </c>
      <c r="D50" s="40" t="s">
        <v>10</v>
      </c>
      <c r="E50" s="41">
        <v>284483</v>
      </c>
      <c r="F50" s="48">
        <f t="shared" si="1"/>
        <v>284483</v>
      </c>
    </row>
    <row r="51" spans="1:6" s="36" customFormat="1" ht="12.95" customHeight="1">
      <c r="A51" s="38" t="s">
        <v>20</v>
      </c>
      <c r="B51" s="33" t="s">
        <v>155</v>
      </c>
      <c r="C51" s="39">
        <v>30</v>
      </c>
      <c r="D51" s="40" t="s">
        <v>10</v>
      </c>
      <c r="E51" s="41">
        <v>3793.1034482758623</v>
      </c>
      <c r="F51" s="48">
        <f t="shared" si="1"/>
        <v>113793.10344827587</v>
      </c>
    </row>
    <row r="52" spans="1:6" s="36" customFormat="1" ht="12.95" customHeight="1">
      <c r="A52" s="38" t="s">
        <v>20</v>
      </c>
      <c r="B52" s="33" t="s">
        <v>156</v>
      </c>
      <c r="C52" s="39">
        <v>30</v>
      </c>
      <c r="D52" s="40" t="s">
        <v>10</v>
      </c>
      <c r="E52" s="41">
        <v>2844.8275862068967</v>
      </c>
      <c r="F52" s="48">
        <f t="shared" si="1"/>
        <v>85344.827586206899</v>
      </c>
    </row>
    <row r="53" spans="1:6" s="36" customFormat="1" ht="12.95" customHeight="1">
      <c r="A53" s="38" t="s">
        <v>20</v>
      </c>
      <c r="B53" s="33" t="s">
        <v>157</v>
      </c>
      <c r="C53" s="39">
        <v>388</v>
      </c>
      <c r="D53" s="40" t="s">
        <v>158</v>
      </c>
      <c r="E53" s="41">
        <v>7394.7060000000001</v>
      </c>
      <c r="F53" s="48">
        <f t="shared" si="1"/>
        <v>2869145.9279999998</v>
      </c>
    </row>
    <row r="54" spans="1:6" s="36" customFormat="1" ht="12.95" customHeight="1">
      <c r="A54" s="38" t="s">
        <v>20</v>
      </c>
      <c r="B54" s="33" t="s">
        <v>159</v>
      </c>
      <c r="C54" s="39">
        <v>20</v>
      </c>
      <c r="D54" s="40" t="s">
        <v>10</v>
      </c>
      <c r="E54" s="41">
        <v>5442.740358</v>
      </c>
      <c r="F54" s="48">
        <f t="shared" si="1"/>
        <v>108854.80716</v>
      </c>
    </row>
    <row r="55" spans="1:6" s="36" customFormat="1" ht="12.95" customHeight="1">
      <c r="A55" s="38" t="s">
        <v>20</v>
      </c>
      <c r="B55" s="33" t="s">
        <v>160</v>
      </c>
      <c r="C55" s="39">
        <v>10</v>
      </c>
      <c r="D55" s="40" t="s">
        <v>101</v>
      </c>
      <c r="E55" s="41">
        <v>1456351</v>
      </c>
      <c r="F55" s="48">
        <f t="shared" si="1"/>
        <v>14563510</v>
      </c>
    </row>
    <row r="56" spans="1:6" s="36" customFormat="1" ht="12.95" customHeight="1">
      <c r="A56" s="38" t="s">
        <v>20</v>
      </c>
      <c r="B56" s="47" t="s">
        <v>161</v>
      </c>
      <c r="C56" s="39">
        <v>10</v>
      </c>
      <c r="D56" s="40" t="s">
        <v>162</v>
      </c>
      <c r="E56" s="41">
        <v>150000</v>
      </c>
      <c r="F56" s="48">
        <f t="shared" si="1"/>
        <v>1500000</v>
      </c>
    </row>
    <row r="57" spans="1:6" s="36" customFormat="1" ht="12.95" customHeight="1">
      <c r="A57" s="38" t="s">
        <v>20</v>
      </c>
      <c r="B57" s="39" t="s">
        <v>163</v>
      </c>
      <c r="C57" s="39">
        <v>1</v>
      </c>
      <c r="D57" s="40" t="s">
        <v>86</v>
      </c>
      <c r="E57" s="41">
        <f>2000000+385201</f>
        <v>2385201</v>
      </c>
      <c r="F57" s="48">
        <f t="shared" si="1"/>
        <v>2385201</v>
      </c>
    </row>
    <row r="58" spans="1:6" s="36" customFormat="1" ht="12.95" customHeight="1">
      <c r="A58" s="38" t="s">
        <v>20</v>
      </c>
      <c r="B58" s="39" t="s">
        <v>164</v>
      </c>
      <c r="C58" s="39">
        <v>1</v>
      </c>
      <c r="D58" s="40" t="s">
        <v>165</v>
      </c>
      <c r="E58" s="41">
        <f>1500000-385200</f>
        <v>1114800</v>
      </c>
      <c r="F58" s="48">
        <f t="shared" si="1"/>
        <v>1114800</v>
      </c>
    </row>
    <row r="59" spans="1:6" s="36" customFormat="1" ht="12.95" customHeight="1">
      <c r="A59" s="38" t="s">
        <v>20</v>
      </c>
      <c r="B59" s="50" t="s">
        <v>166</v>
      </c>
      <c r="C59" s="39">
        <v>1</v>
      </c>
      <c r="D59" s="40" t="s">
        <v>100</v>
      </c>
      <c r="E59" s="41">
        <v>500000</v>
      </c>
      <c r="F59" s="48">
        <f t="shared" si="1"/>
        <v>500000</v>
      </c>
    </row>
    <row r="60" spans="1:6" s="36" customFormat="1" ht="12.95" customHeight="1">
      <c r="A60" s="38" t="s">
        <v>20</v>
      </c>
      <c r="B60" s="49" t="s">
        <v>54</v>
      </c>
      <c r="C60" s="39">
        <v>1</v>
      </c>
      <c r="D60" s="40" t="s">
        <v>165</v>
      </c>
      <c r="E60" s="41">
        <v>3413800</v>
      </c>
      <c r="F60" s="35">
        <f t="shared" ref="F60:F64" si="2">+E60*C60</f>
        <v>3413800</v>
      </c>
    </row>
    <row r="61" spans="1:6" s="36" customFormat="1" ht="12.95" customHeight="1">
      <c r="A61" s="38" t="s">
        <v>20</v>
      </c>
      <c r="B61" s="49" t="s">
        <v>169</v>
      </c>
      <c r="C61" s="39">
        <v>4</v>
      </c>
      <c r="D61" s="40" t="s">
        <v>170</v>
      </c>
      <c r="E61" s="41">
        <v>250000</v>
      </c>
      <c r="F61" s="35">
        <f t="shared" si="2"/>
        <v>1000000</v>
      </c>
    </row>
    <row r="62" spans="1:6" s="36" customFormat="1" ht="12.95" customHeight="1">
      <c r="A62" s="32" t="s">
        <v>20</v>
      </c>
      <c r="B62" s="33" t="s">
        <v>18</v>
      </c>
      <c r="C62" s="33">
        <f>85*8</f>
        <v>680</v>
      </c>
      <c r="D62" s="34"/>
      <c r="E62" s="37">
        <v>7680</v>
      </c>
      <c r="F62" s="37">
        <f t="shared" si="2"/>
        <v>5222400</v>
      </c>
    </row>
    <row r="63" spans="1:6" s="36" customFormat="1" ht="12.95" customHeight="1">
      <c r="A63" s="32" t="s">
        <v>20</v>
      </c>
      <c r="B63" s="33" t="s">
        <v>18</v>
      </c>
      <c r="C63" s="33">
        <v>30</v>
      </c>
      <c r="D63" s="34"/>
      <c r="E63" s="37">
        <v>7680</v>
      </c>
      <c r="F63" s="37">
        <f t="shared" si="2"/>
        <v>230400</v>
      </c>
    </row>
    <row r="64" spans="1:6" s="36" customFormat="1" ht="12.95" customHeight="1">
      <c r="A64" s="32" t="s">
        <v>20</v>
      </c>
      <c r="B64" s="33" t="s">
        <v>18</v>
      </c>
      <c r="C64" s="33">
        <v>170</v>
      </c>
      <c r="D64" s="34"/>
      <c r="E64" s="37">
        <v>17400</v>
      </c>
      <c r="F64" s="37">
        <f t="shared" si="2"/>
        <v>2958000</v>
      </c>
    </row>
    <row r="65" spans="1:6" s="36" customFormat="1" ht="12.95" customHeight="1">
      <c r="A65" s="32" t="s">
        <v>20</v>
      </c>
      <c r="B65" s="33" t="s">
        <v>6</v>
      </c>
      <c r="C65" s="33">
        <v>1</v>
      </c>
      <c r="D65" s="34" t="s">
        <v>7</v>
      </c>
      <c r="E65" s="37">
        <v>4082400</v>
      </c>
      <c r="F65" s="37">
        <f t="shared" ref="F65:F77" si="3">+E65*C65</f>
        <v>4082400</v>
      </c>
    </row>
    <row r="66" spans="1:6" s="36" customFormat="1" ht="12.95" customHeight="1">
      <c r="A66" s="32" t="s">
        <v>20</v>
      </c>
      <c r="B66" s="33" t="s">
        <v>8</v>
      </c>
      <c r="C66" s="33">
        <v>1</v>
      </c>
      <c r="D66" s="34" t="s">
        <v>7</v>
      </c>
      <c r="E66" s="37">
        <v>591600</v>
      </c>
      <c r="F66" s="37">
        <f t="shared" si="3"/>
        <v>591600</v>
      </c>
    </row>
    <row r="67" spans="1:6" s="36" customFormat="1" ht="12.95" customHeight="1">
      <c r="A67" s="43" t="s">
        <v>20</v>
      </c>
      <c r="B67" s="44" t="s">
        <v>172</v>
      </c>
      <c r="C67" s="44">
        <v>1</v>
      </c>
      <c r="D67" s="45" t="s">
        <v>7</v>
      </c>
      <c r="E67" s="46">
        <v>5776800</v>
      </c>
      <c r="F67" s="46">
        <f t="shared" si="3"/>
        <v>5776800</v>
      </c>
    </row>
    <row r="68" spans="1:6" s="36" customFormat="1" ht="12.95" customHeight="1">
      <c r="A68" s="32" t="s">
        <v>20</v>
      </c>
      <c r="B68" s="33" t="s">
        <v>173</v>
      </c>
      <c r="C68" s="33">
        <v>1</v>
      </c>
      <c r="D68" s="34" t="s">
        <v>7</v>
      </c>
      <c r="E68" s="37">
        <v>3220430</v>
      </c>
      <c r="F68" s="37">
        <f t="shared" si="3"/>
        <v>3220430</v>
      </c>
    </row>
    <row r="69" spans="1:6" s="36" customFormat="1" ht="12.95" customHeight="1">
      <c r="A69" s="32" t="s">
        <v>20</v>
      </c>
      <c r="B69" s="33" t="s">
        <v>174</v>
      </c>
      <c r="C69" s="33">
        <v>1</v>
      </c>
      <c r="D69" s="34" t="s">
        <v>7</v>
      </c>
      <c r="E69" s="37">
        <v>1073477</v>
      </c>
      <c r="F69" s="37">
        <f t="shared" si="3"/>
        <v>1073477</v>
      </c>
    </row>
    <row r="70" spans="1:6" s="36" customFormat="1" ht="12.95" customHeight="1">
      <c r="A70" s="32" t="s">
        <v>20</v>
      </c>
      <c r="B70" s="33" t="s">
        <v>175</v>
      </c>
      <c r="C70" s="33">
        <v>1</v>
      </c>
      <c r="D70" s="34" t="s">
        <v>7</v>
      </c>
      <c r="E70" s="37">
        <v>162648</v>
      </c>
      <c r="F70" s="37">
        <f t="shared" si="3"/>
        <v>162648</v>
      </c>
    </row>
    <row r="71" spans="1:6" s="36" customFormat="1" ht="12.95" customHeight="1">
      <c r="A71" s="43" t="s">
        <v>20</v>
      </c>
      <c r="B71" s="44" t="s">
        <v>176</v>
      </c>
      <c r="C71" s="44">
        <v>1</v>
      </c>
      <c r="D71" s="45" t="s">
        <v>7</v>
      </c>
      <c r="E71" s="46">
        <v>1584000</v>
      </c>
      <c r="F71" s="46">
        <f t="shared" si="3"/>
        <v>1584000</v>
      </c>
    </row>
    <row r="72" spans="1:6" s="36" customFormat="1" ht="12.95" customHeight="1">
      <c r="A72" s="32" t="s">
        <v>20</v>
      </c>
      <c r="B72" s="33" t="s">
        <v>171</v>
      </c>
      <c r="C72" s="33">
        <v>1</v>
      </c>
      <c r="D72" s="34" t="s">
        <v>7</v>
      </c>
      <c r="E72" s="37">
        <v>1987920</v>
      </c>
      <c r="F72" s="37">
        <f t="shared" si="3"/>
        <v>1987920</v>
      </c>
    </row>
    <row r="73" spans="1:6" s="36" customFormat="1" ht="12.95" customHeight="1">
      <c r="A73" s="32" t="s">
        <v>20</v>
      </c>
      <c r="B73" s="33" t="s">
        <v>167</v>
      </c>
      <c r="C73" s="33">
        <v>1</v>
      </c>
      <c r="D73" s="34" t="s">
        <v>7</v>
      </c>
      <c r="E73" s="37">
        <v>13572000</v>
      </c>
      <c r="F73" s="37">
        <f t="shared" si="3"/>
        <v>13572000</v>
      </c>
    </row>
    <row r="74" spans="1:6" s="36" customFormat="1" ht="12.95" customHeight="1">
      <c r="A74" s="32" t="s">
        <v>20</v>
      </c>
      <c r="B74" s="33" t="s">
        <v>167</v>
      </c>
      <c r="C74" s="33">
        <v>1</v>
      </c>
      <c r="D74" s="34" t="s">
        <v>7</v>
      </c>
      <c r="E74" s="37">
        <v>188500</v>
      </c>
      <c r="F74" s="37">
        <f t="shared" si="3"/>
        <v>188500</v>
      </c>
    </row>
    <row r="75" spans="1:6" s="36" customFormat="1" ht="12.95" customHeight="1">
      <c r="A75" s="32" t="s">
        <v>20</v>
      </c>
      <c r="B75" s="33" t="s">
        <v>167</v>
      </c>
      <c r="C75" s="33">
        <v>1</v>
      </c>
      <c r="D75" s="34" t="s">
        <v>7</v>
      </c>
      <c r="E75" s="37">
        <v>226200</v>
      </c>
      <c r="F75" s="37">
        <f t="shared" si="3"/>
        <v>226200</v>
      </c>
    </row>
    <row r="76" spans="1:6" s="36" customFormat="1" ht="12.95" customHeight="1">
      <c r="A76" s="32" t="s">
        <v>20</v>
      </c>
      <c r="B76" s="33" t="s">
        <v>167</v>
      </c>
      <c r="C76" s="33">
        <v>1</v>
      </c>
      <c r="D76" s="34" t="s">
        <v>7</v>
      </c>
      <c r="E76" s="37">
        <v>603200</v>
      </c>
      <c r="F76" s="37">
        <f t="shared" si="3"/>
        <v>603200</v>
      </c>
    </row>
    <row r="77" spans="1:6" s="36" customFormat="1" ht="12.95" customHeight="1">
      <c r="A77" s="32" t="s">
        <v>20</v>
      </c>
      <c r="B77" s="33" t="s">
        <v>19</v>
      </c>
      <c r="C77" s="33">
        <v>1</v>
      </c>
      <c r="D77" s="34" t="s">
        <v>9</v>
      </c>
      <c r="E77" s="37">
        <v>2088000</v>
      </c>
      <c r="F77" s="37">
        <f t="shared" si="3"/>
        <v>2088000</v>
      </c>
    </row>
    <row r="78" spans="1:6" s="36" customFormat="1" ht="12.95" customHeight="1">
      <c r="A78" s="32" t="s">
        <v>20</v>
      </c>
      <c r="B78" s="33" t="s">
        <v>178</v>
      </c>
      <c r="C78" s="33">
        <v>1</v>
      </c>
      <c r="D78" s="34" t="s">
        <v>7</v>
      </c>
      <c r="E78" s="37">
        <f>2211840-13500</f>
        <v>2198340</v>
      </c>
      <c r="F78" s="37">
        <f t="shared" ref="F78:F94" si="4">+E78*C78</f>
        <v>2198340</v>
      </c>
    </row>
    <row r="79" spans="1:6" s="36" customFormat="1" ht="12.95" customHeight="1">
      <c r="A79" s="32" t="s">
        <v>20</v>
      </c>
      <c r="B79" s="33" t="s">
        <v>173</v>
      </c>
      <c r="C79" s="33">
        <v>1</v>
      </c>
      <c r="D79" s="34" t="s">
        <v>7</v>
      </c>
      <c r="E79" s="37">
        <f>6635520+13500+13500+14580</f>
        <v>6677100</v>
      </c>
      <c r="F79" s="37">
        <f t="shared" si="4"/>
        <v>6677100</v>
      </c>
    </row>
    <row r="80" spans="1:6" s="36" customFormat="1" ht="12.95" customHeight="1">
      <c r="A80" s="32" t="s">
        <v>20</v>
      </c>
      <c r="B80" s="33" t="s">
        <v>179</v>
      </c>
      <c r="C80" s="33">
        <v>1</v>
      </c>
      <c r="D80" s="34" t="s">
        <v>7</v>
      </c>
      <c r="E80" s="37">
        <v>186900</v>
      </c>
      <c r="F80" s="37">
        <f t="shared" si="4"/>
        <v>186900</v>
      </c>
    </row>
    <row r="81" spans="1:6" s="36" customFormat="1" ht="12.95" customHeight="1">
      <c r="A81" s="32" t="s">
        <v>20</v>
      </c>
      <c r="B81" s="33" t="s">
        <v>174</v>
      </c>
      <c r="C81" s="33">
        <v>1</v>
      </c>
      <c r="D81" s="34" t="s">
        <v>7</v>
      </c>
      <c r="E81" s="37">
        <f>2211840-13500</f>
        <v>2198340</v>
      </c>
      <c r="F81" s="37">
        <f t="shared" si="4"/>
        <v>2198340</v>
      </c>
    </row>
    <row r="82" spans="1:6" s="36" customFormat="1" ht="12.95" customHeight="1">
      <c r="A82" s="32" t="s">
        <v>20</v>
      </c>
      <c r="B82" s="33" t="s">
        <v>180</v>
      </c>
      <c r="C82" s="33">
        <v>1</v>
      </c>
      <c r="D82" s="34" t="s">
        <v>7</v>
      </c>
      <c r="E82" s="37">
        <v>845000</v>
      </c>
      <c r="F82" s="37">
        <f t="shared" si="4"/>
        <v>845000</v>
      </c>
    </row>
    <row r="83" spans="1:6" s="36" customFormat="1" ht="12.95" customHeight="1">
      <c r="A83" s="43" t="s">
        <v>20</v>
      </c>
      <c r="B83" s="44" t="s">
        <v>181</v>
      </c>
      <c r="C83" s="44">
        <v>1</v>
      </c>
      <c r="D83" s="45" t="s">
        <v>7</v>
      </c>
      <c r="E83" s="46">
        <v>2916000</v>
      </c>
      <c r="F83" s="46">
        <f t="shared" si="4"/>
        <v>2916000</v>
      </c>
    </row>
    <row r="84" spans="1:6" s="36" customFormat="1" ht="12.95" customHeight="1">
      <c r="A84" s="32" t="s">
        <v>20</v>
      </c>
      <c r="B84" s="33" t="s">
        <v>182</v>
      </c>
      <c r="C84" s="33">
        <v>1</v>
      </c>
      <c r="D84" s="34" t="s">
        <v>7</v>
      </c>
      <c r="E84" s="37">
        <f>3758400-14580</f>
        <v>3743820</v>
      </c>
      <c r="F84" s="37">
        <f t="shared" si="4"/>
        <v>3743820</v>
      </c>
    </row>
    <row r="85" spans="1:6" s="36" customFormat="1" ht="12.95" customHeight="1">
      <c r="A85" s="32" t="s">
        <v>20</v>
      </c>
      <c r="B85" s="33" t="s">
        <v>183</v>
      </c>
      <c r="C85" s="33">
        <v>1</v>
      </c>
      <c r="D85" s="34" t="s">
        <v>7</v>
      </c>
      <c r="E85" s="37">
        <v>3584800</v>
      </c>
      <c r="F85" s="37">
        <f t="shared" si="4"/>
        <v>3584800</v>
      </c>
    </row>
    <row r="86" spans="1:6" s="36" customFormat="1" ht="12.95" customHeight="1">
      <c r="A86" s="32" t="s">
        <v>20</v>
      </c>
      <c r="B86" s="33" t="s">
        <v>184</v>
      </c>
      <c r="C86" s="33">
        <v>1</v>
      </c>
      <c r="D86" s="34" t="s">
        <v>7</v>
      </c>
      <c r="E86" s="37">
        <v>580000</v>
      </c>
      <c r="F86" s="37">
        <f t="shared" si="4"/>
        <v>580000</v>
      </c>
    </row>
    <row r="87" spans="1:6" s="36" customFormat="1" ht="12.95" customHeight="1">
      <c r="A87" s="32" t="s">
        <v>20</v>
      </c>
      <c r="B87" s="33" t="s">
        <v>183</v>
      </c>
      <c r="C87" s="33">
        <v>1</v>
      </c>
      <c r="D87" s="34" t="s">
        <v>7</v>
      </c>
      <c r="E87" s="37">
        <v>22160045</v>
      </c>
      <c r="F87" s="37">
        <f t="shared" si="4"/>
        <v>22160045</v>
      </c>
    </row>
    <row r="88" spans="1:6" s="36" customFormat="1" ht="12.95" customHeight="1">
      <c r="A88" s="32" t="s">
        <v>20</v>
      </c>
      <c r="B88" s="33" t="s">
        <v>185</v>
      </c>
      <c r="C88" s="33">
        <v>1</v>
      </c>
      <c r="D88" s="34" t="s">
        <v>7</v>
      </c>
      <c r="E88" s="37">
        <v>1404678</v>
      </c>
      <c r="F88" s="37">
        <f t="shared" si="4"/>
        <v>1404678</v>
      </c>
    </row>
    <row r="89" spans="1:6" s="36" customFormat="1" ht="12.95" customHeight="1">
      <c r="A89" s="38" t="s">
        <v>20</v>
      </c>
      <c r="B89" s="33" t="s">
        <v>186</v>
      </c>
      <c r="C89" s="39">
        <v>1</v>
      </c>
      <c r="D89" s="40" t="s">
        <v>12</v>
      </c>
      <c r="E89" s="41">
        <f>77349</f>
        <v>77349</v>
      </c>
      <c r="F89" s="35">
        <f t="shared" si="4"/>
        <v>77349</v>
      </c>
    </row>
    <row r="90" spans="1:6" s="36" customFormat="1" ht="12.95" customHeight="1">
      <c r="A90" s="38" t="s">
        <v>20</v>
      </c>
      <c r="B90" s="33" t="s">
        <v>187</v>
      </c>
      <c r="C90" s="39">
        <v>3</v>
      </c>
      <c r="D90" s="40" t="s">
        <v>12</v>
      </c>
      <c r="E90" s="41">
        <f>38666/3</f>
        <v>12888.666666666666</v>
      </c>
      <c r="F90" s="35">
        <f t="shared" si="4"/>
        <v>38666</v>
      </c>
    </row>
    <row r="91" spans="1:6" s="36" customFormat="1" ht="12.95" customHeight="1">
      <c r="A91" s="38" t="s">
        <v>20</v>
      </c>
      <c r="B91" s="33" t="s">
        <v>188</v>
      </c>
      <c r="C91" s="39">
        <v>100</v>
      </c>
      <c r="D91" s="40" t="s">
        <v>12</v>
      </c>
      <c r="E91" s="41">
        <f>356932/100</f>
        <v>3569.32</v>
      </c>
      <c r="F91" s="35">
        <f t="shared" si="4"/>
        <v>356932</v>
      </c>
    </row>
    <row r="92" spans="1:6" s="36" customFormat="1" ht="12.95" customHeight="1">
      <c r="A92" s="38" t="s">
        <v>20</v>
      </c>
      <c r="B92" s="33" t="s">
        <v>189</v>
      </c>
      <c r="C92" s="39">
        <v>100</v>
      </c>
      <c r="D92" s="40" t="s">
        <v>76</v>
      </c>
      <c r="E92" s="41">
        <f>232000/100</f>
        <v>2320</v>
      </c>
      <c r="F92" s="35">
        <f t="shared" si="4"/>
        <v>232000</v>
      </c>
    </row>
    <row r="93" spans="1:6" s="36" customFormat="1" ht="12.95" customHeight="1">
      <c r="A93" s="38" t="s">
        <v>20</v>
      </c>
      <c r="B93" s="33" t="s">
        <v>190</v>
      </c>
      <c r="C93" s="39">
        <v>10</v>
      </c>
      <c r="D93" s="40" t="s">
        <v>12</v>
      </c>
      <c r="E93" s="41">
        <f>351863/10</f>
        <v>35186.300000000003</v>
      </c>
      <c r="F93" s="35">
        <f t="shared" si="4"/>
        <v>351863</v>
      </c>
    </row>
    <row r="94" spans="1:6" s="36" customFormat="1" ht="12.95" customHeight="1">
      <c r="A94" s="38" t="s">
        <v>20</v>
      </c>
      <c r="B94" s="33" t="s">
        <v>191</v>
      </c>
      <c r="C94" s="39">
        <v>20</v>
      </c>
      <c r="D94" s="40" t="s">
        <v>12</v>
      </c>
      <c r="E94" s="41">
        <f>160080/20</f>
        <v>8004</v>
      </c>
      <c r="F94" s="35">
        <f t="shared" si="4"/>
        <v>160080</v>
      </c>
    </row>
    <row r="95" spans="1:6" s="54" customFormat="1" ht="11.25" customHeight="1">
      <c r="A95" s="38" t="s">
        <v>20</v>
      </c>
      <c r="B95" s="33" t="s">
        <v>192</v>
      </c>
      <c r="C95" s="39">
        <v>1</v>
      </c>
      <c r="D95" s="40" t="s">
        <v>7</v>
      </c>
      <c r="E95" s="41">
        <v>3276053</v>
      </c>
      <c r="F95" s="35">
        <f t="shared" ref="F95:F97" si="5">+E95*C95</f>
        <v>3276053</v>
      </c>
    </row>
    <row r="96" spans="1:6" s="54" customFormat="1" ht="11.25" customHeight="1">
      <c r="A96" s="32" t="s">
        <v>20</v>
      </c>
      <c r="B96" s="33" t="s">
        <v>174</v>
      </c>
      <c r="C96" s="55">
        <v>245.77213477619301</v>
      </c>
      <c r="D96" s="34"/>
      <c r="E96" s="37">
        <v>8132</v>
      </c>
      <c r="F96" s="37">
        <f t="shared" si="5"/>
        <v>1998619.0000000016</v>
      </c>
    </row>
    <row r="97" spans="1:6" s="54" customFormat="1" ht="11.25" customHeight="1">
      <c r="A97" s="32" t="s">
        <v>20</v>
      </c>
      <c r="B97" s="33" t="s">
        <v>177</v>
      </c>
      <c r="C97" s="55">
        <v>278.40228306759002</v>
      </c>
      <c r="D97" s="34"/>
      <c r="E97" s="37">
        <v>48794</v>
      </c>
      <c r="F97" s="37">
        <f t="shared" si="5"/>
        <v>13584360.999999987</v>
      </c>
    </row>
  </sheetData>
  <sheetProtection autoFilter="0"/>
  <autoFilter ref="A1:F97"/>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CF1206"/>
  <sheetViews>
    <sheetView zoomScaleNormal="100" workbookViewId="0">
      <pane ySplit="1" topLeftCell="A2" activePane="bottomLeft" state="frozen"/>
      <selection activeCell="X1" sqref="X1"/>
      <selection pane="bottomLeft" activeCell="B15" sqref="B15"/>
    </sheetView>
  </sheetViews>
  <sheetFormatPr baseColWidth="10" defaultRowHeight="12.95" customHeight="1"/>
  <cols>
    <col min="1" max="1" width="12.7109375" style="75" customWidth="1"/>
    <col min="2" max="2" width="27.42578125" style="63" customWidth="1"/>
    <col min="3" max="3" width="8.28515625" style="63" customWidth="1"/>
    <col min="4" max="4" width="9.28515625" style="63" customWidth="1"/>
    <col min="5" max="5" width="10" style="77" customWidth="1"/>
    <col min="6" max="6" width="11.5703125" style="77" customWidth="1"/>
    <col min="7" max="225" width="11.42578125" style="63"/>
    <col min="226" max="226" width="10.85546875" style="63" customWidth="1"/>
    <col min="227" max="227" width="13.42578125" style="63" customWidth="1"/>
    <col min="228" max="228" width="19.28515625" style="63" customWidth="1"/>
    <col min="229" max="237" width="12.7109375" style="63" customWidth="1"/>
    <col min="238" max="238" width="27.42578125" style="63" customWidth="1"/>
    <col min="239" max="239" width="5.7109375" style="63" customWidth="1"/>
    <col min="240" max="240" width="6.5703125" style="63" customWidth="1"/>
    <col min="241" max="241" width="13.7109375" style="63" customWidth="1"/>
    <col min="242" max="242" width="14.28515625" style="63" customWidth="1"/>
    <col min="243" max="243" width="11.28515625" style="63" customWidth="1"/>
    <col min="244" max="244" width="7" style="63" customWidth="1"/>
    <col min="245" max="245" width="8.28515625" style="63" customWidth="1"/>
    <col min="246" max="246" width="9.28515625" style="63" customWidth="1"/>
    <col min="247" max="247" width="10" style="63" customWidth="1"/>
    <col min="248" max="249" width="11.5703125" style="63" customWidth="1"/>
    <col min="250" max="250" width="0" style="63" hidden="1" customWidth="1"/>
    <col min="251" max="251" width="11.42578125" style="63" customWidth="1"/>
    <col min="252" max="252" width="9.42578125" style="63" customWidth="1"/>
    <col min="253" max="253" width="11" style="63" customWidth="1"/>
    <col min="254" max="254" width="10.28515625" style="63" customWidth="1"/>
    <col min="255" max="255" width="8.7109375" style="63" customWidth="1"/>
    <col min="256" max="256" width="8" style="63" customWidth="1"/>
    <col min="257" max="257" width="11.140625" style="63" customWidth="1"/>
    <col min="258" max="261" width="12.7109375" style="63" customWidth="1"/>
    <col min="262" max="262" width="49.28515625" style="63" customWidth="1"/>
    <col min="263" max="481" width="11.42578125" style="63"/>
    <col min="482" max="482" width="10.85546875" style="63" customWidth="1"/>
    <col min="483" max="483" width="13.42578125" style="63" customWidth="1"/>
    <col min="484" max="484" width="19.28515625" style="63" customWidth="1"/>
    <col min="485" max="493" width="12.7109375" style="63" customWidth="1"/>
    <col min="494" max="494" width="27.42578125" style="63" customWidth="1"/>
    <col min="495" max="495" width="5.7109375" style="63" customWidth="1"/>
    <col min="496" max="496" width="6.5703125" style="63" customWidth="1"/>
    <col min="497" max="497" width="13.7109375" style="63" customWidth="1"/>
    <col min="498" max="498" width="14.28515625" style="63" customWidth="1"/>
    <col min="499" max="499" width="11.28515625" style="63" customWidth="1"/>
    <col min="500" max="500" width="7" style="63" customWidth="1"/>
    <col min="501" max="501" width="8.28515625" style="63" customWidth="1"/>
    <col min="502" max="502" width="9.28515625" style="63" customWidth="1"/>
    <col min="503" max="503" width="10" style="63" customWidth="1"/>
    <col min="504" max="505" width="11.5703125" style="63" customWidth="1"/>
    <col min="506" max="506" width="0" style="63" hidden="1" customWidth="1"/>
    <col min="507" max="507" width="11.42578125" style="63" customWidth="1"/>
    <col min="508" max="508" width="9.42578125" style="63" customWidth="1"/>
    <col min="509" max="509" width="11" style="63" customWidth="1"/>
    <col min="510" max="510" width="10.28515625" style="63" customWidth="1"/>
    <col min="511" max="511" width="8.7109375" style="63" customWidth="1"/>
    <col min="512" max="512" width="8" style="63" customWidth="1"/>
    <col min="513" max="513" width="11.140625" style="63" customWidth="1"/>
    <col min="514" max="517" width="12.7109375" style="63" customWidth="1"/>
    <col min="518" max="518" width="49.28515625" style="63" customWidth="1"/>
    <col min="519" max="737" width="11.42578125" style="63"/>
    <col min="738" max="738" width="10.85546875" style="63" customWidth="1"/>
    <col min="739" max="739" width="13.42578125" style="63" customWidth="1"/>
    <col min="740" max="740" width="19.28515625" style="63" customWidth="1"/>
    <col min="741" max="749" width="12.7109375" style="63" customWidth="1"/>
    <col min="750" max="750" width="27.42578125" style="63" customWidth="1"/>
    <col min="751" max="751" width="5.7109375" style="63" customWidth="1"/>
    <col min="752" max="752" width="6.5703125" style="63" customWidth="1"/>
    <col min="753" max="753" width="13.7109375" style="63" customWidth="1"/>
    <col min="754" max="754" width="14.28515625" style="63" customWidth="1"/>
    <col min="755" max="755" width="11.28515625" style="63" customWidth="1"/>
    <col min="756" max="756" width="7" style="63" customWidth="1"/>
    <col min="757" max="757" width="8.28515625" style="63" customWidth="1"/>
    <col min="758" max="758" width="9.28515625" style="63" customWidth="1"/>
    <col min="759" max="759" width="10" style="63" customWidth="1"/>
    <col min="760" max="761" width="11.5703125" style="63" customWidth="1"/>
    <col min="762" max="762" width="0" style="63" hidden="1" customWidth="1"/>
    <col min="763" max="763" width="11.42578125" style="63" customWidth="1"/>
    <col min="764" max="764" width="9.42578125" style="63" customWidth="1"/>
    <col min="765" max="765" width="11" style="63" customWidth="1"/>
    <col min="766" max="766" width="10.28515625" style="63" customWidth="1"/>
    <col min="767" max="767" width="8.7109375" style="63" customWidth="1"/>
    <col min="768" max="768" width="8" style="63" customWidth="1"/>
    <col min="769" max="769" width="11.140625" style="63" customWidth="1"/>
    <col min="770" max="773" width="12.7109375" style="63" customWidth="1"/>
    <col min="774" max="774" width="49.28515625" style="63" customWidth="1"/>
    <col min="775" max="993" width="11.42578125" style="63"/>
    <col min="994" max="994" width="10.85546875" style="63" customWidth="1"/>
    <col min="995" max="995" width="13.42578125" style="63" customWidth="1"/>
    <col min="996" max="996" width="19.28515625" style="63" customWidth="1"/>
    <col min="997" max="1005" width="12.7109375" style="63" customWidth="1"/>
    <col min="1006" max="1006" width="27.42578125" style="63" customWidth="1"/>
    <col min="1007" max="1007" width="5.7109375" style="63" customWidth="1"/>
    <col min="1008" max="1008" width="6.5703125" style="63" customWidth="1"/>
    <col min="1009" max="1009" width="13.7109375" style="63" customWidth="1"/>
    <col min="1010" max="1010" width="14.28515625" style="63" customWidth="1"/>
    <col min="1011" max="1011" width="11.28515625" style="63" customWidth="1"/>
    <col min="1012" max="1012" width="7" style="63" customWidth="1"/>
    <col min="1013" max="1013" width="8.28515625" style="63" customWidth="1"/>
    <col min="1014" max="1014" width="9.28515625" style="63" customWidth="1"/>
    <col min="1015" max="1015" width="10" style="63" customWidth="1"/>
    <col min="1016" max="1017" width="11.5703125" style="63" customWidth="1"/>
    <col min="1018" max="1018" width="0" style="63" hidden="1" customWidth="1"/>
    <col min="1019" max="1019" width="11.42578125" style="63" customWidth="1"/>
    <col min="1020" max="1020" width="9.42578125" style="63" customWidth="1"/>
    <col min="1021" max="1021" width="11" style="63" customWidth="1"/>
    <col min="1022" max="1022" width="10.28515625" style="63" customWidth="1"/>
    <col min="1023" max="1023" width="8.7109375" style="63" customWidth="1"/>
    <col min="1024" max="1024" width="8" style="63" customWidth="1"/>
    <col min="1025" max="1025" width="11.140625" style="63" customWidth="1"/>
    <col min="1026" max="1029" width="12.7109375" style="63" customWidth="1"/>
    <col min="1030" max="1030" width="49.28515625" style="63" customWidth="1"/>
    <col min="1031" max="1249" width="11.42578125" style="63"/>
    <col min="1250" max="1250" width="10.85546875" style="63" customWidth="1"/>
    <col min="1251" max="1251" width="13.42578125" style="63" customWidth="1"/>
    <col min="1252" max="1252" width="19.28515625" style="63" customWidth="1"/>
    <col min="1253" max="1261" width="12.7109375" style="63" customWidth="1"/>
    <col min="1262" max="1262" width="27.42578125" style="63" customWidth="1"/>
    <col min="1263" max="1263" width="5.7109375" style="63" customWidth="1"/>
    <col min="1264" max="1264" width="6.5703125" style="63" customWidth="1"/>
    <col min="1265" max="1265" width="13.7109375" style="63" customWidth="1"/>
    <col min="1266" max="1266" width="14.28515625" style="63" customWidth="1"/>
    <col min="1267" max="1267" width="11.28515625" style="63" customWidth="1"/>
    <col min="1268" max="1268" width="7" style="63" customWidth="1"/>
    <col min="1269" max="1269" width="8.28515625" style="63" customWidth="1"/>
    <col min="1270" max="1270" width="9.28515625" style="63" customWidth="1"/>
    <col min="1271" max="1271" width="10" style="63" customWidth="1"/>
    <col min="1272" max="1273" width="11.5703125" style="63" customWidth="1"/>
    <col min="1274" max="1274" width="0" style="63" hidden="1" customWidth="1"/>
    <col min="1275" max="1275" width="11.42578125" style="63" customWidth="1"/>
    <col min="1276" max="1276" width="9.42578125" style="63" customWidth="1"/>
    <col min="1277" max="1277" width="11" style="63" customWidth="1"/>
    <col min="1278" max="1278" width="10.28515625" style="63" customWidth="1"/>
    <col min="1279" max="1279" width="8.7109375" style="63" customWidth="1"/>
    <col min="1280" max="1280" width="8" style="63" customWidth="1"/>
    <col min="1281" max="1281" width="11.140625" style="63" customWidth="1"/>
    <col min="1282" max="1285" width="12.7109375" style="63" customWidth="1"/>
    <col min="1286" max="1286" width="49.28515625" style="63" customWidth="1"/>
    <col min="1287" max="1505" width="11.42578125" style="63"/>
    <col min="1506" max="1506" width="10.85546875" style="63" customWidth="1"/>
    <col min="1507" max="1507" width="13.42578125" style="63" customWidth="1"/>
    <col min="1508" max="1508" width="19.28515625" style="63" customWidth="1"/>
    <col min="1509" max="1517" width="12.7109375" style="63" customWidth="1"/>
    <col min="1518" max="1518" width="27.42578125" style="63" customWidth="1"/>
    <col min="1519" max="1519" width="5.7109375" style="63" customWidth="1"/>
    <col min="1520" max="1520" width="6.5703125" style="63" customWidth="1"/>
    <col min="1521" max="1521" width="13.7109375" style="63" customWidth="1"/>
    <col min="1522" max="1522" width="14.28515625" style="63" customWidth="1"/>
    <col min="1523" max="1523" width="11.28515625" style="63" customWidth="1"/>
    <col min="1524" max="1524" width="7" style="63" customWidth="1"/>
    <col min="1525" max="1525" width="8.28515625" style="63" customWidth="1"/>
    <col min="1526" max="1526" width="9.28515625" style="63" customWidth="1"/>
    <col min="1527" max="1527" width="10" style="63" customWidth="1"/>
    <col min="1528" max="1529" width="11.5703125" style="63" customWidth="1"/>
    <col min="1530" max="1530" width="0" style="63" hidden="1" customWidth="1"/>
    <col min="1531" max="1531" width="11.42578125" style="63" customWidth="1"/>
    <col min="1532" max="1532" width="9.42578125" style="63" customWidth="1"/>
    <col min="1533" max="1533" width="11" style="63" customWidth="1"/>
    <col min="1534" max="1534" width="10.28515625" style="63" customWidth="1"/>
    <col min="1535" max="1535" width="8.7109375" style="63" customWidth="1"/>
    <col min="1536" max="1536" width="8" style="63" customWidth="1"/>
    <col min="1537" max="1537" width="11.140625" style="63" customWidth="1"/>
    <col min="1538" max="1541" width="12.7109375" style="63" customWidth="1"/>
    <col min="1542" max="1542" width="49.28515625" style="63" customWidth="1"/>
    <col min="1543" max="1761" width="11.42578125" style="63"/>
    <col min="1762" max="1762" width="10.85546875" style="63" customWidth="1"/>
    <col min="1763" max="1763" width="13.42578125" style="63" customWidth="1"/>
    <col min="1764" max="1764" width="19.28515625" style="63" customWidth="1"/>
    <col min="1765" max="1773" width="12.7109375" style="63" customWidth="1"/>
    <col min="1774" max="1774" width="27.42578125" style="63" customWidth="1"/>
    <col min="1775" max="1775" width="5.7109375" style="63" customWidth="1"/>
    <col min="1776" max="1776" width="6.5703125" style="63" customWidth="1"/>
    <col min="1777" max="1777" width="13.7109375" style="63" customWidth="1"/>
    <col min="1778" max="1778" width="14.28515625" style="63" customWidth="1"/>
    <col min="1779" max="1779" width="11.28515625" style="63" customWidth="1"/>
    <col min="1780" max="1780" width="7" style="63" customWidth="1"/>
    <col min="1781" max="1781" width="8.28515625" style="63" customWidth="1"/>
    <col min="1782" max="1782" width="9.28515625" style="63" customWidth="1"/>
    <col min="1783" max="1783" width="10" style="63" customWidth="1"/>
    <col min="1784" max="1785" width="11.5703125" style="63" customWidth="1"/>
    <col min="1786" max="1786" width="0" style="63" hidden="1" customWidth="1"/>
    <col min="1787" max="1787" width="11.42578125" style="63" customWidth="1"/>
    <col min="1788" max="1788" width="9.42578125" style="63" customWidth="1"/>
    <col min="1789" max="1789" width="11" style="63" customWidth="1"/>
    <col min="1790" max="1790" width="10.28515625" style="63" customWidth="1"/>
    <col min="1791" max="1791" width="8.7109375" style="63" customWidth="1"/>
    <col min="1792" max="1792" width="8" style="63" customWidth="1"/>
    <col min="1793" max="1793" width="11.140625" style="63" customWidth="1"/>
    <col min="1794" max="1797" width="12.7109375" style="63" customWidth="1"/>
    <col min="1798" max="1798" width="49.28515625" style="63" customWidth="1"/>
    <col min="1799" max="2017" width="11.42578125" style="63"/>
    <col min="2018" max="2018" width="10.85546875" style="63" customWidth="1"/>
    <col min="2019" max="2019" width="13.42578125" style="63" customWidth="1"/>
    <col min="2020" max="2020" width="19.28515625" style="63" customWidth="1"/>
    <col min="2021" max="2029" width="12.7109375" style="63" customWidth="1"/>
    <col min="2030" max="2030" width="27.42578125" style="63" customWidth="1"/>
    <col min="2031" max="2031" width="5.7109375" style="63" customWidth="1"/>
    <col min="2032" max="2032" width="6.5703125" style="63" customWidth="1"/>
    <col min="2033" max="2033" width="13.7109375" style="63" customWidth="1"/>
    <col min="2034" max="2034" width="14.28515625" style="63" customWidth="1"/>
    <col min="2035" max="2035" width="11.28515625" style="63" customWidth="1"/>
    <col min="2036" max="2036" width="7" style="63" customWidth="1"/>
    <col min="2037" max="2037" width="8.28515625" style="63" customWidth="1"/>
    <col min="2038" max="2038" width="9.28515625" style="63" customWidth="1"/>
    <col min="2039" max="2039" width="10" style="63" customWidth="1"/>
    <col min="2040" max="2041" width="11.5703125" style="63" customWidth="1"/>
    <col min="2042" max="2042" width="0" style="63" hidden="1" customWidth="1"/>
    <col min="2043" max="2043" width="11.42578125" style="63" customWidth="1"/>
    <col min="2044" max="2044" width="9.42578125" style="63" customWidth="1"/>
    <col min="2045" max="2045" width="11" style="63" customWidth="1"/>
    <col min="2046" max="2046" width="10.28515625" style="63" customWidth="1"/>
    <col min="2047" max="2047" width="8.7109375" style="63" customWidth="1"/>
    <col min="2048" max="2048" width="8" style="63" customWidth="1"/>
    <col min="2049" max="2049" width="11.140625" style="63" customWidth="1"/>
    <col min="2050" max="2053" width="12.7109375" style="63" customWidth="1"/>
    <col min="2054" max="2054" width="49.28515625" style="63" customWidth="1"/>
    <col min="2055" max="2273" width="11.42578125" style="63"/>
    <col min="2274" max="2274" width="10.85546875" style="63" customWidth="1"/>
    <col min="2275" max="2275" width="13.42578125" style="63" customWidth="1"/>
    <col min="2276" max="2276" width="19.28515625" style="63" customWidth="1"/>
    <col min="2277" max="2285" width="12.7109375" style="63" customWidth="1"/>
    <col min="2286" max="2286" width="27.42578125" style="63" customWidth="1"/>
    <col min="2287" max="2287" width="5.7109375" style="63" customWidth="1"/>
    <col min="2288" max="2288" width="6.5703125" style="63" customWidth="1"/>
    <col min="2289" max="2289" width="13.7109375" style="63" customWidth="1"/>
    <col min="2290" max="2290" width="14.28515625" style="63" customWidth="1"/>
    <col min="2291" max="2291" width="11.28515625" style="63" customWidth="1"/>
    <col min="2292" max="2292" width="7" style="63" customWidth="1"/>
    <col min="2293" max="2293" width="8.28515625" style="63" customWidth="1"/>
    <col min="2294" max="2294" width="9.28515625" style="63" customWidth="1"/>
    <col min="2295" max="2295" width="10" style="63" customWidth="1"/>
    <col min="2296" max="2297" width="11.5703125" style="63" customWidth="1"/>
    <col min="2298" max="2298" width="0" style="63" hidden="1" customWidth="1"/>
    <col min="2299" max="2299" width="11.42578125" style="63" customWidth="1"/>
    <col min="2300" max="2300" width="9.42578125" style="63" customWidth="1"/>
    <col min="2301" max="2301" width="11" style="63" customWidth="1"/>
    <col min="2302" max="2302" width="10.28515625" style="63" customWidth="1"/>
    <col min="2303" max="2303" width="8.7109375" style="63" customWidth="1"/>
    <col min="2304" max="2304" width="8" style="63" customWidth="1"/>
    <col min="2305" max="2305" width="11.140625" style="63" customWidth="1"/>
    <col min="2306" max="2309" width="12.7109375" style="63" customWidth="1"/>
    <col min="2310" max="2310" width="49.28515625" style="63" customWidth="1"/>
    <col min="2311" max="2529" width="11.42578125" style="63"/>
    <col min="2530" max="2530" width="10.85546875" style="63" customWidth="1"/>
    <col min="2531" max="2531" width="13.42578125" style="63" customWidth="1"/>
    <col min="2532" max="2532" width="19.28515625" style="63" customWidth="1"/>
    <col min="2533" max="2541" width="12.7109375" style="63" customWidth="1"/>
    <col min="2542" max="2542" width="27.42578125" style="63" customWidth="1"/>
    <col min="2543" max="2543" width="5.7109375" style="63" customWidth="1"/>
    <col min="2544" max="2544" width="6.5703125" style="63" customWidth="1"/>
    <col min="2545" max="2545" width="13.7109375" style="63" customWidth="1"/>
    <col min="2546" max="2546" width="14.28515625" style="63" customWidth="1"/>
    <col min="2547" max="2547" width="11.28515625" style="63" customWidth="1"/>
    <col min="2548" max="2548" width="7" style="63" customWidth="1"/>
    <col min="2549" max="2549" width="8.28515625" style="63" customWidth="1"/>
    <col min="2550" max="2550" width="9.28515625" style="63" customWidth="1"/>
    <col min="2551" max="2551" width="10" style="63" customWidth="1"/>
    <col min="2552" max="2553" width="11.5703125" style="63" customWidth="1"/>
    <col min="2554" max="2554" width="0" style="63" hidden="1" customWidth="1"/>
    <col min="2555" max="2555" width="11.42578125" style="63" customWidth="1"/>
    <col min="2556" max="2556" width="9.42578125" style="63" customWidth="1"/>
    <col min="2557" max="2557" width="11" style="63" customWidth="1"/>
    <col min="2558" max="2558" width="10.28515625" style="63" customWidth="1"/>
    <col min="2559" max="2559" width="8.7109375" style="63" customWidth="1"/>
    <col min="2560" max="2560" width="8" style="63" customWidth="1"/>
    <col min="2561" max="2561" width="11.140625" style="63" customWidth="1"/>
    <col min="2562" max="2565" width="12.7109375" style="63" customWidth="1"/>
    <col min="2566" max="2566" width="49.28515625" style="63" customWidth="1"/>
    <col min="2567" max="2785" width="11.42578125" style="63"/>
    <col min="2786" max="2786" width="10.85546875" style="63" customWidth="1"/>
    <col min="2787" max="2787" width="13.42578125" style="63" customWidth="1"/>
    <col min="2788" max="2788" width="19.28515625" style="63" customWidth="1"/>
    <col min="2789" max="2797" width="12.7109375" style="63" customWidth="1"/>
    <col min="2798" max="2798" width="27.42578125" style="63" customWidth="1"/>
    <col min="2799" max="2799" width="5.7109375" style="63" customWidth="1"/>
    <col min="2800" max="2800" width="6.5703125" style="63" customWidth="1"/>
    <col min="2801" max="2801" width="13.7109375" style="63" customWidth="1"/>
    <col min="2802" max="2802" width="14.28515625" style="63" customWidth="1"/>
    <col min="2803" max="2803" width="11.28515625" style="63" customWidth="1"/>
    <col min="2804" max="2804" width="7" style="63" customWidth="1"/>
    <col min="2805" max="2805" width="8.28515625" style="63" customWidth="1"/>
    <col min="2806" max="2806" width="9.28515625" style="63" customWidth="1"/>
    <col min="2807" max="2807" width="10" style="63" customWidth="1"/>
    <col min="2808" max="2809" width="11.5703125" style="63" customWidth="1"/>
    <col min="2810" max="2810" width="0" style="63" hidden="1" customWidth="1"/>
    <col min="2811" max="2811" width="11.42578125" style="63" customWidth="1"/>
    <col min="2812" max="2812" width="9.42578125" style="63" customWidth="1"/>
    <col min="2813" max="2813" width="11" style="63" customWidth="1"/>
    <col min="2814" max="2814" width="10.28515625" style="63" customWidth="1"/>
    <col min="2815" max="2815" width="8.7109375" style="63" customWidth="1"/>
    <col min="2816" max="2816" width="8" style="63" customWidth="1"/>
    <col min="2817" max="2817" width="11.140625" style="63" customWidth="1"/>
    <col min="2818" max="2821" width="12.7109375" style="63" customWidth="1"/>
    <col min="2822" max="2822" width="49.28515625" style="63" customWidth="1"/>
    <col min="2823" max="3041" width="11.42578125" style="63"/>
    <col min="3042" max="3042" width="10.85546875" style="63" customWidth="1"/>
    <col min="3043" max="3043" width="13.42578125" style="63" customWidth="1"/>
    <col min="3044" max="3044" width="19.28515625" style="63" customWidth="1"/>
    <col min="3045" max="3053" width="12.7109375" style="63" customWidth="1"/>
    <col min="3054" max="3054" width="27.42578125" style="63" customWidth="1"/>
    <col min="3055" max="3055" width="5.7109375" style="63" customWidth="1"/>
    <col min="3056" max="3056" width="6.5703125" style="63" customWidth="1"/>
    <col min="3057" max="3057" width="13.7109375" style="63" customWidth="1"/>
    <col min="3058" max="3058" width="14.28515625" style="63" customWidth="1"/>
    <col min="3059" max="3059" width="11.28515625" style="63" customWidth="1"/>
    <col min="3060" max="3060" width="7" style="63" customWidth="1"/>
    <col min="3061" max="3061" width="8.28515625" style="63" customWidth="1"/>
    <col min="3062" max="3062" width="9.28515625" style="63" customWidth="1"/>
    <col min="3063" max="3063" width="10" style="63" customWidth="1"/>
    <col min="3064" max="3065" width="11.5703125" style="63" customWidth="1"/>
    <col min="3066" max="3066" width="0" style="63" hidden="1" customWidth="1"/>
    <col min="3067" max="3067" width="11.42578125" style="63" customWidth="1"/>
    <col min="3068" max="3068" width="9.42578125" style="63" customWidth="1"/>
    <col min="3069" max="3069" width="11" style="63" customWidth="1"/>
    <col min="3070" max="3070" width="10.28515625" style="63" customWidth="1"/>
    <col min="3071" max="3071" width="8.7109375" style="63" customWidth="1"/>
    <col min="3072" max="3072" width="8" style="63" customWidth="1"/>
    <col min="3073" max="3073" width="11.140625" style="63" customWidth="1"/>
    <col min="3074" max="3077" width="12.7109375" style="63" customWidth="1"/>
    <col min="3078" max="3078" width="49.28515625" style="63" customWidth="1"/>
    <col min="3079" max="3297" width="11.42578125" style="63"/>
    <col min="3298" max="3298" width="10.85546875" style="63" customWidth="1"/>
    <col min="3299" max="3299" width="13.42578125" style="63" customWidth="1"/>
    <col min="3300" max="3300" width="19.28515625" style="63" customWidth="1"/>
    <col min="3301" max="3309" width="12.7109375" style="63" customWidth="1"/>
    <col min="3310" max="3310" width="27.42578125" style="63" customWidth="1"/>
    <col min="3311" max="3311" width="5.7109375" style="63" customWidth="1"/>
    <col min="3312" max="3312" width="6.5703125" style="63" customWidth="1"/>
    <col min="3313" max="3313" width="13.7109375" style="63" customWidth="1"/>
    <col min="3314" max="3314" width="14.28515625" style="63" customWidth="1"/>
    <col min="3315" max="3315" width="11.28515625" style="63" customWidth="1"/>
    <col min="3316" max="3316" width="7" style="63" customWidth="1"/>
    <col min="3317" max="3317" width="8.28515625" style="63" customWidth="1"/>
    <col min="3318" max="3318" width="9.28515625" style="63" customWidth="1"/>
    <col min="3319" max="3319" width="10" style="63" customWidth="1"/>
    <col min="3320" max="3321" width="11.5703125" style="63" customWidth="1"/>
    <col min="3322" max="3322" width="0" style="63" hidden="1" customWidth="1"/>
    <col min="3323" max="3323" width="11.42578125" style="63" customWidth="1"/>
    <col min="3324" max="3324" width="9.42578125" style="63" customWidth="1"/>
    <col min="3325" max="3325" width="11" style="63" customWidth="1"/>
    <col min="3326" max="3326" width="10.28515625" style="63" customWidth="1"/>
    <col min="3327" max="3327" width="8.7109375" style="63" customWidth="1"/>
    <col min="3328" max="3328" width="8" style="63" customWidth="1"/>
    <col min="3329" max="3329" width="11.140625" style="63" customWidth="1"/>
    <col min="3330" max="3333" width="12.7109375" style="63" customWidth="1"/>
    <col min="3334" max="3334" width="49.28515625" style="63" customWidth="1"/>
    <col min="3335" max="3553" width="11.42578125" style="63"/>
    <col min="3554" max="3554" width="10.85546875" style="63" customWidth="1"/>
    <col min="3555" max="3555" width="13.42578125" style="63" customWidth="1"/>
    <col min="3556" max="3556" width="19.28515625" style="63" customWidth="1"/>
    <col min="3557" max="3565" width="12.7109375" style="63" customWidth="1"/>
    <col min="3566" max="3566" width="27.42578125" style="63" customWidth="1"/>
    <col min="3567" max="3567" width="5.7109375" style="63" customWidth="1"/>
    <col min="3568" max="3568" width="6.5703125" style="63" customWidth="1"/>
    <col min="3569" max="3569" width="13.7109375" style="63" customWidth="1"/>
    <col min="3570" max="3570" width="14.28515625" style="63" customWidth="1"/>
    <col min="3571" max="3571" width="11.28515625" style="63" customWidth="1"/>
    <col min="3572" max="3572" width="7" style="63" customWidth="1"/>
    <col min="3573" max="3573" width="8.28515625" style="63" customWidth="1"/>
    <col min="3574" max="3574" width="9.28515625" style="63" customWidth="1"/>
    <col min="3575" max="3575" width="10" style="63" customWidth="1"/>
    <col min="3576" max="3577" width="11.5703125" style="63" customWidth="1"/>
    <col min="3578" max="3578" width="0" style="63" hidden="1" customWidth="1"/>
    <col min="3579" max="3579" width="11.42578125" style="63" customWidth="1"/>
    <col min="3580" max="3580" width="9.42578125" style="63" customWidth="1"/>
    <col min="3581" max="3581" width="11" style="63" customWidth="1"/>
    <col min="3582" max="3582" width="10.28515625" style="63" customWidth="1"/>
    <col min="3583" max="3583" width="8.7109375" style="63" customWidth="1"/>
    <col min="3584" max="3584" width="8" style="63" customWidth="1"/>
    <col min="3585" max="3585" width="11.140625" style="63" customWidth="1"/>
    <col min="3586" max="3589" width="12.7109375" style="63" customWidth="1"/>
    <col min="3590" max="3590" width="49.28515625" style="63" customWidth="1"/>
    <col min="3591" max="3809" width="11.42578125" style="63"/>
    <col min="3810" max="3810" width="10.85546875" style="63" customWidth="1"/>
    <col min="3811" max="3811" width="13.42578125" style="63" customWidth="1"/>
    <col min="3812" max="3812" width="19.28515625" style="63" customWidth="1"/>
    <col min="3813" max="3821" width="12.7109375" style="63" customWidth="1"/>
    <col min="3822" max="3822" width="27.42578125" style="63" customWidth="1"/>
    <col min="3823" max="3823" width="5.7109375" style="63" customWidth="1"/>
    <col min="3824" max="3824" width="6.5703125" style="63" customWidth="1"/>
    <col min="3825" max="3825" width="13.7109375" style="63" customWidth="1"/>
    <col min="3826" max="3826" width="14.28515625" style="63" customWidth="1"/>
    <col min="3827" max="3827" width="11.28515625" style="63" customWidth="1"/>
    <col min="3828" max="3828" width="7" style="63" customWidth="1"/>
    <col min="3829" max="3829" width="8.28515625" style="63" customWidth="1"/>
    <col min="3830" max="3830" width="9.28515625" style="63" customWidth="1"/>
    <col min="3831" max="3831" width="10" style="63" customWidth="1"/>
    <col min="3832" max="3833" width="11.5703125" style="63" customWidth="1"/>
    <col min="3834" max="3834" width="0" style="63" hidden="1" customWidth="1"/>
    <col min="3835" max="3835" width="11.42578125" style="63" customWidth="1"/>
    <col min="3836" max="3836" width="9.42578125" style="63" customWidth="1"/>
    <col min="3837" max="3837" width="11" style="63" customWidth="1"/>
    <col min="3838" max="3838" width="10.28515625" style="63" customWidth="1"/>
    <col min="3839" max="3839" width="8.7109375" style="63" customWidth="1"/>
    <col min="3840" max="3840" width="8" style="63" customWidth="1"/>
    <col min="3841" max="3841" width="11.140625" style="63" customWidth="1"/>
    <col min="3842" max="3845" width="12.7109375" style="63" customWidth="1"/>
    <col min="3846" max="3846" width="49.28515625" style="63" customWidth="1"/>
    <col min="3847" max="4065" width="11.42578125" style="63"/>
    <col min="4066" max="4066" width="10.85546875" style="63" customWidth="1"/>
    <col min="4067" max="4067" width="13.42578125" style="63" customWidth="1"/>
    <col min="4068" max="4068" width="19.28515625" style="63" customWidth="1"/>
    <col min="4069" max="4077" width="12.7109375" style="63" customWidth="1"/>
    <col min="4078" max="4078" width="27.42578125" style="63" customWidth="1"/>
    <col min="4079" max="4079" width="5.7109375" style="63" customWidth="1"/>
    <col min="4080" max="4080" width="6.5703125" style="63" customWidth="1"/>
    <col min="4081" max="4081" width="13.7109375" style="63" customWidth="1"/>
    <col min="4082" max="4082" width="14.28515625" style="63" customWidth="1"/>
    <col min="4083" max="4083" width="11.28515625" style="63" customWidth="1"/>
    <col min="4084" max="4084" width="7" style="63" customWidth="1"/>
    <col min="4085" max="4085" width="8.28515625" style="63" customWidth="1"/>
    <col min="4086" max="4086" width="9.28515625" style="63" customWidth="1"/>
    <col min="4087" max="4087" width="10" style="63" customWidth="1"/>
    <col min="4088" max="4089" width="11.5703125" style="63" customWidth="1"/>
    <col min="4090" max="4090" width="0" style="63" hidden="1" customWidth="1"/>
    <col min="4091" max="4091" width="11.42578125" style="63" customWidth="1"/>
    <col min="4092" max="4092" width="9.42578125" style="63" customWidth="1"/>
    <col min="4093" max="4093" width="11" style="63" customWidth="1"/>
    <col min="4094" max="4094" width="10.28515625" style="63" customWidth="1"/>
    <col min="4095" max="4095" width="8.7109375" style="63" customWidth="1"/>
    <col min="4096" max="4096" width="8" style="63" customWidth="1"/>
    <col min="4097" max="4097" width="11.140625" style="63" customWidth="1"/>
    <col min="4098" max="4101" width="12.7109375" style="63" customWidth="1"/>
    <col min="4102" max="4102" width="49.28515625" style="63" customWidth="1"/>
    <col min="4103" max="4321" width="11.42578125" style="63"/>
    <col min="4322" max="4322" width="10.85546875" style="63" customWidth="1"/>
    <col min="4323" max="4323" width="13.42578125" style="63" customWidth="1"/>
    <col min="4324" max="4324" width="19.28515625" style="63" customWidth="1"/>
    <col min="4325" max="4333" width="12.7109375" style="63" customWidth="1"/>
    <col min="4334" max="4334" width="27.42578125" style="63" customWidth="1"/>
    <col min="4335" max="4335" width="5.7109375" style="63" customWidth="1"/>
    <col min="4336" max="4336" width="6.5703125" style="63" customWidth="1"/>
    <col min="4337" max="4337" width="13.7109375" style="63" customWidth="1"/>
    <col min="4338" max="4338" width="14.28515625" style="63" customWidth="1"/>
    <col min="4339" max="4339" width="11.28515625" style="63" customWidth="1"/>
    <col min="4340" max="4340" width="7" style="63" customWidth="1"/>
    <col min="4341" max="4341" width="8.28515625" style="63" customWidth="1"/>
    <col min="4342" max="4342" width="9.28515625" style="63" customWidth="1"/>
    <col min="4343" max="4343" width="10" style="63" customWidth="1"/>
    <col min="4344" max="4345" width="11.5703125" style="63" customWidth="1"/>
    <col min="4346" max="4346" width="0" style="63" hidden="1" customWidth="1"/>
    <col min="4347" max="4347" width="11.42578125" style="63" customWidth="1"/>
    <col min="4348" max="4348" width="9.42578125" style="63" customWidth="1"/>
    <col min="4349" max="4349" width="11" style="63" customWidth="1"/>
    <col min="4350" max="4350" width="10.28515625" style="63" customWidth="1"/>
    <col min="4351" max="4351" width="8.7109375" style="63" customWidth="1"/>
    <col min="4352" max="4352" width="8" style="63" customWidth="1"/>
    <col min="4353" max="4353" width="11.140625" style="63" customWidth="1"/>
    <col min="4354" max="4357" width="12.7109375" style="63" customWidth="1"/>
    <col min="4358" max="4358" width="49.28515625" style="63" customWidth="1"/>
    <col min="4359" max="4577" width="11.42578125" style="63"/>
    <col min="4578" max="4578" width="10.85546875" style="63" customWidth="1"/>
    <col min="4579" max="4579" width="13.42578125" style="63" customWidth="1"/>
    <col min="4580" max="4580" width="19.28515625" style="63" customWidth="1"/>
    <col min="4581" max="4589" width="12.7109375" style="63" customWidth="1"/>
    <col min="4590" max="4590" width="27.42578125" style="63" customWidth="1"/>
    <col min="4591" max="4591" width="5.7109375" style="63" customWidth="1"/>
    <col min="4592" max="4592" width="6.5703125" style="63" customWidth="1"/>
    <col min="4593" max="4593" width="13.7109375" style="63" customWidth="1"/>
    <col min="4594" max="4594" width="14.28515625" style="63" customWidth="1"/>
    <col min="4595" max="4595" width="11.28515625" style="63" customWidth="1"/>
    <col min="4596" max="4596" width="7" style="63" customWidth="1"/>
    <col min="4597" max="4597" width="8.28515625" style="63" customWidth="1"/>
    <col min="4598" max="4598" width="9.28515625" style="63" customWidth="1"/>
    <col min="4599" max="4599" width="10" style="63" customWidth="1"/>
    <col min="4600" max="4601" width="11.5703125" style="63" customWidth="1"/>
    <col min="4602" max="4602" width="0" style="63" hidden="1" customWidth="1"/>
    <col min="4603" max="4603" width="11.42578125" style="63" customWidth="1"/>
    <col min="4604" max="4604" width="9.42578125" style="63" customWidth="1"/>
    <col min="4605" max="4605" width="11" style="63" customWidth="1"/>
    <col min="4606" max="4606" width="10.28515625" style="63" customWidth="1"/>
    <col min="4607" max="4607" width="8.7109375" style="63" customWidth="1"/>
    <col min="4608" max="4608" width="8" style="63" customWidth="1"/>
    <col min="4609" max="4609" width="11.140625" style="63" customWidth="1"/>
    <col min="4610" max="4613" width="12.7109375" style="63" customWidth="1"/>
    <col min="4614" max="4614" width="49.28515625" style="63" customWidth="1"/>
    <col min="4615" max="4833" width="11.42578125" style="63"/>
    <col min="4834" max="4834" width="10.85546875" style="63" customWidth="1"/>
    <col min="4835" max="4835" width="13.42578125" style="63" customWidth="1"/>
    <col min="4836" max="4836" width="19.28515625" style="63" customWidth="1"/>
    <col min="4837" max="4845" width="12.7109375" style="63" customWidth="1"/>
    <col min="4846" max="4846" width="27.42578125" style="63" customWidth="1"/>
    <col min="4847" max="4847" width="5.7109375" style="63" customWidth="1"/>
    <col min="4848" max="4848" width="6.5703125" style="63" customWidth="1"/>
    <col min="4849" max="4849" width="13.7109375" style="63" customWidth="1"/>
    <col min="4850" max="4850" width="14.28515625" style="63" customWidth="1"/>
    <col min="4851" max="4851" width="11.28515625" style="63" customWidth="1"/>
    <col min="4852" max="4852" width="7" style="63" customWidth="1"/>
    <col min="4853" max="4853" width="8.28515625" style="63" customWidth="1"/>
    <col min="4854" max="4854" width="9.28515625" style="63" customWidth="1"/>
    <col min="4855" max="4855" width="10" style="63" customWidth="1"/>
    <col min="4856" max="4857" width="11.5703125" style="63" customWidth="1"/>
    <col min="4858" max="4858" width="0" style="63" hidden="1" customWidth="1"/>
    <col min="4859" max="4859" width="11.42578125" style="63" customWidth="1"/>
    <col min="4860" max="4860" width="9.42578125" style="63" customWidth="1"/>
    <col min="4861" max="4861" width="11" style="63" customWidth="1"/>
    <col min="4862" max="4862" width="10.28515625" style="63" customWidth="1"/>
    <col min="4863" max="4863" width="8.7109375" style="63" customWidth="1"/>
    <col min="4864" max="4864" width="8" style="63" customWidth="1"/>
    <col min="4865" max="4865" width="11.140625" style="63" customWidth="1"/>
    <col min="4866" max="4869" width="12.7109375" style="63" customWidth="1"/>
    <col min="4870" max="4870" width="49.28515625" style="63" customWidth="1"/>
    <col min="4871" max="5089" width="11.42578125" style="63"/>
    <col min="5090" max="5090" width="10.85546875" style="63" customWidth="1"/>
    <col min="5091" max="5091" width="13.42578125" style="63" customWidth="1"/>
    <col min="5092" max="5092" width="19.28515625" style="63" customWidth="1"/>
    <col min="5093" max="5101" width="12.7109375" style="63" customWidth="1"/>
    <col min="5102" max="5102" width="27.42578125" style="63" customWidth="1"/>
    <col min="5103" max="5103" width="5.7109375" style="63" customWidth="1"/>
    <col min="5104" max="5104" width="6.5703125" style="63" customWidth="1"/>
    <col min="5105" max="5105" width="13.7109375" style="63" customWidth="1"/>
    <col min="5106" max="5106" width="14.28515625" style="63" customWidth="1"/>
    <col min="5107" max="5107" width="11.28515625" style="63" customWidth="1"/>
    <col min="5108" max="5108" width="7" style="63" customWidth="1"/>
    <col min="5109" max="5109" width="8.28515625" style="63" customWidth="1"/>
    <col min="5110" max="5110" width="9.28515625" style="63" customWidth="1"/>
    <col min="5111" max="5111" width="10" style="63" customWidth="1"/>
    <col min="5112" max="5113" width="11.5703125" style="63" customWidth="1"/>
    <col min="5114" max="5114" width="0" style="63" hidden="1" customWidth="1"/>
    <col min="5115" max="5115" width="11.42578125" style="63" customWidth="1"/>
    <col min="5116" max="5116" width="9.42578125" style="63" customWidth="1"/>
    <col min="5117" max="5117" width="11" style="63" customWidth="1"/>
    <col min="5118" max="5118" width="10.28515625" style="63" customWidth="1"/>
    <col min="5119" max="5119" width="8.7109375" style="63" customWidth="1"/>
    <col min="5120" max="5120" width="8" style="63" customWidth="1"/>
    <col min="5121" max="5121" width="11.140625" style="63" customWidth="1"/>
    <col min="5122" max="5125" width="12.7109375" style="63" customWidth="1"/>
    <col min="5126" max="5126" width="49.28515625" style="63" customWidth="1"/>
    <col min="5127" max="5345" width="11.42578125" style="63"/>
    <col min="5346" max="5346" width="10.85546875" style="63" customWidth="1"/>
    <col min="5347" max="5347" width="13.42578125" style="63" customWidth="1"/>
    <col min="5348" max="5348" width="19.28515625" style="63" customWidth="1"/>
    <col min="5349" max="5357" width="12.7109375" style="63" customWidth="1"/>
    <col min="5358" max="5358" width="27.42578125" style="63" customWidth="1"/>
    <col min="5359" max="5359" width="5.7109375" style="63" customWidth="1"/>
    <col min="5360" max="5360" width="6.5703125" style="63" customWidth="1"/>
    <col min="5361" max="5361" width="13.7109375" style="63" customWidth="1"/>
    <col min="5362" max="5362" width="14.28515625" style="63" customWidth="1"/>
    <col min="5363" max="5363" width="11.28515625" style="63" customWidth="1"/>
    <col min="5364" max="5364" width="7" style="63" customWidth="1"/>
    <col min="5365" max="5365" width="8.28515625" style="63" customWidth="1"/>
    <col min="5366" max="5366" width="9.28515625" style="63" customWidth="1"/>
    <col min="5367" max="5367" width="10" style="63" customWidth="1"/>
    <col min="5368" max="5369" width="11.5703125" style="63" customWidth="1"/>
    <col min="5370" max="5370" width="0" style="63" hidden="1" customWidth="1"/>
    <col min="5371" max="5371" width="11.42578125" style="63" customWidth="1"/>
    <col min="5372" max="5372" width="9.42578125" style="63" customWidth="1"/>
    <col min="5373" max="5373" width="11" style="63" customWidth="1"/>
    <col min="5374" max="5374" width="10.28515625" style="63" customWidth="1"/>
    <col min="5375" max="5375" width="8.7109375" style="63" customWidth="1"/>
    <col min="5376" max="5376" width="8" style="63" customWidth="1"/>
    <col min="5377" max="5377" width="11.140625" style="63" customWidth="1"/>
    <col min="5378" max="5381" width="12.7109375" style="63" customWidth="1"/>
    <col min="5382" max="5382" width="49.28515625" style="63" customWidth="1"/>
    <col min="5383" max="5601" width="11.42578125" style="63"/>
    <col min="5602" max="5602" width="10.85546875" style="63" customWidth="1"/>
    <col min="5603" max="5603" width="13.42578125" style="63" customWidth="1"/>
    <col min="5604" max="5604" width="19.28515625" style="63" customWidth="1"/>
    <col min="5605" max="5613" width="12.7109375" style="63" customWidth="1"/>
    <col min="5614" max="5614" width="27.42578125" style="63" customWidth="1"/>
    <col min="5615" max="5615" width="5.7109375" style="63" customWidth="1"/>
    <col min="5616" max="5616" width="6.5703125" style="63" customWidth="1"/>
    <col min="5617" max="5617" width="13.7109375" style="63" customWidth="1"/>
    <col min="5618" max="5618" width="14.28515625" style="63" customWidth="1"/>
    <col min="5619" max="5619" width="11.28515625" style="63" customWidth="1"/>
    <col min="5620" max="5620" width="7" style="63" customWidth="1"/>
    <col min="5621" max="5621" width="8.28515625" style="63" customWidth="1"/>
    <col min="5622" max="5622" width="9.28515625" style="63" customWidth="1"/>
    <col min="5623" max="5623" width="10" style="63" customWidth="1"/>
    <col min="5624" max="5625" width="11.5703125" style="63" customWidth="1"/>
    <col min="5626" max="5626" width="0" style="63" hidden="1" customWidth="1"/>
    <col min="5627" max="5627" width="11.42578125" style="63" customWidth="1"/>
    <col min="5628" max="5628" width="9.42578125" style="63" customWidth="1"/>
    <col min="5629" max="5629" width="11" style="63" customWidth="1"/>
    <col min="5630" max="5630" width="10.28515625" style="63" customWidth="1"/>
    <col min="5631" max="5631" width="8.7109375" style="63" customWidth="1"/>
    <col min="5632" max="5632" width="8" style="63" customWidth="1"/>
    <col min="5633" max="5633" width="11.140625" style="63" customWidth="1"/>
    <col min="5634" max="5637" width="12.7109375" style="63" customWidth="1"/>
    <col min="5638" max="5638" width="49.28515625" style="63" customWidth="1"/>
    <col min="5639" max="5857" width="11.42578125" style="63"/>
    <col min="5858" max="5858" width="10.85546875" style="63" customWidth="1"/>
    <col min="5859" max="5859" width="13.42578125" style="63" customWidth="1"/>
    <col min="5860" max="5860" width="19.28515625" style="63" customWidth="1"/>
    <col min="5861" max="5869" width="12.7109375" style="63" customWidth="1"/>
    <col min="5870" max="5870" width="27.42578125" style="63" customWidth="1"/>
    <col min="5871" max="5871" width="5.7109375" style="63" customWidth="1"/>
    <col min="5872" max="5872" width="6.5703125" style="63" customWidth="1"/>
    <col min="5873" max="5873" width="13.7109375" style="63" customWidth="1"/>
    <col min="5874" max="5874" width="14.28515625" style="63" customWidth="1"/>
    <col min="5875" max="5875" width="11.28515625" style="63" customWidth="1"/>
    <col min="5876" max="5876" width="7" style="63" customWidth="1"/>
    <col min="5877" max="5877" width="8.28515625" style="63" customWidth="1"/>
    <col min="5878" max="5878" width="9.28515625" style="63" customWidth="1"/>
    <col min="5879" max="5879" width="10" style="63" customWidth="1"/>
    <col min="5880" max="5881" width="11.5703125" style="63" customWidth="1"/>
    <col min="5882" max="5882" width="0" style="63" hidden="1" customWidth="1"/>
    <col min="5883" max="5883" width="11.42578125" style="63" customWidth="1"/>
    <col min="5884" max="5884" width="9.42578125" style="63" customWidth="1"/>
    <col min="5885" max="5885" width="11" style="63" customWidth="1"/>
    <col min="5886" max="5886" width="10.28515625" style="63" customWidth="1"/>
    <col min="5887" max="5887" width="8.7109375" style="63" customWidth="1"/>
    <col min="5888" max="5888" width="8" style="63" customWidth="1"/>
    <col min="5889" max="5889" width="11.140625" style="63" customWidth="1"/>
    <col min="5890" max="5893" width="12.7109375" style="63" customWidth="1"/>
    <col min="5894" max="5894" width="49.28515625" style="63" customWidth="1"/>
    <col min="5895" max="6113" width="11.42578125" style="63"/>
    <col min="6114" max="6114" width="10.85546875" style="63" customWidth="1"/>
    <col min="6115" max="6115" width="13.42578125" style="63" customWidth="1"/>
    <col min="6116" max="6116" width="19.28515625" style="63" customWidth="1"/>
    <col min="6117" max="6125" width="12.7109375" style="63" customWidth="1"/>
    <col min="6126" max="6126" width="27.42578125" style="63" customWidth="1"/>
    <col min="6127" max="6127" width="5.7109375" style="63" customWidth="1"/>
    <col min="6128" max="6128" width="6.5703125" style="63" customWidth="1"/>
    <col min="6129" max="6129" width="13.7109375" style="63" customWidth="1"/>
    <col min="6130" max="6130" width="14.28515625" style="63" customWidth="1"/>
    <col min="6131" max="6131" width="11.28515625" style="63" customWidth="1"/>
    <col min="6132" max="6132" width="7" style="63" customWidth="1"/>
    <col min="6133" max="6133" width="8.28515625" style="63" customWidth="1"/>
    <col min="6134" max="6134" width="9.28515625" style="63" customWidth="1"/>
    <col min="6135" max="6135" width="10" style="63" customWidth="1"/>
    <col min="6136" max="6137" width="11.5703125" style="63" customWidth="1"/>
    <col min="6138" max="6138" width="0" style="63" hidden="1" customWidth="1"/>
    <col min="6139" max="6139" width="11.42578125" style="63" customWidth="1"/>
    <col min="6140" max="6140" width="9.42578125" style="63" customWidth="1"/>
    <col min="6141" max="6141" width="11" style="63" customWidth="1"/>
    <col min="6142" max="6142" width="10.28515625" style="63" customWidth="1"/>
    <col min="6143" max="6143" width="8.7109375" style="63" customWidth="1"/>
    <col min="6144" max="6144" width="8" style="63" customWidth="1"/>
    <col min="6145" max="6145" width="11.140625" style="63" customWidth="1"/>
    <col min="6146" max="6149" width="12.7109375" style="63" customWidth="1"/>
    <col min="6150" max="6150" width="49.28515625" style="63" customWidth="1"/>
    <col min="6151" max="6369" width="11.42578125" style="63"/>
    <col min="6370" max="6370" width="10.85546875" style="63" customWidth="1"/>
    <col min="6371" max="6371" width="13.42578125" style="63" customWidth="1"/>
    <col min="6372" max="6372" width="19.28515625" style="63" customWidth="1"/>
    <col min="6373" max="6381" width="12.7109375" style="63" customWidth="1"/>
    <col min="6382" max="6382" width="27.42578125" style="63" customWidth="1"/>
    <col min="6383" max="6383" width="5.7109375" style="63" customWidth="1"/>
    <col min="6384" max="6384" width="6.5703125" style="63" customWidth="1"/>
    <col min="6385" max="6385" width="13.7109375" style="63" customWidth="1"/>
    <col min="6386" max="6386" width="14.28515625" style="63" customWidth="1"/>
    <col min="6387" max="6387" width="11.28515625" style="63" customWidth="1"/>
    <col min="6388" max="6388" width="7" style="63" customWidth="1"/>
    <col min="6389" max="6389" width="8.28515625" style="63" customWidth="1"/>
    <col min="6390" max="6390" width="9.28515625" style="63" customWidth="1"/>
    <col min="6391" max="6391" width="10" style="63" customWidth="1"/>
    <col min="6392" max="6393" width="11.5703125" style="63" customWidth="1"/>
    <col min="6394" max="6394" width="0" style="63" hidden="1" customWidth="1"/>
    <col min="6395" max="6395" width="11.42578125" style="63" customWidth="1"/>
    <col min="6396" max="6396" width="9.42578125" style="63" customWidth="1"/>
    <col min="6397" max="6397" width="11" style="63" customWidth="1"/>
    <col min="6398" max="6398" width="10.28515625" style="63" customWidth="1"/>
    <col min="6399" max="6399" width="8.7109375" style="63" customWidth="1"/>
    <col min="6400" max="6400" width="8" style="63" customWidth="1"/>
    <col min="6401" max="6401" width="11.140625" style="63" customWidth="1"/>
    <col min="6402" max="6405" width="12.7109375" style="63" customWidth="1"/>
    <col min="6406" max="6406" width="49.28515625" style="63" customWidth="1"/>
    <col min="6407" max="6625" width="11.42578125" style="63"/>
    <col min="6626" max="6626" width="10.85546875" style="63" customWidth="1"/>
    <col min="6627" max="6627" width="13.42578125" style="63" customWidth="1"/>
    <col min="6628" max="6628" width="19.28515625" style="63" customWidth="1"/>
    <col min="6629" max="6637" width="12.7109375" style="63" customWidth="1"/>
    <col min="6638" max="6638" width="27.42578125" style="63" customWidth="1"/>
    <col min="6639" max="6639" width="5.7109375" style="63" customWidth="1"/>
    <col min="6640" max="6640" width="6.5703125" style="63" customWidth="1"/>
    <col min="6641" max="6641" width="13.7109375" style="63" customWidth="1"/>
    <col min="6642" max="6642" width="14.28515625" style="63" customWidth="1"/>
    <col min="6643" max="6643" width="11.28515625" style="63" customWidth="1"/>
    <col min="6644" max="6644" width="7" style="63" customWidth="1"/>
    <col min="6645" max="6645" width="8.28515625" style="63" customWidth="1"/>
    <col min="6646" max="6646" width="9.28515625" style="63" customWidth="1"/>
    <col min="6647" max="6647" width="10" style="63" customWidth="1"/>
    <col min="6648" max="6649" width="11.5703125" style="63" customWidth="1"/>
    <col min="6650" max="6650" width="0" style="63" hidden="1" customWidth="1"/>
    <col min="6651" max="6651" width="11.42578125" style="63" customWidth="1"/>
    <col min="6652" max="6652" width="9.42578125" style="63" customWidth="1"/>
    <col min="6653" max="6653" width="11" style="63" customWidth="1"/>
    <col min="6654" max="6654" width="10.28515625" style="63" customWidth="1"/>
    <col min="6655" max="6655" width="8.7109375" style="63" customWidth="1"/>
    <col min="6656" max="6656" width="8" style="63" customWidth="1"/>
    <col min="6657" max="6657" width="11.140625" style="63" customWidth="1"/>
    <col min="6658" max="6661" width="12.7109375" style="63" customWidth="1"/>
    <col min="6662" max="6662" width="49.28515625" style="63" customWidth="1"/>
    <col min="6663" max="6881" width="11.42578125" style="63"/>
    <col min="6882" max="6882" width="10.85546875" style="63" customWidth="1"/>
    <col min="6883" max="6883" width="13.42578125" style="63" customWidth="1"/>
    <col min="6884" max="6884" width="19.28515625" style="63" customWidth="1"/>
    <col min="6885" max="6893" width="12.7109375" style="63" customWidth="1"/>
    <col min="6894" max="6894" width="27.42578125" style="63" customWidth="1"/>
    <col min="6895" max="6895" width="5.7109375" style="63" customWidth="1"/>
    <col min="6896" max="6896" width="6.5703125" style="63" customWidth="1"/>
    <col min="6897" max="6897" width="13.7109375" style="63" customWidth="1"/>
    <col min="6898" max="6898" width="14.28515625" style="63" customWidth="1"/>
    <col min="6899" max="6899" width="11.28515625" style="63" customWidth="1"/>
    <col min="6900" max="6900" width="7" style="63" customWidth="1"/>
    <col min="6901" max="6901" width="8.28515625" style="63" customWidth="1"/>
    <col min="6902" max="6902" width="9.28515625" style="63" customWidth="1"/>
    <col min="6903" max="6903" width="10" style="63" customWidth="1"/>
    <col min="6904" max="6905" width="11.5703125" style="63" customWidth="1"/>
    <col min="6906" max="6906" width="0" style="63" hidden="1" customWidth="1"/>
    <col min="6907" max="6907" width="11.42578125" style="63" customWidth="1"/>
    <col min="6908" max="6908" width="9.42578125" style="63" customWidth="1"/>
    <col min="6909" max="6909" width="11" style="63" customWidth="1"/>
    <col min="6910" max="6910" width="10.28515625" style="63" customWidth="1"/>
    <col min="6911" max="6911" width="8.7109375" style="63" customWidth="1"/>
    <col min="6912" max="6912" width="8" style="63" customWidth="1"/>
    <col min="6913" max="6913" width="11.140625" style="63" customWidth="1"/>
    <col min="6914" max="6917" width="12.7109375" style="63" customWidth="1"/>
    <col min="6918" max="6918" width="49.28515625" style="63" customWidth="1"/>
    <col min="6919" max="7137" width="11.42578125" style="63"/>
    <col min="7138" max="7138" width="10.85546875" style="63" customWidth="1"/>
    <col min="7139" max="7139" width="13.42578125" style="63" customWidth="1"/>
    <col min="7140" max="7140" width="19.28515625" style="63" customWidth="1"/>
    <col min="7141" max="7149" width="12.7109375" style="63" customWidth="1"/>
    <col min="7150" max="7150" width="27.42578125" style="63" customWidth="1"/>
    <col min="7151" max="7151" width="5.7109375" style="63" customWidth="1"/>
    <col min="7152" max="7152" width="6.5703125" style="63" customWidth="1"/>
    <col min="7153" max="7153" width="13.7109375" style="63" customWidth="1"/>
    <col min="7154" max="7154" width="14.28515625" style="63" customWidth="1"/>
    <col min="7155" max="7155" width="11.28515625" style="63" customWidth="1"/>
    <col min="7156" max="7156" width="7" style="63" customWidth="1"/>
    <col min="7157" max="7157" width="8.28515625" style="63" customWidth="1"/>
    <col min="7158" max="7158" width="9.28515625" style="63" customWidth="1"/>
    <col min="7159" max="7159" width="10" style="63" customWidth="1"/>
    <col min="7160" max="7161" width="11.5703125" style="63" customWidth="1"/>
    <col min="7162" max="7162" width="0" style="63" hidden="1" customWidth="1"/>
    <col min="7163" max="7163" width="11.42578125" style="63" customWidth="1"/>
    <col min="7164" max="7164" width="9.42578125" style="63" customWidth="1"/>
    <col min="7165" max="7165" width="11" style="63" customWidth="1"/>
    <col min="7166" max="7166" width="10.28515625" style="63" customWidth="1"/>
    <col min="7167" max="7167" width="8.7109375" style="63" customWidth="1"/>
    <col min="7168" max="7168" width="8" style="63" customWidth="1"/>
    <col min="7169" max="7169" width="11.140625" style="63" customWidth="1"/>
    <col min="7170" max="7173" width="12.7109375" style="63" customWidth="1"/>
    <col min="7174" max="7174" width="49.28515625" style="63" customWidth="1"/>
    <col min="7175" max="7393" width="11.42578125" style="63"/>
    <col min="7394" max="7394" width="10.85546875" style="63" customWidth="1"/>
    <col min="7395" max="7395" width="13.42578125" style="63" customWidth="1"/>
    <col min="7396" max="7396" width="19.28515625" style="63" customWidth="1"/>
    <col min="7397" max="7405" width="12.7109375" style="63" customWidth="1"/>
    <col min="7406" max="7406" width="27.42578125" style="63" customWidth="1"/>
    <col min="7407" max="7407" width="5.7109375" style="63" customWidth="1"/>
    <col min="7408" max="7408" width="6.5703125" style="63" customWidth="1"/>
    <col min="7409" max="7409" width="13.7109375" style="63" customWidth="1"/>
    <col min="7410" max="7410" width="14.28515625" style="63" customWidth="1"/>
    <col min="7411" max="7411" width="11.28515625" style="63" customWidth="1"/>
    <col min="7412" max="7412" width="7" style="63" customWidth="1"/>
    <col min="7413" max="7413" width="8.28515625" style="63" customWidth="1"/>
    <col min="7414" max="7414" width="9.28515625" style="63" customWidth="1"/>
    <col min="7415" max="7415" width="10" style="63" customWidth="1"/>
    <col min="7416" max="7417" width="11.5703125" style="63" customWidth="1"/>
    <col min="7418" max="7418" width="0" style="63" hidden="1" customWidth="1"/>
    <col min="7419" max="7419" width="11.42578125" style="63" customWidth="1"/>
    <col min="7420" max="7420" width="9.42578125" style="63" customWidth="1"/>
    <col min="7421" max="7421" width="11" style="63" customWidth="1"/>
    <col min="7422" max="7422" width="10.28515625" style="63" customWidth="1"/>
    <col min="7423" max="7423" width="8.7109375" style="63" customWidth="1"/>
    <col min="7424" max="7424" width="8" style="63" customWidth="1"/>
    <col min="7425" max="7425" width="11.140625" style="63" customWidth="1"/>
    <col min="7426" max="7429" width="12.7109375" style="63" customWidth="1"/>
    <col min="7430" max="7430" width="49.28515625" style="63" customWidth="1"/>
    <col min="7431" max="7649" width="11.42578125" style="63"/>
    <col min="7650" max="7650" width="10.85546875" style="63" customWidth="1"/>
    <col min="7651" max="7651" width="13.42578125" style="63" customWidth="1"/>
    <col min="7652" max="7652" width="19.28515625" style="63" customWidth="1"/>
    <col min="7653" max="7661" width="12.7109375" style="63" customWidth="1"/>
    <col min="7662" max="7662" width="27.42578125" style="63" customWidth="1"/>
    <col min="7663" max="7663" width="5.7109375" style="63" customWidth="1"/>
    <col min="7664" max="7664" width="6.5703125" style="63" customWidth="1"/>
    <col min="7665" max="7665" width="13.7109375" style="63" customWidth="1"/>
    <col min="7666" max="7666" width="14.28515625" style="63" customWidth="1"/>
    <col min="7667" max="7667" width="11.28515625" style="63" customWidth="1"/>
    <col min="7668" max="7668" width="7" style="63" customWidth="1"/>
    <col min="7669" max="7669" width="8.28515625" style="63" customWidth="1"/>
    <col min="7670" max="7670" width="9.28515625" style="63" customWidth="1"/>
    <col min="7671" max="7671" width="10" style="63" customWidth="1"/>
    <col min="7672" max="7673" width="11.5703125" style="63" customWidth="1"/>
    <col min="7674" max="7674" width="0" style="63" hidden="1" customWidth="1"/>
    <col min="7675" max="7675" width="11.42578125" style="63" customWidth="1"/>
    <col min="7676" max="7676" width="9.42578125" style="63" customWidth="1"/>
    <col min="7677" max="7677" width="11" style="63" customWidth="1"/>
    <col min="7678" max="7678" width="10.28515625" style="63" customWidth="1"/>
    <col min="7679" max="7679" width="8.7109375" style="63" customWidth="1"/>
    <col min="7680" max="7680" width="8" style="63" customWidth="1"/>
    <col min="7681" max="7681" width="11.140625" style="63" customWidth="1"/>
    <col min="7682" max="7685" width="12.7109375" style="63" customWidth="1"/>
    <col min="7686" max="7686" width="49.28515625" style="63" customWidth="1"/>
    <col min="7687" max="7905" width="11.42578125" style="63"/>
    <col min="7906" max="7906" width="10.85546875" style="63" customWidth="1"/>
    <col min="7907" max="7907" width="13.42578125" style="63" customWidth="1"/>
    <col min="7908" max="7908" width="19.28515625" style="63" customWidth="1"/>
    <col min="7909" max="7917" width="12.7109375" style="63" customWidth="1"/>
    <col min="7918" max="7918" width="27.42578125" style="63" customWidth="1"/>
    <col min="7919" max="7919" width="5.7109375" style="63" customWidth="1"/>
    <col min="7920" max="7920" width="6.5703125" style="63" customWidth="1"/>
    <col min="7921" max="7921" width="13.7109375" style="63" customWidth="1"/>
    <col min="7922" max="7922" width="14.28515625" style="63" customWidth="1"/>
    <col min="7923" max="7923" width="11.28515625" style="63" customWidth="1"/>
    <col min="7924" max="7924" width="7" style="63" customWidth="1"/>
    <col min="7925" max="7925" width="8.28515625" style="63" customWidth="1"/>
    <col min="7926" max="7926" width="9.28515625" style="63" customWidth="1"/>
    <col min="7927" max="7927" width="10" style="63" customWidth="1"/>
    <col min="7928" max="7929" width="11.5703125" style="63" customWidth="1"/>
    <col min="7930" max="7930" width="0" style="63" hidden="1" customWidth="1"/>
    <col min="7931" max="7931" width="11.42578125" style="63" customWidth="1"/>
    <col min="7932" max="7932" width="9.42578125" style="63" customWidth="1"/>
    <col min="7933" max="7933" width="11" style="63" customWidth="1"/>
    <col min="7934" max="7934" width="10.28515625" style="63" customWidth="1"/>
    <col min="7935" max="7935" width="8.7109375" style="63" customWidth="1"/>
    <col min="7936" max="7936" width="8" style="63" customWidth="1"/>
    <col min="7937" max="7937" width="11.140625" style="63" customWidth="1"/>
    <col min="7938" max="7941" width="12.7109375" style="63" customWidth="1"/>
    <col min="7942" max="7942" width="49.28515625" style="63" customWidth="1"/>
    <col min="7943" max="8161" width="11.42578125" style="63"/>
    <col min="8162" max="8162" width="10.85546875" style="63" customWidth="1"/>
    <col min="8163" max="8163" width="13.42578125" style="63" customWidth="1"/>
    <col min="8164" max="8164" width="19.28515625" style="63" customWidth="1"/>
    <col min="8165" max="8173" width="12.7109375" style="63" customWidth="1"/>
    <col min="8174" max="8174" width="27.42578125" style="63" customWidth="1"/>
    <col min="8175" max="8175" width="5.7109375" style="63" customWidth="1"/>
    <col min="8176" max="8176" width="6.5703125" style="63" customWidth="1"/>
    <col min="8177" max="8177" width="13.7109375" style="63" customWidth="1"/>
    <col min="8178" max="8178" width="14.28515625" style="63" customWidth="1"/>
    <col min="8179" max="8179" width="11.28515625" style="63" customWidth="1"/>
    <col min="8180" max="8180" width="7" style="63" customWidth="1"/>
    <col min="8181" max="8181" width="8.28515625" style="63" customWidth="1"/>
    <col min="8182" max="8182" width="9.28515625" style="63" customWidth="1"/>
    <col min="8183" max="8183" width="10" style="63" customWidth="1"/>
    <col min="8184" max="8185" width="11.5703125" style="63" customWidth="1"/>
    <col min="8186" max="8186" width="0" style="63" hidden="1" customWidth="1"/>
    <col min="8187" max="8187" width="11.42578125" style="63" customWidth="1"/>
    <col min="8188" max="8188" width="9.42578125" style="63" customWidth="1"/>
    <col min="8189" max="8189" width="11" style="63" customWidth="1"/>
    <col min="8190" max="8190" width="10.28515625" style="63" customWidth="1"/>
    <col min="8191" max="8191" width="8.7109375" style="63" customWidth="1"/>
    <col min="8192" max="8192" width="8" style="63" customWidth="1"/>
    <col min="8193" max="8193" width="11.140625" style="63" customWidth="1"/>
    <col min="8194" max="8197" width="12.7109375" style="63" customWidth="1"/>
    <col min="8198" max="8198" width="49.28515625" style="63" customWidth="1"/>
    <col min="8199" max="8417" width="11.42578125" style="63"/>
    <col min="8418" max="8418" width="10.85546875" style="63" customWidth="1"/>
    <col min="8419" max="8419" width="13.42578125" style="63" customWidth="1"/>
    <col min="8420" max="8420" width="19.28515625" style="63" customWidth="1"/>
    <col min="8421" max="8429" width="12.7109375" style="63" customWidth="1"/>
    <col min="8430" max="8430" width="27.42578125" style="63" customWidth="1"/>
    <col min="8431" max="8431" width="5.7109375" style="63" customWidth="1"/>
    <col min="8432" max="8432" width="6.5703125" style="63" customWidth="1"/>
    <col min="8433" max="8433" width="13.7109375" style="63" customWidth="1"/>
    <col min="8434" max="8434" width="14.28515625" style="63" customWidth="1"/>
    <col min="8435" max="8435" width="11.28515625" style="63" customWidth="1"/>
    <col min="8436" max="8436" width="7" style="63" customWidth="1"/>
    <col min="8437" max="8437" width="8.28515625" style="63" customWidth="1"/>
    <col min="8438" max="8438" width="9.28515625" style="63" customWidth="1"/>
    <col min="8439" max="8439" width="10" style="63" customWidth="1"/>
    <col min="8440" max="8441" width="11.5703125" style="63" customWidth="1"/>
    <col min="8442" max="8442" width="0" style="63" hidden="1" customWidth="1"/>
    <col min="8443" max="8443" width="11.42578125" style="63" customWidth="1"/>
    <col min="8444" max="8444" width="9.42578125" style="63" customWidth="1"/>
    <col min="8445" max="8445" width="11" style="63" customWidth="1"/>
    <col min="8446" max="8446" width="10.28515625" style="63" customWidth="1"/>
    <col min="8447" max="8447" width="8.7109375" style="63" customWidth="1"/>
    <col min="8448" max="8448" width="8" style="63" customWidth="1"/>
    <col min="8449" max="8449" width="11.140625" style="63" customWidth="1"/>
    <col min="8450" max="8453" width="12.7109375" style="63" customWidth="1"/>
    <col min="8454" max="8454" width="49.28515625" style="63" customWidth="1"/>
    <col min="8455" max="8673" width="11.42578125" style="63"/>
    <col min="8674" max="8674" width="10.85546875" style="63" customWidth="1"/>
    <col min="8675" max="8675" width="13.42578125" style="63" customWidth="1"/>
    <col min="8676" max="8676" width="19.28515625" style="63" customWidth="1"/>
    <col min="8677" max="8685" width="12.7109375" style="63" customWidth="1"/>
    <col min="8686" max="8686" width="27.42578125" style="63" customWidth="1"/>
    <col min="8687" max="8687" width="5.7109375" style="63" customWidth="1"/>
    <col min="8688" max="8688" width="6.5703125" style="63" customWidth="1"/>
    <col min="8689" max="8689" width="13.7109375" style="63" customWidth="1"/>
    <col min="8690" max="8690" width="14.28515625" style="63" customWidth="1"/>
    <col min="8691" max="8691" width="11.28515625" style="63" customWidth="1"/>
    <col min="8692" max="8692" width="7" style="63" customWidth="1"/>
    <col min="8693" max="8693" width="8.28515625" style="63" customWidth="1"/>
    <col min="8694" max="8694" width="9.28515625" style="63" customWidth="1"/>
    <col min="8695" max="8695" width="10" style="63" customWidth="1"/>
    <col min="8696" max="8697" width="11.5703125" style="63" customWidth="1"/>
    <col min="8698" max="8698" width="0" style="63" hidden="1" customWidth="1"/>
    <col min="8699" max="8699" width="11.42578125" style="63" customWidth="1"/>
    <col min="8700" max="8700" width="9.42578125" style="63" customWidth="1"/>
    <col min="8701" max="8701" width="11" style="63" customWidth="1"/>
    <col min="8702" max="8702" width="10.28515625" style="63" customWidth="1"/>
    <col min="8703" max="8703" width="8.7109375" style="63" customWidth="1"/>
    <col min="8704" max="8704" width="8" style="63" customWidth="1"/>
    <col min="8705" max="8705" width="11.140625" style="63" customWidth="1"/>
    <col min="8706" max="8709" width="12.7109375" style="63" customWidth="1"/>
    <col min="8710" max="8710" width="49.28515625" style="63" customWidth="1"/>
    <col min="8711" max="8929" width="11.42578125" style="63"/>
    <col min="8930" max="8930" width="10.85546875" style="63" customWidth="1"/>
    <col min="8931" max="8931" width="13.42578125" style="63" customWidth="1"/>
    <col min="8932" max="8932" width="19.28515625" style="63" customWidth="1"/>
    <col min="8933" max="8941" width="12.7109375" style="63" customWidth="1"/>
    <col min="8942" max="8942" width="27.42578125" style="63" customWidth="1"/>
    <col min="8943" max="8943" width="5.7109375" style="63" customWidth="1"/>
    <col min="8944" max="8944" width="6.5703125" style="63" customWidth="1"/>
    <col min="8945" max="8945" width="13.7109375" style="63" customWidth="1"/>
    <col min="8946" max="8946" width="14.28515625" style="63" customWidth="1"/>
    <col min="8947" max="8947" width="11.28515625" style="63" customWidth="1"/>
    <col min="8948" max="8948" width="7" style="63" customWidth="1"/>
    <col min="8949" max="8949" width="8.28515625" style="63" customWidth="1"/>
    <col min="8950" max="8950" width="9.28515625" style="63" customWidth="1"/>
    <col min="8951" max="8951" width="10" style="63" customWidth="1"/>
    <col min="8952" max="8953" width="11.5703125" style="63" customWidth="1"/>
    <col min="8954" max="8954" width="0" style="63" hidden="1" customWidth="1"/>
    <col min="8955" max="8955" width="11.42578125" style="63" customWidth="1"/>
    <col min="8956" max="8956" width="9.42578125" style="63" customWidth="1"/>
    <col min="8957" max="8957" width="11" style="63" customWidth="1"/>
    <col min="8958" max="8958" width="10.28515625" style="63" customWidth="1"/>
    <col min="8959" max="8959" width="8.7109375" style="63" customWidth="1"/>
    <col min="8960" max="8960" width="8" style="63" customWidth="1"/>
    <col min="8961" max="8961" width="11.140625" style="63" customWidth="1"/>
    <col min="8962" max="8965" width="12.7109375" style="63" customWidth="1"/>
    <col min="8966" max="8966" width="49.28515625" style="63" customWidth="1"/>
    <col min="8967" max="9185" width="11.42578125" style="63"/>
    <col min="9186" max="9186" width="10.85546875" style="63" customWidth="1"/>
    <col min="9187" max="9187" width="13.42578125" style="63" customWidth="1"/>
    <col min="9188" max="9188" width="19.28515625" style="63" customWidth="1"/>
    <col min="9189" max="9197" width="12.7109375" style="63" customWidth="1"/>
    <col min="9198" max="9198" width="27.42578125" style="63" customWidth="1"/>
    <col min="9199" max="9199" width="5.7109375" style="63" customWidth="1"/>
    <col min="9200" max="9200" width="6.5703125" style="63" customWidth="1"/>
    <col min="9201" max="9201" width="13.7109375" style="63" customWidth="1"/>
    <col min="9202" max="9202" width="14.28515625" style="63" customWidth="1"/>
    <col min="9203" max="9203" width="11.28515625" style="63" customWidth="1"/>
    <col min="9204" max="9204" width="7" style="63" customWidth="1"/>
    <col min="9205" max="9205" width="8.28515625" style="63" customWidth="1"/>
    <col min="9206" max="9206" width="9.28515625" style="63" customWidth="1"/>
    <col min="9207" max="9207" width="10" style="63" customWidth="1"/>
    <col min="9208" max="9209" width="11.5703125" style="63" customWidth="1"/>
    <col min="9210" max="9210" width="0" style="63" hidden="1" customWidth="1"/>
    <col min="9211" max="9211" width="11.42578125" style="63" customWidth="1"/>
    <col min="9212" max="9212" width="9.42578125" style="63" customWidth="1"/>
    <col min="9213" max="9213" width="11" style="63" customWidth="1"/>
    <col min="9214" max="9214" width="10.28515625" style="63" customWidth="1"/>
    <col min="9215" max="9215" width="8.7109375" style="63" customWidth="1"/>
    <col min="9216" max="9216" width="8" style="63" customWidth="1"/>
    <col min="9217" max="9217" width="11.140625" style="63" customWidth="1"/>
    <col min="9218" max="9221" width="12.7109375" style="63" customWidth="1"/>
    <col min="9222" max="9222" width="49.28515625" style="63" customWidth="1"/>
    <col min="9223" max="9441" width="11.42578125" style="63"/>
    <col min="9442" max="9442" width="10.85546875" style="63" customWidth="1"/>
    <col min="9443" max="9443" width="13.42578125" style="63" customWidth="1"/>
    <col min="9444" max="9444" width="19.28515625" style="63" customWidth="1"/>
    <col min="9445" max="9453" width="12.7109375" style="63" customWidth="1"/>
    <col min="9454" max="9454" width="27.42578125" style="63" customWidth="1"/>
    <col min="9455" max="9455" width="5.7109375" style="63" customWidth="1"/>
    <col min="9456" max="9456" width="6.5703125" style="63" customWidth="1"/>
    <col min="9457" max="9457" width="13.7109375" style="63" customWidth="1"/>
    <col min="9458" max="9458" width="14.28515625" style="63" customWidth="1"/>
    <col min="9459" max="9459" width="11.28515625" style="63" customWidth="1"/>
    <col min="9460" max="9460" width="7" style="63" customWidth="1"/>
    <col min="9461" max="9461" width="8.28515625" style="63" customWidth="1"/>
    <col min="9462" max="9462" width="9.28515625" style="63" customWidth="1"/>
    <col min="9463" max="9463" width="10" style="63" customWidth="1"/>
    <col min="9464" max="9465" width="11.5703125" style="63" customWidth="1"/>
    <col min="9466" max="9466" width="0" style="63" hidden="1" customWidth="1"/>
    <col min="9467" max="9467" width="11.42578125" style="63" customWidth="1"/>
    <col min="9468" max="9468" width="9.42578125" style="63" customWidth="1"/>
    <col min="9469" max="9469" width="11" style="63" customWidth="1"/>
    <col min="9470" max="9470" width="10.28515625" style="63" customWidth="1"/>
    <col min="9471" max="9471" width="8.7109375" style="63" customWidth="1"/>
    <col min="9472" max="9472" width="8" style="63" customWidth="1"/>
    <col min="9473" max="9473" width="11.140625" style="63" customWidth="1"/>
    <col min="9474" max="9477" width="12.7109375" style="63" customWidth="1"/>
    <col min="9478" max="9478" width="49.28515625" style="63" customWidth="1"/>
    <col min="9479" max="9697" width="11.42578125" style="63"/>
    <col min="9698" max="9698" width="10.85546875" style="63" customWidth="1"/>
    <col min="9699" max="9699" width="13.42578125" style="63" customWidth="1"/>
    <col min="9700" max="9700" width="19.28515625" style="63" customWidth="1"/>
    <col min="9701" max="9709" width="12.7109375" style="63" customWidth="1"/>
    <col min="9710" max="9710" width="27.42578125" style="63" customWidth="1"/>
    <col min="9711" max="9711" width="5.7109375" style="63" customWidth="1"/>
    <col min="9712" max="9712" width="6.5703125" style="63" customWidth="1"/>
    <col min="9713" max="9713" width="13.7109375" style="63" customWidth="1"/>
    <col min="9714" max="9714" width="14.28515625" style="63" customWidth="1"/>
    <col min="9715" max="9715" width="11.28515625" style="63" customWidth="1"/>
    <col min="9716" max="9716" width="7" style="63" customWidth="1"/>
    <col min="9717" max="9717" width="8.28515625" style="63" customWidth="1"/>
    <col min="9718" max="9718" width="9.28515625" style="63" customWidth="1"/>
    <col min="9719" max="9719" width="10" style="63" customWidth="1"/>
    <col min="9720" max="9721" width="11.5703125" style="63" customWidth="1"/>
    <col min="9722" max="9722" width="0" style="63" hidden="1" customWidth="1"/>
    <col min="9723" max="9723" width="11.42578125" style="63" customWidth="1"/>
    <col min="9724" max="9724" width="9.42578125" style="63" customWidth="1"/>
    <col min="9725" max="9725" width="11" style="63" customWidth="1"/>
    <col min="9726" max="9726" width="10.28515625" style="63" customWidth="1"/>
    <col min="9727" max="9727" width="8.7109375" style="63" customWidth="1"/>
    <col min="9728" max="9728" width="8" style="63" customWidth="1"/>
    <col min="9729" max="9729" width="11.140625" style="63" customWidth="1"/>
    <col min="9730" max="9733" width="12.7109375" style="63" customWidth="1"/>
    <col min="9734" max="9734" width="49.28515625" style="63" customWidth="1"/>
    <col min="9735" max="9953" width="11.42578125" style="63"/>
    <col min="9954" max="9954" width="10.85546875" style="63" customWidth="1"/>
    <col min="9955" max="9955" width="13.42578125" style="63" customWidth="1"/>
    <col min="9956" max="9956" width="19.28515625" style="63" customWidth="1"/>
    <col min="9957" max="9965" width="12.7109375" style="63" customWidth="1"/>
    <col min="9966" max="9966" width="27.42578125" style="63" customWidth="1"/>
    <col min="9967" max="9967" width="5.7109375" style="63" customWidth="1"/>
    <col min="9968" max="9968" width="6.5703125" style="63" customWidth="1"/>
    <col min="9969" max="9969" width="13.7109375" style="63" customWidth="1"/>
    <col min="9970" max="9970" width="14.28515625" style="63" customWidth="1"/>
    <col min="9971" max="9971" width="11.28515625" style="63" customWidth="1"/>
    <col min="9972" max="9972" width="7" style="63" customWidth="1"/>
    <col min="9973" max="9973" width="8.28515625" style="63" customWidth="1"/>
    <col min="9974" max="9974" width="9.28515625" style="63" customWidth="1"/>
    <col min="9975" max="9975" width="10" style="63" customWidth="1"/>
    <col min="9976" max="9977" width="11.5703125" style="63" customWidth="1"/>
    <col min="9978" max="9978" width="0" style="63" hidden="1" customWidth="1"/>
    <col min="9979" max="9979" width="11.42578125" style="63" customWidth="1"/>
    <col min="9980" max="9980" width="9.42578125" style="63" customWidth="1"/>
    <col min="9981" max="9981" width="11" style="63" customWidth="1"/>
    <col min="9982" max="9982" width="10.28515625" style="63" customWidth="1"/>
    <col min="9983" max="9983" width="8.7109375" style="63" customWidth="1"/>
    <col min="9984" max="9984" width="8" style="63" customWidth="1"/>
    <col min="9985" max="9985" width="11.140625" style="63" customWidth="1"/>
    <col min="9986" max="9989" width="12.7109375" style="63" customWidth="1"/>
    <col min="9990" max="9990" width="49.28515625" style="63" customWidth="1"/>
    <col min="9991" max="10209" width="11.42578125" style="63"/>
    <col min="10210" max="10210" width="10.85546875" style="63" customWidth="1"/>
    <col min="10211" max="10211" width="13.42578125" style="63" customWidth="1"/>
    <col min="10212" max="10212" width="19.28515625" style="63" customWidth="1"/>
    <col min="10213" max="10221" width="12.7109375" style="63" customWidth="1"/>
    <col min="10222" max="10222" width="27.42578125" style="63" customWidth="1"/>
    <col min="10223" max="10223" width="5.7109375" style="63" customWidth="1"/>
    <col min="10224" max="10224" width="6.5703125" style="63" customWidth="1"/>
    <col min="10225" max="10225" width="13.7109375" style="63" customWidth="1"/>
    <col min="10226" max="10226" width="14.28515625" style="63" customWidth="1"/>
    <col min="10227" max="10227" width="11.28515625" style="63" customWidth="1"/>
    <col min="10228" max="10228" width="7" style="63" customWidth="1"/>
    <col min="10229" max="10229" width="8.28515625" style="63" customWidth="1"/>
    <col min="10230" max="10230" width="9.28515625" style="63" customWidth="1"/>
    <col min="10231" max="10231" width="10" style="63" customWidth="1"/>
    <col min="10232" max="10233" width="11.5703125" style="63" customWidth="1"/>
    <col min="10234" max="10234" width="0" style="63" hidden="1" customWidth="1"/>
    <col min="10235" max="10235" width="11.42578125" style="63" customWidth="1"/>
    <col min="10236" max="10236" width="9.42578125" style="63" customWidth="1"/>
    <col min="10237" max="10237" width="11" style="63" customWidth="1"/>
    <col min="10238" max="10238" width="10.28515625" style="63" customWidth="1"/>
    <col min="10239" max="10239" width="8.7109375" style="63" customWidth="1"/>
    <col min="10240" max="10240" width="8" style="63" customWidth="1"/>
    <col min="10241" max="10241" width="11.140625" style="63" customWidth="1"/>
    <col min="10242" max="10245" width="12.7109375" style="63" customWidth="1"/>
    <col min="10246" max="10246" width="49.28515625" style="63" customWidth="1"/>
    <col min="10247" max="10465" width="11.42578125" style="63"/>
    <col min="10466" max="10466" width="10.85546875" style="63" customWidth="1"/>
    <col min="10467" max="10467" width="13.42578125" style="63" customWidth="1"/>
    <col min="10468" max="10468" width="19.28515625" style="63" customWidth="1"/>
    <col min="10469" max="10477" width="12.7109375" style="63" customWidth="1"/>
    <col min="10478" max="10478" width="27.42578125" style="63" customWidth="1"/>
    <col min="10479" max="10479" width="5.7109375" style="63" customWidth="1"/>
    <col min="10480" max="10480" width="6.5703125" style="63" customWidth="1"/>
    <col min="10481" max="10481" width="13.7109375" style="63" customWidth="1"/>
    <col min="10482" max="10482" width="14.28515625" style="63" customWidth="1"/>
    <col min="10483" max="10483" width="11.28515625" style="63" customWidth="1"/>
    <col min="10484" max="10484" width="7" style="63" customWidth="1"/>
    <col min="10485" max="10485" width="8.28515625" style="63" customWidth="1"/>
    <col min="10486" max="10486" width="9.28515625" style="63" customWidth="1"/>
    <col min="10487" max="10487" width="10" style="63" customWidth="1"/>
    <col min="10488" max="10489" width="11.5703125" style="63" customWidth="1"/>
    <col min="10490" max="10490" width="0" style="63" hidden="1" customWidth="1"/>
    <col min="10491" max="10491" width="11.42578125" style="63" customWidth="1"/>
    <col min="10492" max="10492" width="9.42578125" style="63" customWidth="1"/>
    <col min="10493" max="10493" width="11" style="63" customWidth="1"/>
    <col min="10494" max="10494" width="10.28515625" style="63" customWidth="1"/>
    <col min="10495" max="10495" width="8.7109375" style="63" customWidth="1"/>
    <col min="10496" max="10496" width="8" style="63" customWidth="1"/>
    <col min="10497" max="10497" width="11.140625" style="63" customWidth="1"/>
    <col min="10498" max="10501" width="12.7109375" style="63" customWidth="1"/>
    <col min="10502" max="10502" width="49.28515625" style="63" customWidth="1"/>
    <col min="10503" max="10721" width="11.42578125" style="63"/>
    <col min="10722" max="10722" width="10.85546875" style="63" customWidth="1"/>
    <col min="10723" max="10723" width="13.42578125" style="63" customWidth="1"/>
    <col min="10724" max="10724" width="19.28515625" style="63" customWidth="1"/>
    <col min="10725" max="10733" width="12.7109375" style="63" customWidth="1"/>
    <col min="10734" max="10734" width="27.42578125" style="63" customWidth="1"/>
    <col min="10735" max="10735" width="5.7109375" style="63" customWidth="1"/>
    <col min="10736" max="10736" width="6.5703125" style="63" customWidth="1"/>
    <col min="10737" max="10737" width="13.7109375" style="63" customWidth="1"/>
    <col min="10738" max="10738" width="14.28515625" style="63" customWidth="1"/>
    <col min="10739" max="10739" width="11.28515625" style="63" customWidth="1"/>
    <col min="10740" max="10740" width="7" style="63" customWidth="1"/>
    <col min="10741" max="10741" width="8.28515625" style="63" customWidth="1"/>
    <col min="10742" max="10742" width="9.28515625" style="63" customWidth="1"/>
    <col min="10743" max="10743" width="10" style="63" customWidth="1"/>
    <col min="10744" max="10745" width="11.5703125" style="63" customWidth="1"/>
    <col min="10746" max="10746" width="0" style="63" hidden="1" customWidth="1"/>
    <col min="10747" max="10747" width="11.42578125" style="63" customWidth="1"/>
    <col min="10748" max="10748" width="9.42578125" style="63" customWidth="1"/>
    <col min="10749" max="10749" width="11" style="63" customWidth="1"/>
    <col min="10750" max="10750" width="10.28515625" style="63" customWidth="1"/>
    <col min="10751" max="10751" width="8.7109375" style="63" customWidth="1"/>
    <col min="10752" max="10752" width="8" style="63" customWidth="1"/>
    <col min="10753" max="10753" width="11.140625" style="63" customWidth="1"/>
    <col min="10754" max="10757" width="12.7109375" style="63" customWidth="1"/>
    <col min="10758" max="10758" width="49.28515625" style="63" customWidth="1"/>
    <col min="10759" max="10977" width="11.42578125" style="63"/>
    <col min="10978" max="10978" width="10.85546875" style="63" customWidth="1"/>
    <col min="10979" max="10979" width="13.42578125" style="63" customWidth="1"/>
    <col min="10980" max="10980" width="19.28515625" style="63" customWidth="1"/>
    <col min="10981" max="10989" width="12.7109375" style="63" customWidth="1"/>
    <col min="10990" max="10990" width="27.42578125" style="63" customWidth="1"/>
    <col min="10991" max="10991" width="5.7109375" style="63" customWidth="1"/>
    <col min="10992" max="10992" width="6.5703125" style="63" customWidth="1"/>
    <col min="10993" max="10993" width="13.7109375" style="63" customWidth="1"/>
    <col min="10994" max="10994" width="14.28515625" style="63" customWidth="1"/>
    <col min="10995" max="10995" width="11.28515625" style="63" customWidth="1"/>
    <col min="10996" max="10996" width="7" style="63" customWidth="1"/>
    <col min="10997" max="10997" width="8.28515625" style="63" customWidth="1"/>
    <col min="10998" max="10998" width="9.28515625" style="63" customWidth="1"/>
    <col min="10999" max="10999" width="10" style="63" customWidth="1"/>
    <col min="11000" max="11001" width="11.5703125" style="63" customWidth="1"/>
    <col min="11002" max="11002" width="0" style="63" hidden="1" customWidth="1"/>
    <col min="11003" max="11003" width="11.42578125" style="63" customWidth="1"/>
    <col min="11004" max="11004" width="9.42578125" style="63" customWidth="1"/>
    <col min="11005" max="11005" width="11" style="63" customWidth="1"/>
    <col min="11006" max="11006" width="10.28515625" style="63" customWidth="1"/>
    <col min="11007" max="11007" width="8.7109375" style="63" customWidth="1"/>
    <col min="11008" max="11008" width="8" style="63" customWidth="1"/>
    <col min="11009" max="11009" width="11.140625" style="63" customWidth="1"/>
    <col min="11010" max="11013" width="12.7109375" style="63" customWidth="1"/>
    <col min="11014" max="11014" width="49.28515625" style="63" customWidth="1"/>
    <col min="11015" max="11233" width="11.42578125" style="63"/>
    <col min="11234" max="11234" width="10.85546875" style="63" customWidth="1"/>
    <col min="11235" max="11235" width="13.42578125" style="63" customWidth="1"/>
    <col min="11236" max="11236" width="19.28515625" style="63" customWidth="1"/>
    <col min="11237" max="11245" width="12.7109375" style="63" customWidth="1"/>
    <col min="11246" max="11246" width="27.42578125" style="63" customWidth="1"/>
    <col min="11247" max="11247" width="5.7109375" style="63" customWidth="1"/>
    <col min="11248" max="11248" width="6.5703125" style="63" customWidth="1"/>
    <col min="11249" max="11249" width="13.7109375" style="63" customWidth="1"/>
    <col min="11250" max="11250" width="14.28515625" style="63" customWidth="1"/>
    <col min="11251" max="11251" width="11.28515625" style="63" customWidth="1"/>
    <col min="11252" max="11252" width="7" style="63" customWidth="1"/>
    <col min="11253" max="11253" width="8.28515625" style="63" customWidth="1"/>
    <col min="11254" max="11254" width="9.28515625" style="63" customWidth="1"/>
    <col min="11255" max="11255" width="10" style="63" customWidth="1"/>
    <col min="11256" max="11257" width="11.5703125" style="63" customWidth="1"/>
    <col min="11258" max="11258" width="0" style="63" hidden="1" customWidth="1"/>
    <col min="11259" max="11259" width="11.42578125" style="63" customWidth="1"/>
    <col min="11260" max="11260" width="9.42578125" style="63" customWidth="1"/>
    <col min="11261" max="11261" width="11" style="63" customWidth="1"/>
    <col min="11262" max="11262" width="10.28515625" style="63" customWidth="1"/>
    <col min="11263" max="11263" width="8.7109375" style="63" customWidth="1"/>
    <col min="11264" max="11264" width="8" style="63" customWidth="1"/>
    <col min="11265" max="11265" width="11.140625" style="63" customWidth="1"/>
    <col min="11266" max="11269" width="12.7109375" style="63" customWidth="1"/>
    <col min="11270" max="11270" width="49.28515625" style="63" customWidth="1"/>
    <col min="11271" max="11489" width="11.42578125" style="63"/>
    <col min="11490" max="11490" width="10.85546875" style="63" customWidth="1"/>
    <col min="11491" max="11491" width="13.42578125" style="63" customWidth="1"/>
    <col min="11492" max="11492" width="19.28515625" style="63" customWidth="1"/>
    <col min="11493" max="11501" width="12.7109375" style="63" customWidth="1"/>
    <col min="11502" max="11502" width="27.42578125" style="63" customWidth="1"/>
    <col min="11503" max="11503" width="5.7109375" style="63" customWidth="1"/>
    <col min="11504" max="11504" width="6.5703125" style="63" customWidth="1"/>
    <col min="11505" max="11505" width="13.7109375" style="63" customWidth="1"/>
    <col min="11506" max="11506" width="14.28515625" style="63" customWidth="1"/>
    <col min="11507" max="11507" width="11.28515625" style="63" customWidth="1"/>
    <col min="11508" max="11508" width="7" style="63" customWidth="1"/>
    <col min="11509" max="11509" width="8.28515625" style="63" customWidth="1"/>
    <col min="11510" max="11510" width="9.28515625" style="63" customWidth="1"/>
    <col min="11511" max="11511" width="10" style="63" customWidth="1"/>
    <col min="11512" max="11513" width="11.5703125" style="63" customWidth="1"/>
    <col min="11514" max="11514" width="0" style="63" hidden="1" customWidth="1"/>
    <col min="11515" max="11515" width="11.42578125" style="63" customWidth="1"/>
    <col min="11516" max="11516" width="9.42578125" style="63" customWidth="1"/>
    <col min="11517" max="11517" width="11" style="63" customWidth="1"/>
    <col min="11518" max="11518" width="10.28515625" style="63" customWidth="1"/>
    <col min="11519" max="11519" width="8.7109375" style="63" customWidth="1"/>
    <col min="11520" max="11520" width="8" style="63" customWidth="1"/>
    <col min="11521" max="11521" width="11.140625" style="63" customWidth="1"/>
    <col min="11522" max="11525" width="12.7109375" style="63" customWidth="1"/>
    <col min="11526" max="11526" width="49.28515625" style="63" customWidth="1"/>
    <col min="11527" max="11745" width="11.42578125" style="63"/>
    <col min="11746" max="11746" width="10.85546875" style="63" customWidth="1"/>
    <col min="11747" max="11747" width="13.42578125" style="63" customWidth="1"/>
    <col min="11748" max="11748" width="19.28515625" style="63" customWidth="1"/>
    <col min="11749" max="11757" width="12.7109375" style="63" customWidth="1"/>
    <col min="11758" max="11758" width="27.42578125" style="63" customWidth="1"/>
    <col min="11759" max="11759" width="5.7109375" style="63" customWidth="1"/>
    <col min="11760" max="11760" width="6.5703125" style="63" customWidth="1"/>
    <col min="11761" max="11761" width="13.7109375" style="63" customWidth="1"/>
    <col min="11762" max="11762" width="14.28515625" style="63" customWidth="1"/>
    <col min="11763" max="11763" width="11.28515625" style="63" customWidth="1"/>
    <col min="11764" max="11764" width="7" style="63" customWidth="1"/>
    <col min="11765" max="11765" width="8.28515625" style="63" customWidth="1"/>
    <col min="11766" max="11766" width="9.28515625" style="63" customWidth="1"/>
    <col min="11767" max="11767" width="10" style="63" customWidth="1"/>
    <col min="11768" max="11769" width="11.5703125" style="63" customWidth="1"/>
    <col min="11770" max="11770" width="0" style="63" hidden="1" customWidth="1"/>
    <col min="11771" max="11771" width="11.42578125" style="63" customWidth="1"/>
    <col min="11772" max="11772" width="9.42578125" style="63" customWidth="1"/>
    <col min="11773" max="11773" width="11" style="63" customWidth="1"/>
    <col min="11774" max="11774" width="10.28515625" style="63" customWidth="1"/>
    <col min="11775" max="11775" width="8.7109375" style="63" customWidth="1"/>
    <col min="11776" max="11776" width="8" style="63" customWidth="1"/>
    <col min="11777" max="11777" width="11.140625" style="63" customWidth="1"/>
    <col min="11778" max="11781" width="12.7109375" style="63" customWidth="1"/>
    <col min="11782" max="11782" width="49.28515625" style="63" customWidth="1"/>
    <col min="11783" max="12001" width="11.42578125" style="63"/>
    <col min="12002" max="12002" width="10.85546875" style="63" customWidth="1"/>
    <col min="12003" max="12003" width="13.42578125" style="63" customWidth="1"/>
    <col min="12004" max="12004" width="19.28515625" style="63" customWidth="1"/>
    <col min="12005" max="12013" width="12.7109375" style="63" customWidth="1"/>
    <col min="12014" max="12014" width="27.42578125" style="63" customWidth="1"/>
    <col min="12015" max="12015" width="5.7109375" style="63" customWidth="1"/>
    <col min="12016" max="12016" width="6.5703125" style="63" customWidth="1"/>
    <col min="12017" max="12017" width="13.7109375" style="63" customWidth="1"/>
    <col min="12018" max="12018" width="14.28515625" style="63" customWidth="1"/>
    <col min="12019" max="12019" width="11.28515625" style="63" customWidth="1"/>
    <col min="12020" max="12020" width="7" style="63" customWidth="1"/>
    <col min="12021" max="12021" width="8.28515625" style="63" customWidth="1"/>
    <col min="12022" max="12022" width="9.28515625" style="63" customWidth="1"/>
    <col min="12023" max="12023" width="10" style="63" customWidth="1"/>
    <col min="12024" max="12025" width="11.5703125" style="63" customWidth="1"/>
    <col min="12026" max="12026" width="0" style="63" hidden="1" customWidth="1"/>
    <col min="12027" max="12027" width="11.42578125" style="63" customWidth="1"/>
    <col min="12028" max="12028" width="9.42578125" style="63" customWidth="1"/>
    <col min="12029" max="12029" width="11" style="63" customWidth="1"/>
    <col min="12030" max="12030" width="10.28515625" style="63" customWidth="1"/>
    <col min="12031" max="12031" width="8.7109375" style="63" customWidth="1"/>
    <col min="12032" max="12032" width="8" style="63" customWidth="1"/>
    <col min="12033" max="12033" width="11.140625" style="63" customWidth="1"/>
    <col min="12034" max="12037" width="12.7109375" style="63" customWidth="1"/>
    <col min="12038" max="12038" width="49.28515625" style="63" customWidth="1"/>
    <col min="12039" max="12257" width="11.42578125" style="63"/>
    <col min="12258" max="12258" width="10.85546875" style="63" customWidth="1"/>
    <col min="12259" max="12259" width="13.42578125" style="63" customWidth="1"/>
    <col min="12260" max="12260" width="19.28515625" style="63" customWidth="1"/>
    <col min="12261" max="12269" width="12.7109375" style="63" customWidth="1"/>
    <col min="12270" max="12270" width="27.42578125" style="63" customWidth="1"/>
    <col min="12271" max="12271" width="5.7109375" style="63" customWidth="1"/>
    <col min="12272" max="12272" width="6.5703125" style="63" customWidth="1"/>
    <col min="12273" max="12273" width="13.7109375" style="63" customWidth="1"/>
    <col min="12274" max="12274" width="14.28515625" style="63" customWidth="1"/>
    <col min="12275" max="12275" width="11.28515625" style="63" customWidth="1"/>
    <col min="12276" max="12276" width="7" style="63" customWidth="1"/>
    <col min="12277" max="12277" width="8.28515625" style="63" customWidth="1"/>
    <col min="12278" max="12278" width="9.28515625" style="63" customWidth="1"/>
    <col min="12279" max="12279" width="10" style="63" customWidth="1"/>
    <col min="12280" max="12281" width="11.5703125" style="63" customWidth="1"/>
    <col min="12282" max="12282" width="0" style="63" hidden="1" customWidth="1"/>
    <col min="12283" max="12283" width="11.42578125" style="63" customWidth="1"/>
    <col min="12284" max="12284" width="9.42578125" style="63" customWidth="1"/>
    <col min="12285" max="12285" width="11" style="63" customWidth="1"/>
    <col min="12286" max="12286" width="10.28515625" style="63" customWidth="1"/>
    <col min="12287" max="12287" width="8.7109375" style="63" customWidth="1"/>
    <col min="12288" max="12288" width="8" style="63" customWidth="1"/>
    <col min="12289" max="12289" width="11.140625" style="63" customWidth="1"/>
    <col min="12290" max="12293" width="12.7109375" style="63" customWidth="1"/>
    <col min="12294" max="12294" width="49.28515625" style="63" customWidth="1"/>
    <col min="12295" max="12513" width="11.42578125" style="63"/>
    <col min="12514" max="12514" width="10.85546875" style="63" customWidth="1"/>
    <col min="12515" max="12515" width="13.42578125" style="63" customWidth="1"/>
    <col min="12516" max="12516" width="19.28515625" style="63" customWidth="1"/>
    <col min="12517" max="12525" width="12.7109375" style="63" customWidth="1"/>
    <col min="12526" max="12526" width="27.42578125" style="63" customWidth="1"/>
    <col min="12527" max="12527" width="5.7109375" style="63" customWidth="1"/>
    <col min="12528" max="12528" width="6.5703125" style="63" customWidth="1"/>
    <col min="12529" max="12529" width="13.7109375" style="63" customWidth="1"/>
    <col min="12530" max="12530" width="14.28515625" style="63" customWidth="1"/>
    <col min="12531" max="12531" width="11.28515625" style="63" customWidth="1"/>
    <col min="12532" max="12532" width="7" style="63" customWidth="1"/>
    <col min="12533" max="12533" width="8.28515625" style="63" customWidth="1"/>
    <col min="12534" max="12534" width="9.28515625" style="63" customWidth="1"/>
    <col min="12535" max="12535" width="10" style="63" customWidth="1"/>
    <col min="12536" max="12537" width="11.5703125" style="63" customWidth="1"/>
    <col min="12538" max="12538" width="0" style="63" hidden="1" customWidth="1"/>
    <col min="12539" max="12539" width="11.42578125" style="63" customWidth="1"/>
    <col min="12540" max="12540" width="9.42578125" style="63" customWidth="1"/>
    <col min="12541" max="12541" width="11" style="63" customWidth="1"/>
    <col min="12542" max="12542" width="10.28515625" style="63" customWidth="1"/>
    <col min="12543" max="12543" width="8.7109375" style="63" customWidth="1"/>
    <col min="12544" max="12544" width="8" style="63" customWidth="1"/>
    <col min="12545" max="12545" width="11.140625" style="63" customWidth="1"/>
    <col min="12546" max="12549" width="12.7109375" style="63" customWidth="1"/>
    <col min="12550" max="12550" width="49.28515625" style="63" customWidth="1"/>
    <col min="12551" max="12769" width="11.42578125" style="63"/>
    <col min="12770" max="12770" width="10.85546875" style="63" customWidth="1"/>
    <col min="12771" max="12771" width="13.42578125" style="63" customWidth="1"/>
    <col min="12772" max="12772" width="19.28515625" style="63" customWidth="1"/>
    <col min="12773" max="12781" width="12.7109375" style="63" customWidth="1"/>
    <col min="12782" max="12782" width="27.42578125" style="63" customWidth="1"/>
    <col min="12783" max="12783" width="5.7109375" style="63" customWidth="1"/>
    <col min="12784" max="12784" width="6.5703125" style="63" customWidth="1"/>
    <col min="12785" max="12785" width="13.7109375" style="63" customWidth="1"/>
    <col min="12786" max="12786" width="14.28515625" style="63" customWidth="1"/>
    <col min="12787" max="12787" width="11.28515625" style="63" customWidth="1"/>
    <col min="12788" max="12788" width="7" style="63" customWidth="1"/>
    <col min="12789" max="12789" width="8.28515625" style="63" customWidth="1"/>
    <col min="12790" max="12790" width="9.28515625" style="63" customWidth="1"/>
    <col min="12791" max="12791" width="10" style="63" customWidth="1"/>
    <col min="12792" max="12793" width="11.5703125" style="63" customWidth="1"/>
    <col min="12794" max="12794" width="0" style="63" hidden="1" customWidth="1"/>
    <col min="12795" max="12795" width="11.42578125" style="63" customWidth="1"/>
    <col min="12796" max="12796" width="9.42578125" style="63" customWidth="1"/>
    <col min="12797" max="12797" width="11" style="63" customWidth="1"/>
    <col min="12798" max="12798" width="10.28515625" style="63" customWidth="1"/>
    <col min="12799" max="12799" width="8.7109375" style="63" customWidth="1"/>
    <col min="12800" max="12800" width="8" style="63" customWidth="1"/>
    <col min="12801" max="12801" width="11.140625" style="63" customWidth="1"/>
    <col min="12802" max="12805" width="12.7109375" style="63" customWidth="1"/>
    <col min="12806" max="12806" width="49.28515625" style="63" customWidth="1"/>
    <col min="12807" max="13025" width="11.42578125" style="63"/>
    <col min="13026" max="13026" width="10.85546875" style="63" customWidth="1"/>
    <col min="13027" max="13027" width="13.42578125" style="63" customWidth="1"/>
    <col min="13028" max="13028" width="19.28515625" style="63" customWidth="1"/>
    <col min="13029" max="13037" width="12.7109375" style="63" customWidth="1"/>
    <col min="13038" max="13038" width="27.42578125" style="63" customWidth="1"/>
    <col min="13039" max="13039" width="5.7109375" style="63" customWidth="1"/>
    <col min="13040" max="13040" width="6.5703125" style="63" customWidth="1"/>
    <col min="13041" max="13041" width="13.7109375" style="63" customWidth="1"/>
    <col min="13042" max="13042" width="14.28515625" style="63" customWidth="1"/>
    <col min="13043" max="13043" width="11.28515625" style="63" customWidth="1"/>
    <col min="13044" max="13044" width="7" style="63" customWidth="1"/>
    <col min="13045" max="13045" width="8.28515625" style="63" customWidth="1"/>
    <col min="13046" max="13046" width="9.28515625" style="63" customWidth="1"/>
    <col min="13047" max="13047" width="10" style="63" customWidth="1"/>
    <col min="13048" max="13049" width="11.5703125" style="63" customWidth="1"/>
    <col min="13050" max="13050" width="0" style="63" hidden="1" customWidth="1"/>
    <col min="13051" max="13051" width="11.42578125" style="63" customWidth="1"/>
    <col min="13052" max="13052" width="9.42578125" style="63" customWidth="1"/>
    <col min="13053" max="13053" width="11" style="63" customWidth="1"/>
    <col min="13054" max="13054" width="10.28515625" style="63" customWidth="1"/>
    <col min="13055" max="13055" width="8.7109375" style="63" customWidth="1"/>
    <col min="13056" max="13056" width="8" style="63" customWidth="1"/>
    <col min="13057" max="13057" width="11.140625" style="63" customWidth="1"/>
    <col min="13058" max="13061" width="12.7109375" style="63" customWidth="1"/>
    <col min="13062" max="13062" width="49.28515625" style="63" customWidth="1"/>
    <col min="13063" max="13281" width="11.42578125" style="63"/>
    <col min="13282" max="13282" width="10.85546875" style="63" customWidth="1"/>
    <col min="13283" max="13283" width="13.42578125" style="63" customWidth="1"/>
    <col min="13284" max="13284" width="19.28515625" style="63" customWidth="1"/>
    <col min="13285" max="13293" width="12.7109375" style="63" customWidth="1"/>
    <col min="13294" max="13294" width="27.42578125" style="63" customWidth="1"/>
    <col min="13295" max="13295" width="5.7109375" style="63" customWidth="1"/>
    <col min="13296" max="13296" width="6.5703125" style="63" customWidth="1"/>
    <col min="13297" max="13297" width="13.7109375" style="63" customWidth="1"/>
    <col min="13298" max="13298" width="14.28515625" style="63" customWidth="1"/>
    <col min="13299" max="13299" width="11.28515625" style="63" customWidth="1"/>
    <col min="13300" max="13300" width="7" style="63" customWidth="1"/>
    <col min="13301" max="13301" width="8.28515625" style="63" customWidth="1"/>
    <col min="13302" max="13302" width="9.28515625" style="63" customWidth="1"/>
    <col min="13303" max="13303" width="10" style="63" customWidth="1"/>
    <col min="13304" max="13305" width="11.5703125" style="63" customWidth="1"/>
    <col min="13306" max="13306" width="0" style="63" hidden="1" customWidth="1"/>
    <col min="13307" max="13307" width="11.42578125" style="63" customWidth="1"/>
    <col min="13308" max="13308" width="9.42578125" style="63" customWidth="1"/>
    <col min="13309" max="13309" width="11" style="63" customWidth="1"/>
    <col min="13310" max="13310" width="10.28515625" style="63" customWidth="1"/>
    <col min="13311" max="13311" width="8.7109375" style="63" customWidth="1"/>
    <col min="13312" max="13312" width="8" style="63" customWidth="1"/>
    <col min="13313" max="13313" width="11.140625" style="63" customWidth="1"/>
    <col min="13314" max="13317" width="12.7109375" style="63" customWidth="1"/>
    <col min="13318" max="13318" width="49.28515625" style="63" customWidth="1"/>
    <col min="13319" max="13537" width="11.42578125" style="63"/>
    <col min="13538" max="13538" width="10.85546875" style="63" customWidth="1"/>
    <col min="13539" max="13539" width="13.42578125" style="63" customWidth="1"/>
    <col min="13540" max="13540" width="19.28515625" style="63" customWidth="1"/>
    <col min="13541" max="13549" width="12.7109375" style="63" customWidth="1"/>
    <col min="13550" max="13550" width="27.42578125" style="63" customWidth="1"/>
    <col min="13551" max="13551" width="5.7109375" style="63" customWidth="1"/>
    <col min="13552" max="13552" width="6.5703125" style="63" customWidth="1"/>
    <col min="13553" max="13553" width="13.7109375" style="63" customWidth="1"/>
    <col min="13554" max="13554" width="14.28515625" style="63" customWidth="1"/>
    <col min="13555" max="13555" width="11.28515625" style="63" customWidth="1"/>
    <col min="13556" max="13556" width="7" style="63" customWidth="1"/>
    <col min="13557" max="13557" width="8.28515625" style="63" customWidth="1"/>
    <col min="13558" max="13558" width="9.28515625" style="63" customWidth="1"/>
    <col min="13559" max="13559" width="10" style="63" customWidth="1"/>
    <col min="13560" max="13561" width="11.5703125" style="63" customWidth="1"/>
    <col min="13562" max="13562" width="0" style="63" hidden="1" customWidth="1"/>
    <col min="13563" max="13563" width="11.42578125" style="63" customWidth="1"/>
    <col min="13564" max="13564" width="9.42578125" style="63" customWidth="1"/>
    <col min="13565" max="13565" width="11" style="63" customWidth="1"/>
    <col min="13566" max="13566" width="10.28515625" style="63" customWidth="1"/>
    <col min="13567" max="13567" width="8.7109375" style="63" customWidth="1"/>
    <col min="13568" max="13568" width="8" style="63" customWidth="1"/>
    <col min="13569" max="13569" width="11.140625" style="63" customWidth="1"/>
    <col min="13570" max="13573" width="12.7109375" style="63" customWidth="1"/>
    <col min="13574" max="13574" width="49.28515625" style="63" customWidth="1"/>
    <col min="13575" max="13793" width="11.42578125" style="63"/>
    <col min="13794" max="13794" width="10.85546875" style="63" customWidth="1"/>
    <col min="13795" max="13795" width="13.42578125" style="63" customWidth="1"/>
    <col min="13796" max="13796" width="19.28515625" style="63" customWidth="1"/>
    <col min="13797" max="13805" width="12.7109375" style="63" customWidth="1"/>
    <col min="13806" max="13806" width="27.42578125" style="63" customWidth="1"/>
    <col min="13807" max="13807" width="5.7109375" style="63" customWidth="1"/>
    <col min="13808" max="13808" width="6.5703125" style="63" customWidth="1"/>
    <col min="13809" max="13809" width="13.7109375" style="63" customWidth="1"/>
    <col min="13810" max="13810" width="14.28515625" style="63" customWidth="1"/>
    <col min="13811" max="13811" width="11.28515625" style="63" customWidth="1"/>
    <col min="13812" max="13812" width="7" style="63" customWidth="1"/>
    <col min="13813" max="13813" width="8.28515625" style="63" customWidth="1"/>
    <col min="13814" max="13814" width="9.28515625" style="63" customWidth="1"/>
    <col min="13815" max="13815" width="10" style="63" customWidth="1"/>
    <col min="13816" max="13817" width="11.5703125" style="63" customWidth="1"/>
    <col min="13818" max="13818" width="0" style="63" hidden="1" customWidth="1"/>
    <col min="13819" max="13819" width="11.42578125" style="63" customWidth="1"/>
    <col min="13820" max="13820" width="9.42578125" style="63" customWidth="1"/>
    <col min="13821" max="13821" width="11" style="63" customWidth="1"/>
    <col min="13822" max="13822" width="10.28515625" style="63" customWidth="1"/>
    <col min="13823" max="13823" width="8.7109375" style="63" customWidth="1"/>
    <col min="13824" max="13824" width="8" style="63" customWidth="1"/>
    <col min="13825" max="13825" width="11.140625" style="63" customWidth="1"/>
    <col min="13826" max="13829" width="12.7109375" style="63" customWidth="1"/>
    <col min="13830" max="13830" width="49.28515625" style="63" customWidth="1"/>
    <col min="13831" max="14049" width="11.42578125" style="63"/>
    <col min="14050" max="14050" width="10.85546875" style="63" customWidth="1"/>
    <col min="14051" max="14051" width="13.42578125" style="63" customWidth="1"/>
    <col min="14052" max="14052" width="19.28515625" style="63" customWidth="1"/>
    <col min="14053" max="14061" width="12.7109375" style="63" customWidth="1"/>
    <col min="14062" max="14062" width="27.42578125" style="63" customWidth="1"/>
    <col min="14063" max="14063" width="5.7109375" style="63" customWidth="1"/>
    <col min="14064" max="14064" width="6.5703125" style="63" customWidth="1"/>
    <col min="14065" max="14065" width="13.7109375" style="63" customWidth="1"/>
    <col min="14066" max="14066" width="14.28515625" style="63" customWidth="1"/>
    <col min="14067" max="14067" width="11.28515625" style="63" customWidth="1"/>
    <col min="14068" max="14068" width="7" style="63" customWidth="1"/>
    <col min="14069" max="14069" width="8.28515625" style="63" customWidth="1"/>
    <col min="14070" max="14070" width="9.28515625" style="63" customWidth="1"/>
    <col min="14071" max="14071" width="10" style="63" customWidth="1"/>
    <col min="14072" max="14073" width="11.5703125" style="63" customWidth="1"/>
    <col min="14074" max="14074" width="0" style="63" hidden="1" customWidth="1"/>
    <col min="14075" max="14075" width="11.42578125" style="63" customWidth="1"/>
    <col min="14076" max="14076" width="9.42578125" style="63" customWidth="1"/>
    <col min="14077" max="14077" width="11" style="63" customWidth="1"/>
    <col min="14078" max="14078" width="10.28515625" style="63" customWidth="1"/>
    <col min="14079" max="14079" width="8.7109375" style="63" customWidth="1"/>
    <col min="14080" max="14080" width="8" style="63" customWidth="1"/>
    <col min="14081" max="14081" width="11.140625" style="63" customWidth="1"/>
    <col min="14082" max="14085" width="12.7109375" style="63" customWidth="1"/>
    <col min="14086" max="14086" width="49.28515625" style="63" customWidth="1"/>
    <col min="14087" max="14305" width="11.42578125" style="63"/>
    <col min="14306" max="14306" width="10.85546875" style="63" customWidth="1"/>
    <col min="14307" max="14307" width="13.42578125" style="63" customWidth="1"/>
    <col min="14308" max="14308" width="19.28515625" style="63" customWidth="1"/>
    <col min="14309" max="14317" width="12.7109375" style="63" customWidth="1"/>
    <col min="14318" max="14318" width="27.42578125" style="63" customWidth="1"/>
    <col min="14319" max="14319" width="5.7109375" style="63" customWidth="1"/>
    <col min="14320" max="14320" width="6.5703125" style="63" customWidth="1"/>
    <col min="14321" max="14321" width="13.7109375" style="63" customWidth="1"/>
    <col min="14322" max="14322" width="14.28515625" style="63" customWidth="1"/>
    <col min="14323" max="14323" width="11.28515625" style="63" customWidth="1"/>
    <col min="14324" max="14324" width="7" style="63" customWidth="1"/>
    <col min="14325" max="14325" width="8.28515625" style="63" customWidth="1"/>
    <col min="14326" max="14326" width="9.28515625" style="63" customWidth="1"/>
    <col min="14327" max="14327" width="10" style="63" customWidth="1"/>
    <col min="14328" max="14329" width="11.5703125" style="63" customWidth="1"/>
    <col min="14330" max="14330" width="0" style="63" hidden="1" customWidth="1"/>
    <col min="14331" max="14331" width="11.42578125" style="63" customWidth="1"/>
    <col min="14332" max="14332" width="9.42578125" style="63" customWidth="1"/>
    <col min="14333" max="14333" width="11" style="63" customWidth="1"/>
    <col min="14334" max="14334" width="10.28515625" style="63" customWidth="1"/>
    <col min="14335" max="14335" width="8.7109375" style="63" customWidth="1"/>
    <col min="14336" max="14336" width="8" style="63" customWidth="1"/>
    <col min="14337" max="14337" width="11.140625" style="63" customWidth="1"/>
    <col min="14338" max="14341" width="12.7109375" style="63" customWidth="1"/>
    <col min="14342" max="14342" width="49.28515625" style="63" customWidth="1"/>
    <col min="14343" max="14561" width="11.42578125" style="63"/>
    <col min="14562" max="14562" width="10.85546875" style="63" customWidth="1"/>
    <col min="14563" max="14563" width="13.42578125" style="63" customWidth="1"/>
    <col min="14564" max="14564" width="19.28515625" style="63" customWidth="1"/>
    <col min="14565" max="14573" width="12.7109375" style="63" customWidth="1"/>
    <col min="14574" max="14574" width="27.42578125" style="63" customWidth="1"/>
    <col min="14575" max="14575" width="5.7109375" style="63" customWidth="1"/>
    <col min="14576" max="14576" width="6.5703125" style="63" customWidth="1"/>
    <col min="14577" max="14577" width="13.7109375" style="63" customWidth="1"/>
    <col min="14578" max="14578" width="14.28515625" style="63" customWidth="1"/>
    <col min="14579" max="14579" width="11.28515625" style="63" customWidth="1"/>
    <col min="14580" max="14580" width="7" style="63" customWidth="1"/>
    <col min="14581" max="14581" width="8.28515625" style="63" customWidth="1"/>
    <col min="14582" max="14582" width="9.28515625" style="63" customWidth="1"/>
    <col min="14583" max="14583" width="10" style="63" customWidth="1"/>
    <col min="14584" max="14585" width="11.5703125" style="63" customWidth="1"/>
    <col min="14586" max="14586" width="0" style="63" hidden="1" customWidth="1"/>
    <col min="14587" max="14587" width="11.42578125" style="63" customWidth="1"/>
    <col min="14588" max="14588" width="9.42578125" style="63" customWidth="1"/>
    <col min="14589" max="14589" width="11" style="63" customWidth="1"/>
    <col min="14590" max="14590" width="10.28515625" style="63" customWidth="1"/>
    <col min="14591" max="14591" width="8.7109375" style="63" customWidth="1"/>
    <col min="14592" max="14592" width="8" style="63" customWidth="1"/>
    <col min="14593" max="14593" width="11.140625" style="63" customWidth="1"/>
    <col min="14594" max="14597" width="12.7109375" style="63" customWidth="1"/>
    <col min="14598" max="14598" width="49.28515625" style="63" customWidth="1"/>
    <col min="14599" max="14817" width="11.42578125" style="63"/>
    <col min="14818" max="14818" width="10.85546875" style="63" customWidth="1"/>
    <col min="14819" max="14819" width="13.42578125" style="63" customWidth="1"/>
    <col min="14820" max="14820" width="19.28515625" style="63" customWidth="1"/>
    <col min="14821" max="14829" width="12.7109375" style="63" customWidth="1"/>
    <col min="14830" max="14830" width="27.42578125" style="63" customWidth="1"/>
    <col min="14831" max="14831" width="5.7109375" style="63" customWidth="1"/>
    <col min="14832" max="14832" width="6.5703125" style="63" customWidth="1"/>
    <col min="14833" max="14833" width="13.7109375" style="63" customWidth="1"/>
    <col min="14834" max="14834" width="14.28515625" style="63" customWidth="1"/>
    <col min="14835" max="14835" width="11.28515625" style="63" customWidth="1"/>
    <col min="14836" max="14836" width="7" style="63" customWidth="1"/>
    <col min="14837" max="14837" width="8.28515625" style="63" customWidth="1"/>
    <col min="14838" max="14838" width="9.28515625" style="63" customWidth="1"/>
    <col min="14839" max="14839" width="10" style="63" customWidth="1"/>
    <col min="14840" max="14841" width="11.5703125" style="63" customWidth="1"/>
    <col min="14842" max="14842" width="0" style="63" hidden="1" customWidth="1"/>
    <col min="14843" max="14843" width="11.42578125" style="63" customWidth="1"/>
    <col min="14844" max="14844" width="9.42578125" style="63" customWidth="1"/>
    <col min="14845" max="14845" width="11" style="63" customWidth="1"/>
    <col min="14846" max="14846" width="10.28515625" style="63" customWidth="1"/>
    <col min="14847" max="14847" width="8.7109375" style="63" customWidth="1"/>
    <col min="14848" max="14848" width="8" style="63" customWidth="1"/>
    <col min="14849" max="14849" width="11.140625" style="63" customWidth="1"/>
    <col min="14850" max="14853" width="12.7109375" style="63" customWidth="1"/>
    <col min="14854" max="14854" width="49.28515625" style="63" customWidth="1"/>
    <col min="14855" max="15073" width="11.42578125" style="63"/>
    <col min="15074" max="15074" width="10.85546875" style="63" customWidth="1"/>
    <col min="15075" max="15075" width="13.42578125" style="63" customWidth="1"/>
    <col min="15076" max="15076" width="19.28515625" style="63" customWidth="1"/>
    <col min="15077" max="15085" width="12.7109375" style="63" customWidth="1"/>
    <col min="15086" max="15086" width="27.42578125" style="63" customWidth="1"/>
    <col min="15087" max="15087" width="5.7109375" style="63" customWidth="1"/>
    <col min="15088" max="15088" width="6.5703125" style="63" customWidth="1"/>
    <col min="15089" max="15089" width="13.7109375" style="63" customWidth="1"/>
    <col min="15090" max="15090" width="14.28515625" style="63" customWidth="1"/>
    <col min="15091" max="15091" width="11.28515625" style="63" customWidth="1"/>
    <col min="15092" max="15092" width="7" style="63" customWidth="1"/>
    <col min="15093" max="15093" width="8.28515625" style="63" customWidth="1"/>
    <col min="15094" max="15094" width="9.28515625" style="63" customWidth="1"/>
    <col min="15095" max="15095" width="10" style="63" customWidth="1"/>
    <col min="15096" max="15097" width="11.5703125" style="63" customWidth="1"/>
    <col min="15098" max="15098" width="0" style="63" hidden="1" customWidth="1"/>
    <col min="15099" max="15099" width="11.42578125" style="63" customWidth="1"/>
    <col min="15100" max="15100" width="9.42578125" style="63" customWidth="1"/>
    <col min="15101" max="15101" width="11" style="63" customWidth="1"/>
    <col min="15102" max="15102" width="10.28515625" style="63" customWidth="1"/>
    <col min="15103" max="15103" width="8.7109375" style="63" customWidth="1"/>
    <col min="15104" max="15104" width="8" style="63" customWidth="1"/>
    <col min="15105" max="15105" width="11.140625" style="63" customWidth="1"/>
    <col min="15106" max="15109" width="12.7109375" style="63" customWidth="1"/>
    <col min="15110" max="15110" width="49.28515625" style="63" customWidth="1"/>
    <col min="15111" max="15329" width="11.42578125" style="63"/>
    <col min="15330" max="15330" width="10.85546875" style="63" customWidth="1"/>
    <col min="15331" max="15331" width="13.42578125" style="63" customWidth="1"/>
    <col min="15332" max="15332" width="19.28515625" style="63" customWidth="1"/>
    <col min="15333" max="15341" width="12.7109375" style="63" customWidth="1"/>
    <col min="15342" max="15342" width="27.42578125" style="63" customWidth="1"/>
    <col min="15343" max="15343" width="5.7109375" style="63" customWidth="1"/>
    <col min="15344" max="15344" width="6.5703125" style="63" customWidth="1"/>
    <col min="15345" max="15345" width="13.7109375" style="63" customWidth="1"/>
    <col min="15346" max="15346" width="14.28515625" style="63" customWidth="1"/>
    <col min="15347" max="15347" width="11.28515625" style="63" customWidth="1"/>
    <col min="15348" max="15348" width="7" style="63" customWidth="1"/>
    <col min="15349" max="15349" width="8.28515625" style="63" customWidth="1"/>
    <col min="15350" max="15350" width="9.28515625" style="63" customWidth="1"/>
    <col min="15351" max="15351" width="10" style="63" customWidth="1"/>
    <col min="15352" max="15353" width="11.5703125" style="63" customWidth="1"/>
    <col min="15354" max="15354" width="0" style="63" hidden="1" customWidth="1"/>
    <col min="15355" max="15355" width="11.42578125" style="63" customWidth="1"/>
    <col min="15356" max="15356" width="9.42578125" style="63" customWidth="1"/>
    <col min="15357" max="15357" width="11" style="63" customWidth="1"/>
    <col min="15358" max="15358" width="10.28515625" style="63" customWidth="1"/>
    <col min="15359" max="15359" width="8.7109375" style="63" customWidth="1"/>
    <col min="15360" max="15360" width="8" style="63" customWidth="1"/>
    <col min="15361" max="15361" width="11.140625" style="63" customWidth="1"/>
    <col min="15362" max="15365" width="12.7109375" style="63" customWidth="1"/>
    <col min="15366" max="15366" width="49.28515625" style="63" customWidth="1"/>
    <col min="15367" max="15585" width="11.42578125" style="63"/>
    <col min="15586" max="15586" width="10.85546875" style="63" customWidth="1"/>
    <col min="15587" max="15587" width="13.42578125" style="63" customWidth="1"/>
    <col min="15588" max="15588" width="19.28515625" style="63" customWidth="1"/>
    <col min="15589" max="15597" width="12.7109375" style="63" customWidth="1"/>
    <col min="15598" max="15598" width="27.42578125" style="63" customWidth="1"/>
    <col min="15599" max="15599" width="5.7109375" style="63" customWidth="1"/>
    <col min="15600" max="15600" width="6.5703125" style="63" customWidth="1"/>
    <col min="15601" max="15601" width="13.7109375" style="63" customWidth="1"/>
    <col min="15602" max="15602" width="14.28515625" style="63" customWidth="1"/>
    <col min="15603" max="15603" width="11.28515625" style="63" customWidth="1"/>
    <col min="15604" max="15604" width="7" style="63" customWidth="1"/>
    <col min="15605" max="15605" width="8.28515625" style="63" customWidth="1"/>
    <col min="15606" max="15606" width="9.28515625" style="63" customWidth="1"/>
    <col min="15607" max="15607" width="10" style="63" customWidth="1"/>
    <col min="15608" max="15609" width="11.5703125" style="63" customWidth="1"/>
    <col min="15610" max="15610" width="0" style="63" hidden="1" customWidth="1"/>
    <col min="15611" max="15611" width="11.42578125" style="63" customWidth="1"/>
    <col min="15612" max="15612" width="9.42578125" style="63" customWidth="1"/>
    <col min="15613" max="15613" width="11" style="63" customWidth="1"/>
    <col min="15614" max="15614" width="10.28515625" style="63" customWidth="1"/>
    <col min="15615" max="15615" width="8.7109375" style="63" customWidth="1"/>
    <col min="15616" max="15616" width="8" style="63" customWidth="1"/>
    <col min="15617" max="15617" width="11.140625" style="63" customWidth="1"/>
    <col min="15618" max="15621" width="12.7109375" style="63" customWidth="1"/>
    <col min="15622" max="15622" width="49.28515625" style="63" customWidth="1"/>
    <col min="15623" max="15841" width="11.42578125" style="63"/>
    <col min="15842" max="15842" width="10.85546875" style="63" customWidth="1"/>
    <col min="15843" max="15843" width="13.42578125" style="63" customWidth="1"/>
    <col min="15844" max="15844" width="19.28515625" style="63" customWidth="1"/>
    <col min="15845" max="15853" width="12.7109375" style="63" customWidth="1"/>
    <col min="15854" max="15854" width="27.42578125" style="63" customWidth="1"/>
    <col min="15855" max="15855" width="5.7109375" style="63" customWidth="1"/>
    <col min="15856" max="15856" width="6.5703125" style="63" customWidth="1"/>
    <col min="15857" max="15857" width="13.7109375" style="63" customWidth="1"/>
    <col min="15858" max="15858" width="14.28515625" style="63" customWidth="1"/>
    <col min="15859" max="15859" width="11.28515625" style="63" customWidth="1"/>
    <col min="15860" max="15860" width="7" style="63" customWidth="1"/>
    <col min="15861" max="15861" width="8.28515625" style="63" customWidth="1"/>
    <col min="15862" max="15862" width="9.28515625" style="63" customWidth="1"/>
    <col min="15863" max="15863" width="10" style="63" customWidth="1"/>
    <col min="15864" max="15865" width="11.5703125" style="63" customWidth="1"/>
    <col min="15866" max="15866" width="0" style="63" hidden="1" customWidth="1"/>
    <col min="15867" max="15867" width="11.42578125" style="63" customWidth="1"/>
    <col min="15868" max="15868" width="9.42578125" style="63" customWidth="1"/>
    <col min="15869" max="15869" width="11" style="63" customWidth="1"/>
    <col min="15870" max="15870" width="10.28515625" style="63" customWidth="1"/>
    <col min="15871" max="15871" width="8.7109375" style="63" customWidth="1"/>
    <col min="15872" max="15872" width="8" style="63" customWidth="1"/>
    <col min="15873" max="15873" width="11.140625" style="63" customWidth="1"/>
    <col min="15874" max="15877" width="12.7109375" style="63" customWidth="1"/>
    <col min="15878" max="15878" width="49.28515625" style="63" customWidth="1"/>
    <col min="15879" max="16097" width="11.42578125" style="63"/>
    <col min="16098" max="16098" width="10.85546875" style="63" customWidth="1"/>
    <col min="16099" max="16099" width="13.42578125" style="63" customWidth="1"/>
    <col min="16100" max="16100" width="19.28515625" style="63" customWidth="1"/>
    <col min="16101" max="16109" width="12.7109375" style="63" customWidth="1"/>
    <col min="16110" max="16110" width="27.42578125" style="63" customWidth="1"/>
    <col min="16111" max="16111" width="5.7109375" style="63" customWidth="1"/>
    <col min="16112" max="16112" width="6.5703125" style="63" customWidth="1"/>
    <col min="16113" max="16113" width="13.7109375" style="63" customWidth="1"/>
    <col min="16114" max="16114" width="14.28515625" style="63" customWidth="1"/>
    <col min="16115" max="16115" width="11.28515625" style="63" customWidth="1"/>
    <col min="16116" max="16116" width="7" style="63" customWidth="1"/>
    <col min="16117" max="16117" width="8.28515625" style="63" customWidth="1"/>
    <col min="16118" max="16118" width="9.28515625" style="63" customWidth="1"/>
    <col min="16119" max="16119" width="10" style="63" customWidth="1"/>
    <col min="16120" max="16121" width="11.5703125" style="63" customWidth="1"/>
    <col min="16122" max="16122" width="0" style="63" hidden="1" customWidth="1"/>
    <col min="16123" max="16123" width="11.42578125" style="63" customWidth="1"/>
    <col min="16124" max="16124" width="9.42578125" style="63" customWidth="1"/>
    <col min="16125" max="16125" width="11" style="63" customWidth="1"/>
    <col min="16126" max="16126" width="10.28515625" style="63" customWidth="1"/>
    <col min="16127" max="16127" width="8.7109375" style="63" customWidth="1"/>
    <col min="16128" max="16128" width="8" style="63" customWidth="1"/>
    <col min="16129" max="16129" width="11.140625" style="63" customWidth="1"/>
    <col min="16130" max="16133" width="12.7109375" style="63" customWidth="1"/>
    <col min="16134" max="16134" width="49.28515625" style="63" customWidth="1"/>
    <col min="16135" max="16384" width="11.42578125" style="63"/>
  </cols>
  <sheetData>
    <row r="1" spans="1:6" ht="41.25" customHeight="1">
      <c r="A1" s="60" t="s">
        <v>0</v>
      </c>
      <c r="B1" s="61" t="s">
        <v>1</v>
      </c>
      <c r="C1" s="61" t="s">
        <v>2</v>
      </c>
      <c r="D1" s="61" t="s">
        <v>3</v>
      </c>
      <c r="E1" s="62" t="s">
        <v>4</v>
      </c>
      <c r="F1" s="62" t="s">
        <v>5</v>
      </c>
    </row>
    <row r="2" spans="1:6" ht="12.95" customHeight="1">
      <c r="A2" s="6" t="s">
        <v>20</v>
      </c>
      <c r="B2" s="64" t="s">
        <v>194</v>
      </c>
      <c r="C2" s="65">
        <v>10</v>
      </c>
      <c r="D2" s="64" t="s">
        <v>193</v>
      </c>
      <c r="E2" s="67">
        <v>6605604</v>
      </c>
      <c r="F2" s="66">
        <f>C2*E2</f>
        <v>66056040</v>
      </c>
    </row>
    <row r="3" spans="1:6" ht="12.95" customHeight="1">
      <c r="A3" s="6" t="s">
        <v>20</v>
      </c>
      <c r="B3" s="64" t="s">
        <v>195</v>
      </c>
      <c r="C3" s="65">
        <v>11</v>
      </c>
      <c r="D3" s="64" t="s">
        <v>193</v>
      </c>
      <c r="E3" s="67">
        <v>294741</v>
      </c>
      <c r="F3" s="66">
        <f t="shared" ref="F3:F4" si="0">C3*E3</f>
        <v>3242151</v>
      </c>
    </row>
    <row r="4" spans="1:6" ht="12.95" customHeight="1">
      <c r="A4" s="6" t="s">
        <v>20</v>
      </c>
      <c r="B4" s="68" t="s">
        <v>196</v>
      </c>
      <c r="C4" s="34">
        <v>264</v>
      </c>
      <c r="D4" s="39" t="s">
        <v>197</v>
      </c>
      <c r="E4" s="69">
        <v>8973.7900000000009</v>
      </c>
      <c r="F4" s="66">
        <f t="shared" si="0"/>
        <v>2369080.56</v>
      </c>
    </row>
    <row r="5" spans="1:6" ht="12.95" customHeight="1">
      <c r="A5" s="6" t="s">
        <v>20</v>
      </c>
      <c r="B5" s="38" t="s">
        <v>198</v>
      </c>
      <c r="C5" s="34">
        <v>1488</v>
      </c>
      <c r="D5" s="38" t="s">
        <v>17</v>
      </c>
      <c r="E5" s="53">
        <v>1300</v>
      </c>
      <c r="F5" s="66">
        <f t="shared" ref="F5" si="1">C5*E5</f>
        <v>1934400</v>
      </c>
    </row>
    <row r="6" spans="1:6" ht="12.95" customHeight="1">
      <c r="A6" s="6" t="s">
        <v>20</v>
      </c>
      <c r="B6" s="64" t="s">
        <v>199</v>
      </c>
      <c r="C6" s="33">
        <v>11</v>
      </c>
      <c r="D6" s="64" t="s">
        <v>31</v>
      </c>
      <c r="E6" s="52">
        <v>117750</v>
      </c>
      <c r="F6" s="66">
        <f t="shared" ref="F6:F8" si="2">C6*E6</f>
        <v>1295250</v>
      </c>
    </row>
    <row r="7" spans="1:6" ht="12.95" customHeight="1">
      <c r="A7" s="6" t="s">
        <v>20</v>
      </c>
      <c r="B7" s="64" t="s">
        <v>200</v>
      </c>
      <c r="C7" s="33">
        <v>1</v>
      </c>
      <c r="D7" s="64" t="s">
        <v>12</v>
      </c>
      <c r="E7" s="52">
        <v>1200000</v>
      </c>
      <c r="F7" s="66">
        <f t="shared" si="2"/>
        <v>1200000</v>
      </c>
    </row>
    <row r="8" spans="1:6" ht="12.95" customHeight="1">
      <c r="A8" s="6" t="s">
        <v>20</v>
      </c>
      <c r="B8" s="64" t="s">
        <v>201</v>
      </c>
      <c r="C8" s="65">
        <v>1</v>
      </c>
      <c r="D8" s="64" t="s">
        <v>23</v>
      </c>
      <c r="E8" s="67">
        <v>1000000</v>
      </c>
      <c r="F8" s="66">
        <f t="shared" si="2"/>
        <v>1000000</v>
      </c>
    </row>
    <row r="9" spans="1:6" ht="12.95" customHeight="1">
      <c r="A9" s="6" t="s">
        <v>20</v>
      </c>
      <c r="B9" s="64" t="s">
        <v>202</v>
      </c>
      <c r="C9" s="65">
        <v>1</v>
      </c>
      <c r="D9" s="64" t="s">
        <v>23</v>
      </c>
      <c r="E9" s="67">
        <v>900000</v>
      </c>
      <c r="F9" s="66">
        <v>900000</v>
      </c>
    </row>
    <row r="10" spans="1:6" ht="12.95" customHeight="1">
      <c r="A10" s="6" t="s">
        <v>20</v>
      </c>
      <c r="B10" s="70" t="s">
        <v>203</v>
      </c>
      <c r="C10" s="42">
        <v>25</v>
      </c>
      <c r="D10" s="71" t="s">
        <v>12</v>
      </c>
      <c r="E10" s="53">
        <v>32759</v>
      </c>
      <c r="F10" s="66">
        <f t="shared" ref="F10:F14" si="3">C10*E10</f>
        <v>818975</v>
      </c>
    </row>
    <row r="11" spans="1:6" ht="12.95" customHeight="1">
      <c r="A11" s="6" t="s">
        <v>20</v>
      </c>
      <c r="B11" s="68" t="s">
        <v>204</v>
      </c>
      <c r="C11" s="34">
        <v>540</v>
      </c>
      <c r="D11" s="39" t="s">
        <v>205</v>
      </c>
      <c r="E11" s="69">
        <v>1473.2</v>
      </c>
      <c r="F11" s="66">
        <f t="shared" si="3"/>
        <v>795528</v>
      </c>
    </row>
    <row r="12" spans="1:6" ht="12.95" customHeight="1">
      <c r="A12" s="6" t="s">
        <v>20</v>
      </c>
      <c r="B12" s="64" t="s">
        <v>206</v>
      </c>
      <c r="C12" s="65">
        <v>4</v>
      </c>
      <c r="D12" s="64" t="s">
        <v>9</v>
      </c>
      <c r="E12" s="64">
        <v>192900</v>
      </c>
      <c r="F12" s="66">
        <f t="shared" si="3"/>
        <v>771600</v>
      </c>
    </row>
    <row r="13" spans="1:6" ht="12.95" customHeight="1">
      <c r="A13" s="6" t="s">
        <v>20</v>
      </c>
      <c r="B13" s="64" t="s">
        <v>207</v>
      </c>
      <c r="C13" s="65">
        <v>1</v>
      </c>
      <c r="D13" s="64" t="s">
        <v>23</v>
      </c>
      <c r="E13" s="67">
        <v>750000</v>
      </c>
      <c r="F13" s="66">
        <f t="shared" si="3"/>
        <v>750000</v>
      </c>
    </row>
    <row r="14" spans="1:6" ht="12.95" customHeight="1">
      <c r="A14" s="6" t="s">
        <v>20</v>
      </c>
      <c r="B14" s="68" t="s">
        <v>208</v>
      </c>
      <c r="C14" s="34">
        <v>211</v>
      </c>
      <c r="D14" s="39" t="s">
        <v>209</v>
      </c>
      <c r="E14" s="69">
        <v>3537.6</v>
      </c>
      <c r="F14" s="66">
        <f t="shared" si="3"/>
        <v>746433.6</v>
      </c>
    </row>
    <row r="15" spans="1:6" ht="12.95" customHeight="1">
      <c r="A15" s="6" t="s">
        <v>20</v>
      </c>
      <c r="B15" s="64" t="s">
        <v>210</v>
      </c>
      <c r="C15" s="33">
        <v>9</v>
      </c>
      <c r="D15" s="64" t="s">
        <v>31</v>
      </c>
      <c r="E15" s="52">
        <v>77500</v>
      </c>
      <c r="F15" s="66">
        <f t="shared" ref="F15:F22" si="4">C15*E15</f>
        <v>697500</v>
      </c>
    </row>
    <row r="16" spans="1:6" ht="12.95" customHeight="1">
      <c r="A16" s="6" t="s">
        <v>20</v>
      </c>
      <c r="B16" s="70" t="s">
        <v>211</v>
      </c>
      <c r="C16" s="42">
        <v>24</v>
      </c>
      <c r="D16" s="71" t="s">
        <v>12</v>
      </c>
      <c r="E16" s="53">
        <v>25684</v>
      </c>
      <c r="F16" s="66">
        <f t="shared" si="4"/>
        <v>616416</v>
      </c>
    </row>
    <row r="17" spans="1:6" ht="12.95" customHeight="1">
      <c r="A17" s="6" t="s">
        <v>20</v>
      </c>
      <c r="B17" s="68" t="s">
        <v>212</v>
      </c>
      <c r="C17" s="42">
        <v>140</v>
      </c>
      <c r="D17" s="72" t="s">
        <v>114</v>
      </c>
      <c r="E17" s="53">
        <v>4400</v>
      </c>
      <c r="F17" s="66">
        <f t="shared" si="4"/>
        <v>616000</v>
      </c>
    </row>
    <row r="18" spans="1:6" ht="12.95" customHeight="1">
      <c r="A18" s="6" t="s">
        <v>20</v>
      </c>
      <c r="B18" s="70" t="s">
        <v>213</v>
      </c>
      <c r="C18" s="42">
        <v>12</v>
      </c>
      <c r="D18" s="71" t="s">
        <v>12</v>
      </c>
      <c r="E18" s="53">
        <v>43103</v>
      </c>
      <c r="F18" s="66">
        <f t="shared" si="4"/>
        <v>517236</v>
      </c>
    </row>
    <row r="19" spans="1:6" ht="12.95" customHeight="1">
      <c r="A19" s="6" t="s">
        <v>20</v>
      </c>
      <c r="B19" s="70" t="s">
        <v>214</v>
      </c>
      <c r="C19" s="42">
        <v>100</v>
      </c>
      <c r="D19" s="71" t="s">
        <v>12</v>
      </c>
      <c r="E19" s="53">
        <v>4741</v>
      </c>
      <c r="F19" s="66">
        <f t="shared" si="4"/>
        <v>474100</v>
      </c>
    </row>
    <row r="20" spans="1:6" ht="12.95" customHeight="1">
      <c r="A20" s="6" t="s">
        <v>20</v>
      </c>
      <c r="B20" s="70" t="s">
        <v>215</v>
      </c>
      <c r="C20" s="42">
        <v>20</v>
      </c>
      <c r="D20" s="71" t="s">
        <v>12</v>
      </c>
      <c r="E20" s="53">
        <v>21430</v>
      </c>
      <c r="F20" s="66">
        <f t="shared" si="4"/>
        <v>428600</v>
      </c>
    </row>
    <row r="21" spans="1:6" ht="12.95" customHeight="1">
      <c r="A21" s="6" t="s">
        <v>20</v>
      </c>
      <c r="B21" s="70" t="s">
        <v>216</v>
      </c>
      <c r="C21" s="42">
        <v>40</v>
      </c>
      <c r="D21" s="71" t="s">
        <v>12</v>
      </c>
      <c r="E21" s="53">
        <v>10345</v>
      </c>
      <c r="F21" s="66">
        <f t="shared" si="4"/>
        <v>413800</v>
      </c>
    </row>
    <row r="22" spans="1:6" ht="12.95" customHeight="1">
      <c r="A22" s="6" t="s">
        <v>20</v>
      </c>
      <c r="B22" s="70" t="s">
        <v>217</v>
      </c>
      <c r="C22" s="42">
        <v>3</v>
      </c>
      <c r="D22" s="71" t="s">
        <v>12</v>
      </c>
      <c r="E22" s="53">
        <v>129300</v>
      </c>
      <c r="F22" s="66">
        <f t="shared" si="4"/>
        <v>387900</v>
      </c>
    </row>
    <row r="23" spans="1:6" ht="12.95" customHeight="1">
      <c r="A23" s="6" t="s">
        <v>20</v>
      </c>
      <c r="B23" s="64" t="s">
        <v>207</v>
      </c>
      <c r="C23" s="65">
        <v>1</v>
      </c>
      <c r="D23" s="64" t="s">
        <v>23</v>
      </c>
      <c r="E23" s="67">
        <v>350000</v>
      </c>
      <c r="F23" s="66">
        <f t="shared" ref="F23:F27" si="5">C23*E23</f>
        <v>350000</v>
      </c>
    </row>
    <row r="24" spans="1:6" ht="12.95" customHeight="1">
      <c r="A24" s="6" t="s">
        <v>20</v>
      </c>
      <c r="B24" s="70" t="s">
        <v>218</v>
      </c>
      <c r="C24" s="42">
        <v>25</v>
      </c>
      <c r="D24" s="71" t="s">
        <v>12</v>
      </c>
      <c r="E24" s="53">
        <v>12931</v>
      </c>
      <c r="F24" s="66">
        <f t="shared" si="5"/>
        <v>323275</v>
      </c>
    </row>
    <row r="25" spans="1:6" ht="12.95" customHeight="1">
      <c r="A25" s="6" t="s">
        <v>20</v>
      </c>
      <c r="B25" s="64" t="s">
        <v>219</v>
      </c>
      <c r="C25" s="33">
        <v>1</v>
      </c>
      <c r="D25" s="64" t="s">
        <v>12</v>
      </c>
      <c r="E25" s="52">
        <v>300000</v>
      </c>
      <c r="F25" s="66">
        <f t="shared" si="5"/>
        <v>300000</v>
      </c>
    </row>
    <row r="26" spans="1:6" ht="12.95" customHeight="1">
      <c r="A26" s="6" t="s">
        <v>20</v>
      </c>
      <c r="B26" s="64" t="s">
        <v>220</v>
      </c>
      <c r="C26" s="65">
        <v>1</v>
      </c>
      <c r="D26" s="64" t="s">
        <v>221</v>
      </c>
      <c r="E26" s="67">
        <v>274500</v>
      </c>
      <c r="F26" s="66">
        <f t="shared" si="5"/>
        <v>274500</v>
      </c>
    </row>
    <row r="27" spans="1:6" ht="12.95" customHeight="1">
      <c r="A27" s="6" t="s">
        <v>20</v>
      </c>
      <c r="B27" s="70" t="s">
        <v>222</v>
      </c>
      <c r="C27" s="42">
        <v>72</v>
      </c>
      <c r="D27" s="71" t="s">
        <v>12</v>
      </c>
      <c r="E27" s="53">
        <v>3448</v>
      </c>
      <c r="F27" s="66">
        <f t="shared" si="5"/>
        <v>248256</v>
      </c>
    </row>
    <row r="28" spans="1:6" ht="12.95" customHeight="1">
      <c r="A28" s="6" t="s">
        <v>20</v>
      </c>
      <c r="B28" s="70" t="s">
        <v>223</v>
      </c>
      <c r="C28" s="42">
        <v>20</v>
      </c>
      <c r="D28" s="71" t="s">
        <v>12</v>
      </c>
      <c r="E28" s="53">
        <v>10344</v>
      </c>
      <c r="F28" s="66">
        <f t="shared" ref="F28:F44" si="6">C28*E28</f>
        <v>206880</v>
      </c>
    </row>
    <row r="29" spans="1:6" ht="12.95" customHeight="1">
      <c r="A29" s="6" t="s">
        <v>20</v>
      </c>
      <c r="B29" s="70" t="s">
        <v>224</v>
      </c>
      <c r="C29" s="42">
        <v>10</v>
      </c>
      <c r="D29" s="71" t="s">
        <v>12</v>
      </c>
      <c r="E29" s="53">
        <v>18965</v>
      </c>
      <c r="F29" s="66">
        <f t="shared" si="6"/>
        <v>189650</v>
      </c>
    </row>
    <row r="30" spans="1:6" ht="12.95" customHeight="1">
      <c r="A30" s="6" t="s">
        <v>20</v>
      </c>
      <c r="B30" s="68" t="s">
        <v>225</v>
      </c>
      <c r="C30" s="42">
        <v>20</v>
      </c>
      <c r="D30" s="72" t="s">
        <v>12</v>
      </c>
      <c r="E30" s="53">
        <v>8700</v>
      </c>
      <c r="F30" s="66">
        <f t="shared" si="6"/>
        <v>174000</v>
      </c>
    </row>
    <row r="31" spans="1:6" ht="12.95" customHeight="1">
      <c r="A31" s="6" t="s">
        <v>20</v>
      </c>
      <c r="B31" s="70" t="s">
        <v>226</v>
      </c>
      <c r="C31" s="42">
        <v>5</v>
      </c>
      <c r="D31" s="71" t="s">
        <v>12</v>
      </c>
      <c r="E31" s="53">
        <v>33000</v>
      </c>
      <c r="F31" s="66">
        <f t="shared" si="6"/>
        <v>165000</v>
      </c>
    </row>
    <row r="32" spans="1:6" ht="12.95" customHeight="1">
      <c r="A32" s="6" t="s">
        <v>20</v>
      </c>
      <c r="B32" s="68" t="s">
        <v>227</v>
      </c>
      <c r="C32" s="42">
        <v>20</v>
      </c>
      <c r="D32" s="72" t="s">
        <v>9</v>
      </c>
      <c r="E32" s="53">
        <v>7700</v>
      </c>
      <c r="F32" s="66">
        <f t="shared" si="6"/>
        <v>154000</v>
      </c>
    </row>
    <row r="33" spans="1:6" ht="12.95" customHeight="1">
      <c r="A33" s="6" t="s">
        <v>20</v>
      </c>
      <c r="B33" s="64" t="s">
        <v>228</v>
      </c>
      <c r="C33" s="65">
        <v>1</v>
      </c>
      <c r="D33" s="64" t="s">
        <v>221</v>
      </c>
      <c r="E33" s="67">
        <v>145000</v>
      </c>
      <c r="F33" s="66">
        <f t="shared" si="6"/>
        <v>145000</v>
      </c>
    </row>
    <row r="34" spans="1:6" ht="12.95" customHeight="1">
      <c r="A34" s="6" t="s">
        <v>20</v>
      </c>
      <c r="B34" s="68" t="s">
        <v>229</v>
      </c>
      <c r="C34" s="42">
        <v>24</v>
      </c>
      <c r="D34" s="72" t="s">
        <v>230</v>
      </c>
      <c r="E34" s="53">
        <v>5800</v>
      </c>
      <c r="F34" s="66">
        <f t="shared" si="6"/>
        <v>139200</v>
      </c>
    </row>
    <row r="35" spans="1:6" ht="12.95" customHeight="1">
      <c r="A35" s="6" t="s">
        <v>20</v>
      </c>
      <c r="B35" s="70" t="s">
        <v>231</v>
      </c>
      <c r="C35" s="42">
        <v>1</v>
      </c>
      <c r="D35" s="71" t="s">
        <v>12</v>
      </c>
      <c r="E35" s="53">
        <v>129300</v>
      </c>
      <c r="F35" s="66">
        <f t="shared" si="6"/>
        <v>129300</v>
      </c>
    </row>
    <row r="36" spans="1:6" ht="12.95" customHeight="1">
      <c r="A36" s="6" t="s">
        <v>20</v>
      </c>
      <c r="B36" s="68" t="s">
        <v>232</v>
      </c>
      <c r="C36" s="42">
        <v>15</v>
      </c>
      <c r="D36" s="72" t="s">
        <v>233</v>
      </c>
      <c r="E36" s="53">
        <v>8582</v>
      </c>
      <c r="F36" s="66">
        <f t="shared" si="6"/>
        <v>128730</v>
      </c>
    </row>
    <row r="37" spans="1:6" ht="12.95" customHeight="1">
      <c r="A37" s="6" t="s">
        <v>20</v>
      </c>
      <c r="B37" s="64" t="s">
        <v>234</v>
      </c>
      <c r="C37" s="65">
        <v>1</v>
      </c>
      <c r="D37" s="64" t="s">
        <v>12</v>
      </c>
      <c r="E37" s="67">
        <v>120300</v>
      </c>
      <c r="F37" s="66">
        <f t="shared" si="6"/>
        <v>120300</v>
      </c>
    </row>
    <row r="38" spans="1:6" ht="12.95" customHeight="1">
      <c r="A38" s="6" t="s">
        <v>20</v>
      </c>
      <c r="B38" s="64" t="s">
        <v>234</v>
      </c>
      <c r="C38" s="65">
        <v>1</v>
      </c>
      <c r="D38" s="64" t="s">
        <v>12</v>
      </c>
      <c r="E38" s="67">
        <v>120300</v>
      </c>
      <c r="F38" s="66">
        <f t="shared" si="6"/>
        <v>120300</v>
      </c>
    </row>
    <row r="39" spans="1:6" ht="12.95" customHeight="1">
      <c r="A39" s="6" t="s">
        <v>20</v>
      </c>
      <c r="B39" s="68" t="s">
        <v>235</v>
      </c>
      <c r="C39" s="42">
        <v>22</v>
      </c>
      <c r="D39" s="72" t="s">
        <v>236</v>
      </c>
      <c r="E39" s="53">
        <v>5220</v>
      </c>
      <c r="F39" s="66">
        <f t="shared" si="6"/>
        <v>114840</v>
      </c>
    </row>
    <row r="40" spans="1:6" ht="12.95" customHeight="1">
      <c r="A40" s="6" t="s">
        <v>20</v>
      </c>
      <c r="B40" s="68" t="s">
        <v>237</v>
      </c>
      <c r="C40" s="34">
        <v>80</v>
      </c>
      <c r="D40" s="39" t="s">
        <v>209</v>
      </c>
      <c r="E40" s="69">
        <v>1374.6</v>
      </c>
      <c r="F40" s="66">
        <f t="shared" si="6"/>
        <v>109968</v>
      </c>
    </row>
    <row r="41" spans="1:6" ht="12.95" customHeight="1">
      <c r="A41" s="6" t="s">
        <v>20</v>
      </c>
      <c r="B41" s="68" t="s">
        <v>238</v>
      </c>
      <c r="C41" s="42">
        <v>10</v>
      </c>
      <c r="D41" s="72" t="s">
        <v>16</v>
      </c>
      <c r="E41" s="53">
        <v>10000</v>
      </c>
      <c r="F41" s="66">
        <f t="shared" si="6"/>
        <v>100000</v>
      </c>
    </row>
    <row r="42" spans="1:6" ht="12.95" customHeight="1">
      <c r="A42" s="6" t="s">
        <v>20</v>
      </c>
      <c r="B42" s="68" t="s">
        <v>239</v>
      </c>
      <c r="C42" s="42">
        <v>20</v>
      </c>
      <c r="D42" s="72" t="s">
        <v>240</v>
      </c>
      <c r="E42" s="53">
        <v>4962</v>
      </c>
      <c r="F42" s="66">
        <f t="shared" si="6"/>
        <v>99240</v>
      </c>
    </row>
    <row r="43" spans="1:6" ht="12.95" customHeight="1">
      <c r="A43" s="6" t="s">
        <v>20</v>
      </c>
      <c r="B43" s="68" t="s">
        <v>241</v>
      </c>
      <c r="C43" s="42">
        <v>4</v>
      </c>
      <c r="D43" s="72" t="s">
        <v>230</v>
      </c>
      <c r="E43" s="53">
        <v>23607</v>
      </c>
      <c r="F43" s="66">
        <f t="shared" si="6"/>
        <v>94428</v>
      </c>
    </row>
    <row r="44" spans="1:6" ht="12.95" customHeight="1">
      <c r="A44" s="6" t="s">
        <v>20</v>
      </c>
      <c r="B44" s="68" t="s">
        <v>242</v>
      </c>
      <c r="C44" s="42">
        <v>12</v>
      </c>
      <c r="D44" s="72" t="s">
        <v>9</v>
      </c>
      <c r="E44" s="53">
        <v>7700</v>
      </c>
      <c r="F44" s="66">
        <f t="shared" si="6"/>
        <v>92400</v>
      </c>
    </row>
    <row r="45" spans="1:6" ht="12.95" customHeight="1">
      <c r="A45" s="6" t="s">
        <v>20</v>
      </c>
      <c r="B45" s="68" t="s">
        <v>243</v>
      </c>
      <c r="C45" s="42">
        <v>30</v>
      </c>
      <c r="D45" s="72" t="s">
        <v>114</v>
      </c>
      <c r="E45" s="53">
        <v>2893</v>
      </c>
      <c r="F45" s="66">
        <f t="shared" ref="F45:F59" si="7">C45*E45</f>
        <v>86790</v>
      </c>
    </row>
    <row r="46" spans="1:6" ht="12.95" customHeight="1">
      <c r="A46" s="6" t="s">
        <v>20</v>
      </c>
      <c r="B46" s="68" t="s">
        <v>244</v>
      </c>
      <c r="C46" s="34">
        <v>80</v>
      </c>
      <c r="D46" s="39" t="s">
        <v>209</v>
      </c>
      <c r="E46" s="69">
        <v>1044</v>
      </c>
      <c r="F46" s="66">
        <f t="shared" si="7"/>
        <v>83520</v>
      </c>
    </row>
    <row r="47" spans="1:6" ht="12.95" customHeight="1">
      <c r="A47" s="6" t="s">
        <v>20</v>
      </c>
      <c r="B47" s="68" t="s">
        <v>245</v>
      </c>
      <c r="C47" s="42">
        <v>24</v>
      </c>
      <c r="D47" s="72" t="s">
        <v>114</v>
      </c>
      <c r="E47" s="53">
        <v>3333</v>
      </c>
      <c r="F47" s="66">
        <f t="shared" si="7"/>
        <v>79992</v>
      </c>
    </row>
    <row r="48" spans="1:6" ht="12.95" customHeight="1">
      <c r="A48" s="6" t="s">
        <v>20</v>
      </c>
      <c r="B48" s="68" t="s">
        <v>246</v>
      </c>
      <c r="C48" s="42">
        <v>20</v>
      </c>
      <c r="D48" s="72" t="s">
        <v>149</v>
      </c>
      <c r="E48" s="53">
        <v>3769</v>
      </c>
      <c r="F48" s="66">
        <f t="shared" si="7"/>
        <v>75380</v>
      </c>
    </row>
    <row r="49" spans="1:6" ht="12.95" customHeight="1">
      <c r="A49" s="6" t="s">
        <v>20</v>
      </c>
      <c r="B49" s="68" t="s">
        <v>247</v>
      </c>
      <c r="C49" s="42">
        <v>6</v>
      </c>
      <c r="D49" s="72" t="s">
        <v>16</v>
      </c>
      <c r="E49" s="53">
        <v>12180</v>
      </c>
      <c r="F49" s="66">
        <f t="shared" si="7"/>
        <v>73080</v>
      </c>
    </row>
    <row r="50" spans="1:6" ht="12.95" customHeight="1">
      <c r="A50" s="6" t="s">
        <v>20</v>
      </c>
      <c r="B50" s="68" t="s">
        <v>248</v>
      </c>
      <c r="C50" s="42">
        <v>20</v>
      </c>
      <c r="D50" s="72" t="s">
        <v>9</v>
      </c>
      <c r="E50" s="53">
        <v>3333</v>
      </c>
      <c r="F50" s="66">
        <f t="shared" si="7"/>
        <v>66660</v>
      </c>
    </row>
    <row r="51" spans="1:6" ht="12.95" customHeight="1">
      <c r="A51" s="6" t="s">
        <v>20</v>
      </c>
      <c r="B51" s="68" t="s">
        <v>249</v>
      </c>
      <c r="C51" s="42">
        <v>8</v>
      </c>
      <c r="D51" s="72" t="s">
        <v>250</v>
      </c>
      <c r="E51" s="53">
        <v>7800</v>
      </c>
      <c r="F51" s="66">
        <f t="shared" si="7"/>
        <v>62400</v>
      </c>
    </row>
    <row r="52" spans="1:6" ht="12.95" customHeight="1">
      <c r="A52" s="6" t="s">
        <v>20</v>
      </c>
      <c r="B52" s="70" t="s">
        <v>251</v>
      </c>
      <c r="C52" s="42">
        <v>2</v>
      </c>
      <c r="D52" s="71" t="s">
        <v>12</v>
      </c>
      <c r="E52" s="53">
        <v>30172</v>
      </c>
      <c r="F52" s="66">
        <f t="shared" si="7"/>
        <v>60344</v>
      </c>
    </row>
    <row r="53" spans="1:6" ht="12.95" customHeight="1">
      <c r="A53" s="6" t="s">
        <v>20</v>
      </c>
      <c r="B53" s="68" t="s">
        <v>252</v>
      </c>
      <c r="C53" s="42">
        <v>18</v>
      </c>
      <c r="D53" s="72" t="s">
        <v>230</v>
      </c>
      <c r="E53" s="53">
        <v>3222</v>
      </c>
      <c r="F53" s="66">
        <f t="shared" si="7"/>
        <v>57996</v>
      </c>
    </row>
    <row r="54" spans="1:6" ht="12.95" customHeight="1">
      <c r="A54" s="6" t="s">
        <v>20</v>
      </c>
      <c r="B54" s="70" t="s">
        <v>253</v>
      </c>
      <c r="C54" s="42">
        <v>4</v>
      </c>
      <c r="D54" s="71" t="s">
        <v>12</v>
      </c>
      <c r="E54" s="53">
        <v>12935</v>
      </c>
      <c r="F54" s="66">
        <f t="shared" si="7"/>
        <v>51740</v>
      </c>
    </row>
    <row r="55" spans="1:6" ht="12.95" customHeight="1">
      <c r="A55" s="6" t="s">
        <v>20</v>
      </c>
      <c r="B55" s="70" t="s">
        <v>254</v>
      </c>
      <c r="C55" s="42">
        <v>3</v>
      </c>
      <c r="D55" s="71" t="s">
        <v>12</v>
      </c>
      <c r="E55" s="53">
        <v>17241</v>
      </c>
      <c r="F55" s="66">
        <f t="shared" si="7"/>
        <v>51723</v>
      </c>
    </row>
    <row r="56" spans="1:6" ht="12.95" customHeight="1">
      <c r="A56" s="6" t="s">
        <v>20</v>
      </c>
      <c r="B56" s="70" t="s">
        <v>255</v>
      </c>
      <c r="C56" s="42">
        <v>20</v>
      </c>
      <c r="D56" s="71" t="s">
        <v>12</v>
      </c>
      <c r="E56" s="53">
        <v>2586</v>
      </c>
      <c r="F56" s="66">
        <f t="shared" si="7"/>
        <v>51720</v>
      </c>
    </row>
    <row r="57" spans="1:6" ht="12.95" customHeight="1">
      <c r="A57" s="6" t="s">
        <v>20</v>
      </c>
      <c r="B57" s="70" t="s">
        <v>256</v>
      </c>
      <c r="C57" s="42">
        <v>20</v>
      </c>
      <c r="D57" s="71" t="s">
        <v>12</v>
      </c>
      <c r="E57" s="53">
        <v>2586</v>
      </c>
      <c r="F57" s="66">
        <f t="shared" si="7"/>
        <v>51720</v>
      </c>
    </row>
    <row r="58" spans="1:6" ht="12.95" customHeight="1">
      <c r="A58" s="6" t="s">
        <v>20</v>
      </c>
      <c r="B58" s="49" t="s">
        <v>257</v>
      </c>
      <c r="C58" s="42">
        <v>200</v>
      </c>
      <c r="D58" s="71" t="s">
        <v>12</v>
      </c>
      <c r="E58" s="53">
        <v>250</v>
      </c>
      <c r="F58" s="66">
        <f t="shared" si="7"/>
        <v>50000</v>
      </c>
    </row>
    <row r="59" spans="1:6" ht="12.95" customHeight="1">
      <c r="A59" s="6" t="s">
        <v>20</v>
      </c>
      <c r="B59" s="70" t="s">
        <v>258</v>
      </c>
      <c r="C59" s="42">
        <v>1</v>
      </c>
      <c r="D59" s="71" t="s">
        <v>12</v>
      </c>
      <c r="E59" s="53">
        <v>43103</v>
      </c>
      <c r="F59" s="66">
        <f t="shared" si="7"/>
        <v>43103</v>
      </c>
    </row>
    <row r="60" spans="1:6" ht="12.95" customHeight="1">
      <c r="A60" s="6" t="s">
        <v>20</v>
      </c>
      <c r="B60" s="68" t="s">
        <v>259</v>
      </c>
      <c r="C60" s="34">
        <v>39</v>
      </c>
      <c r="D60" s="39" t="s">
        <v>209</v>
      </c>
      <c r="E60" s="69">
        <v>928</v>
      </c>
      <c r="F60" s="66">
        <f t="shared" ref="F60:F69" si="8">C60*E60</f>
        <v>36192</v>
      </c>
    </row>
    <row r="61" spans="1:6" ht="12.95" customHeight="1">
      <c r="A61" s="6" t="s">
        <v>20</v>
      </c>
      <c r="B61" s="70" t="s">
        <v>260</v>
      </c>
      <c r="C61" s="42">
        <v>1</v>
      </c>
      <c r="D61" s="71" t="s">
        <v>12</v>
      </c>
      <c r="E61" s="53">
        <v>34500</v>
      </c>
      <c r="F61" s="66">
        <f t="shared" si="8"/>
        <v>34500</v>
      </c>
    </row>
    <row r="62" spans="1:6" ht="12.95" customHeight="1">
      <c r="A62" s="6" t="s">
        <v>20</v>
      </c>
      <c r="B62" s="70" t="s">
        <v>261</v>
      </c>
      <c r="C62" s="42">
        <v>2</v>
      </c>
      <c r="D62" s="71" t="s">
        <v>12</v>
      </c>
      <c r="E62" s="53">
        <v>17241</v>
      </c>
      <c r="F62" s="66">
        <f t="shared" si="8"/>
        <v>34482</v>
      </c>
    </row>
    <row r="63" spans="1:6" ht="12.95" customHeight="1">
      <c r="A63" s="6" t="s">
        <v>20</v>
      </c>
      <c r="B63" s="68" t="s">
        <v>262</v>
      </c>
      <c r="C63" s="42">
        <v>19</v>
      </c>
      <c r="D63" s="72" t="s">
        <v>9</v>
      </c>
      <c r="E63" s="53">
        <v>1805</v>
      </c>
      <c r="F63" s="66">
        <f t="shared" si="8"/>
        <v>34295</v>
      </c>
    </row>
    <row r="64" spans="1:6" ht="12.95" customHeight="1">
      <c r="A64" s="6" t="s">
        <v>20</v>
      </c>
      <c r="B64" s="70" t="s">
        <v>263</v>
      </c>
      <c r="C64" s="42">
        <v>2</v>
      </c>
      <c r="D64" s="71" t="s">
        <v>12</v>
      </c>
      <c r="E64" s="53">
        <v>13793</v>
      </c>
      <c r="F64" s="66">
        <f t="shared" si="8"/>
        <v>27586</v>
      </c>
    </row>
    <row r="65" spans="1:6" ht="12.95" customHeight="1">
      <c r="A65" s="6" t="s">
        <v>20</v>
      </c>
      <c r="B65" s="70" t="s">
        <v>264</v>
      </c>
      <c r="C65" s="42">
        <v>4</v>
      </c>
      <c r="D65" s="71" t="s">
        <v>12</v>
      </c>
      <c r="E65" s="53">
        <v>6000</v>
      </c>
      <c r="F65" s="66">
        <f t="shared" si="8"/>
        <v>24000</v>
      </c>
    </row>
    <row r="66" spans="1:6" ht="12.95" customHeight="1">
      <c r="A66" s="6" t="s">
        <v>20</v>
      </c>
      <c r="B66" s="68" t="s">
        <v>265</v>
      </c>
      <c r="C66" s="34">
        <v>12</v>
      </c>
      <c r="D66" s="39" t="s">
        <v>209</v>
      </c>
      <c r="E66" s="69">
        <v>1914</v>
      </c>
      <c r="F66" s="66">
        <f t="shared" si="8"/>
        <v>22968</v>
      </c>
    </row>
    <row r="67" spans="1:6" ht="12.95" customHeight="1">
      <c r="A67" s="6" t="s">
        <v>20</v>
      </c>
      <c r="B67" s="70" t="s">
        <v>266</v>
      </c>
      <c r="C67" s="42">
        <v>1</v>
      </c>
      <c r="D67" s="71" t="s">
        <v>11</v>
      </c>
      <c r="E67" s="53">
        <v>21551</v>
      </c>
      <c r="F67" s="66">
        <f t="shared" si="8"/>
        <v>21551</v>
      </c>
    </row>
    <row r="68" spans="1:6" ht="12.95" customHeight="1">
      <c r="A68" s="6" t="s">
        <v>20</v>
      </c>
      <c r="B68" s="68" t="s">
        <v>267</v>
      </c>
      <c r="C68" s="34">
        <v>20</v>
      </c>
      <c r="D68" s="39" t="s">
        <v>209</v>
      </c>
      <c r="E68" s="69">
        <v>928</v>
      </c>
      <c r="F68" s="66">
        <f t="shared" si="8"/>
        <v>18560</v>
      </c>
    </row>
    <row r="69" spans="1:6" ht="12.95" customHeight="1">
      <c r="A69" s="6" t="s">
        <v>20</v>
      </c>
      <c r="B69" s="49" t="s">
        <v>268</v>
      </c>
      <c r="C69" s="42">
        <v>4</v>
      </c>
      <c r="D69" s="71" t="s">
        <v>12</v>
      </c>
      <c r="E69" s="53">
        <v>3620</v>
      </c>
      <c r="F69" s="66">
        <f t="shared" si="8"/>
        <v>14480</v>
      </c>
    </row>
    <row r="70" spans="1:6" ht="12.95" customHeight="1">
      <c r="A70" s="6" t="s">
        <v>20</v>
      </c>
      <c r="B70" s="70" t="s">
        <v>269</v>
      </c>
      <c r="C70" s="42">
        <v>2</v>
      </c>
      <c r="D70" s="71" t="s">
        <v>12</v>
      </c>
      <c r="E70" s="53">
        <v>7000</v>
      </c>
      <c r="F70" s="66">
        <f t="shared" ref="F70:F75" si="9">C70*E70</f>
        <v>14000</v>
      </c>
    </row>
    <row r="71" spans="1:6" ht="12.95" customHeight="1">
      <c r="A71" s="6" t="s">
        <v>20</v>
      </c>
      <c r="B71" s="49" t="s">
        <v>270</v>
      </c>
      <c r="C71" s="42">
        <v>2</v>
      </c>
      <c r="D71" s="71" t="s">
        <v>12</v>
      </c>
      <c r="E71" s="53">
        <v>6300</v>
      </c>
      <c r="F71" s="66">
        <f t="shared" si="9"/>
        <v>12600</v>
      </c>
    </row>
    <row r="72" spans="1:6" ht="12.95" customHeight="1">
      <c r="A72" s="6" t="s">
        <v>20</v>
      </c>
      <c r="B72" s="49" t="s">
        <v>271</v>
      </c>
      <c r="C72" s="42">
        <v>2</v>
      </c>
      <c r="D72" s="71" t="s">
        <v>12</v>
      </c>
      <c r="E72" s="53">
        <v>6300</v>
      </c>
      <c r="F72" s="66">
        <f t="shared" si="9"/>
        <v>12600</v>
      </c>
    </row>
    <row r="73" spans="1:6" s="74" customFormat="1" ht="11.25">
      <c r="A73" s="6" t="s">
        <v>20</v>
      </c>
      <c r="B73" s="70" t="s">
        <v>272</v>
      </c>
      <c r="C73" s="42">
        <v>1</v>
      </c>
      <c r="D73" s="71" t="s">
        <v>12</v>
      </c>
      <c r="E73" s="53">
        <v>7327</v>
      </c>
      <c r="F73" s="66">
        <f t="shared" si="9"/>
        <v>7327</v>
      </c>
    </row>
    <row r="74" spans="1:6" s="74" customFormat="1" ht="11.25">
      <c r="A74" s="6" t="s">
        <v>20</v>
      </c>
      <c r="B74" s="70" t="s">
        <v>273</v>
      </c>
      <c r="C74" s="42">
        <v>3</v>
      </c>
      <c r="D74" s="71" t="s">
        <v>12</v>
      </c>
      <c r="E74" s="53">
        <v>2155</v>
      </c>
      <c r="F74" s="66">
        <f t="shared" si="9"/>
        <v>6465</v>
      </c>
    </row>
    <row r="75" spans="1:6" s="74" customFormat="1" ht="11.25">
      <c r="A75" s="6" t="s">
        <v>20</v>
      </c>
      <c r="B75" s="68" t="s">
        <v>274</v>
      </c>
      <c r="C75" s="42">
        <v>50</v>
      </c>
      <c r="D75" s="72" t="s">
        <v>9</v>
      </c>
      <c r="E75" s="53">
        <v>110</v>
      </c>
      <c r="F75" s="66">
        <f t="shared" si="9"/>
        <v>5500</v>
      </c>
    </row>
    <row r="76" spans="1:6" s="74" customFormat="1" ht="22.5">
      <c r="A76" s="6" t="s">
        <v>20</v>
      </c>
      <c r="B76" s="70" t="s">
        <v>275</v>
      </c>
      <c r="C76" s="42">
        <v>1</v>
      </c>
      <c r="D76" s="71" t="s">
        <v>276</v>
      </c>
      <c r="E76" s="53">
        <v>3069</v>
      </c>
      <c r="F76" s="66">
        <f t="shared" ref="F76:F80" si="10">C76*E76</f>
        <v>3069</v>
      </c>
    </row>
    <row r="77" spans="1:6" s="74" customFormat="1" ht="11.25">
      <c r="A77" s="6" t="s">
        <v>20</v>
      </c>
      <c r="B77" s="70" t="s">
        <v>277</v>
      </c>
      <c r="C77" s="42">
        <v>100</v>
      </c>
      <c r="D77" s="71" t="s">
        <v>12</v>
      </c>
      <c r="E77" s="53">
        <v>25</v>
      </c>
      <c r="F77" s="66">
        <f t="shared" si="10"/>
        <v>2500</v>
      </c>
    </row>
    <row r="78" spans="1:6" s="74" customFormat="1" ht="22.5">
      <c r="A78" s="6" t="s">
        <v>20</v>
      </c>
      <c r="B78" s="70" t="s">
        <v>278</v>
      </c>
      <c r="C78" s="42">
        <v>1</v>
      </c>
      <c r="D78" s="71" t="s">
        <v>276</v>
      </c>
      <c r="E78" s="53">
        <v>1981</v>
      </c>
      <c r="F78" s="66">
        <f t="shared" si="10"/>
        <v>1981</v>
      </c>
    </row>
    <row r="79" spans="1:6" ht="12.95" customHeight="1">
      <c r="A79" s="6" t="s">
        <v>20</v>
      </c>
      <c r="B79" s="70" t="s">
        <v>279</v>
      </c>
      <c r="C79" s="42">
        <v>1</v>
      </c>
      <c r="D79" s="71" t="s">
        <v>12</v>
      </c>
      <c r="E79" s="53">
        <v>1724</v>
      </c>
      <c r="F79" s="66">
        <f t="shared" si="10"/>
        <v>1724</v>
      </c>
    </row>
    <row r="80" spans="1:6" ht="12.95" customHeight="1">
      <c r="A80" s="6" t="s">
        <v>20</v>
      </c>
      <c r="B80" s="70" t="s">
        <v>280</v>
      </c>
      <c r="C80" s="42">
        <v>1</v>
      </c>
      <c r="D80" s="71" t="s">
        <v>12</v>
      </c>
      <c r="E80" s="53">
        <v>1034</v>
      </c>
      <c r="F80" s="66">
        <f t="shared" si="10"/>
        <v>1034</v>
      </c>
    </row>
    <row r="81" spans="1:84" ht="12.95" customHeight="1">
      <c r="A81" s="6" t="s">
        <v>20</v>
      </c>
      <c r="B81" s="64" t="s">
        <v>202</v>
      </c>
      <c r="C81" s="65">
        <v>1</v>
      </c>
      <c r="D81" s="64" t="s">
        <v>23</v>
      </c>
      <c r="E81" s="67">
        <v>900000</v>
      </c>
      <c r="F81" s="66">
        <v>900000</v>
      </c>
    </row>
    <row r="82" spans="1:84" ht="12.95" customHeight="1">
      <c r="B82" s="75"/>
      <c r="C82" s="75"/>
      <c r="D82" s="75"/>
      <c r="E82" s="76"/>
      <c r="F82" s="76"/>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row>
    <row r="83" spans="1:84" ht="12.95" customHeight="1">
      <c r="B83" s="75"/>
      <c r="C83" s="75"/>
      <c r="D83" s="75"/>
      <c r="E83" s="76"/>
      <c r="F83" s="76"/>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row>
    <row r="84" spans="1:84" ht="12.95" customHeight="1">
      <c r="B84" s="75"/>
      <c r="C84" s="75"/>
      <c r="D84" s="75"/>
      <c r="E84" s="76"/>
      <c r="F84" s="76"/>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row>
    <row r="85" spans="1:84" ht="12.95" customHeight="1">
      <c r="B85" s="75"/>
      <c r="C85" s="75"/>
      <c r="D85" s="75"/>
      <c r="E85" s="76"/>
      <c r="F85" s="76"/>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row>
    <row r="86" spans="1:84" ht="12.95" customHeight="1">
      <c r="B86" s="75"/>
      <c r="C86" s="75"/>
      <c r="D86" s="75"/>
      <c r="E86" s="76"/>
      <c r="F86" s="76"/>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row>
    <row r="87" spans="1:84" ht="12.95" customHeight="1">
      <c r="B87" s="75"/>
      <c r="C87" s="75"/>
      <c r="D87" s="75"/>
      <c r="E87" s="76"/>
      <c r="F87" s="76"/>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row>
    <row r="88" spans="1:84" ht="12.95" customHeight="1">
      <c r="B88" s="75"/>
      <c r="C88" s="75"/>
      <c r="D88" s="75"/>
      <c r="E88" s="76"/>
      <c r="F88" s="76"/>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row>
    <row r="89" spans="1:84" ht="12.95" customHeight="1">
      <c r="B89" s="75"/>
      <c r="C89" s="75"/>
      <c r="D89" s="75"/>
      <c r="E89" s="76"/>
      <c r="F89" s="76"/>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row>
    <row r="90" spans="1:84" ht="12.95" customHeight="1">
      <c r="B90" s="75"/>
      <c r="C90" s="75"/>
      <c r="D90" s="75"/>
      <c r="E90" s="76"/>
      <c r="F90" s="76"/>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row>
    <row r="91" spans="1:84" ht="12.95" customHeight="1">
      <c r="B91" s="75"/>
      <c r="C91" s="75"/>
      <c r="D91" s="75"/>
      <c r="E91" s="76"/>
      <c r="F91" s="76"/>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row>
    <row r="92" spans="1:84" ht="12.95" customHeight="1">
      <c r="B92" s="75"/>
      <c r="C92" s="75"/>
      <c r="D92" s="75"/>
      <c r="E92" s="76"/>
      <c r="F92" s="76"/>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row>
    <row r="93" spans="1:84" ht="12.95" customHeight="1">
      <c r="B93" s="75"/>
      <c r="C93" s="75"/>
      <c r="D93" s="75"/>
      <c r="E93" s="76"/>
      <c r="F93" s="76"/>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row>
    <row r="94" spans="1:84" ht="12.95" customHeight="1">
      <c r="B94" s="75"/>
      <c r="C94" s="75"/>
      <c r="D94" s="75"/>
      <c r="E94" s="76"/>
      <c r="F94" s="76"/>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row>
    <row r="95" spans="1:84" ht="12.95" customHeight="1">
      <c r="B95" s="75"/>
      <c r="C95" s="75"/>
      <c r="D95" s="75"/>
      <c r="E95" s="76"/>
      <c r="F95" s="76"/>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row>
    <row r="96" spans="1:84" ht="12.95" customHeight="1">
      <c r="B96" s="75"/>
      <c r="C96" s="75"/>
      <c r="D96" s="75"/>
      <c r="E96" s="76"/>
      <c r="F96" s="76"/>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row>
    <row r="97" spans="2:84" ht="12.95" customHeight="1">
      <c r="B97" s="75"/>
      <c r="C97" s="75"/>
      <c r="D97" s="75"/>
      <c r="E97" s="76"/>
      <c r="F97" s="76"/>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row>
    <row r="98" spans="2:84" ht="12.95" customHeight="1">
      <c r="B98" s="75"/>
      <c r="C98" s="75"/>
      <c r="D98" s="75"/>
      <c r="E98" s="76"/>
      <c r="F98" s="76"/>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row>
    <row r="99" spans="2:84" ht="12.95" customHeight="1">
      <c r="B99" s="75"/>
      <c r="C99" s="75"/>
      <c r="D99" s="75"/>
      <c r="E99" s="76"/>
      <c r="F99" s="76"/>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row>
    <row r="100" spans="2:84" ht="12.95" customHeight="1">
      <c r="B100" s="75"/>
      <c r="C100" s="75"/>
      <c r="D100" s="75"/>
      <c r="E100" s="76"/>
      <c r="F100" s="76"/>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row>
    <row r="101" spans="2:84" ht="12.95" customHeight="1">
      <c r="B101" s="75"/>
      <c r="C101" s="75"/>
      <c r="D101" s="75"/>
      <c r="E101" s="76"/>
      <c r="F101" s="76"/>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row>
    <row r="102" spans="2:84" ht="12.95" customHeight="1">
      <c r="B102" s="75"/>
      <c r="C102" s="75"/>
      <c r="D102" s="75"/>
      <c r="E102" s="76"/>
      <c r="F102" s="76"/>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row>
    <row r="103" spans="2:84" ht="12.95" customHeight="1">
      <c r="B103" s="75"/>
      <c r="C103" s="75"/>
      <c r="D103" s="75"/>
      <c r="E103" s="76"/>
      <c r="F103" s="76"/>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row>
    <row r="104" spans="2:84" ht="12.95" customHeight="1">
      <c r="B104" s="75"/>
      <c r="C104" s="75"/>
      <c r="D104" s="75"/>
      <c r="E104" s="76"/>
      <c r="F104" s="76"/>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row>
    <row r="105" spans="2:84" ht="12.95" customHeight="1">
      <c r="B105" s="75"/>
      <c r="C105" s="75"/>
      <c r="D105" s="75"/>
      <c r="E105" s="76"/>
      <c r="F105" s="76"/>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row>
    <row r="106" spans="2:84" ht="12.95" customHeight="1">
      <c r="B106" s="75"/>
      <c r="C106" s="75"/>
      <c r="D106" s="75"/>
      <c r="E106" s="76"/>
      <c r="F106" s="76"/>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row>
    <row r="107" spans="2:84" ht="12.95" customHeight="1">
      <c r="B107" s="75"/>
      <c r="C107" s="75"/>
      <c r="D107" s="75"/>
      <c r="E107" s="76"/>
      <c r="F107" s="76"/>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row>
    <row r="108" spans="2:84" ht="12.95" customHeight="1">
      <c r="B108" s="75"/>
      <c r="C108" s="75"/>
      <c r="D108" s="75"/>
      <c r="E108" s="76"/>
      <c r="F108" s="76"/>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row>
    <row r="109" spans="2:84" ht="12.95" customHeight="1">
      <c r="B109" s="75"/>
      <c r="C109" s="75"/>
      <c r="D109" s="75"/>
      <c r="E109" s="76"/>
      <c r="F109" s="76"/>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row>
    <row r="110" spans="2:84" ht="12.95" customHeight="1">
      <c r="B110" s="75"/>
      <c r="C110" s="75"/>
      <c r="D110" s="75"/>
      <c r="E110" s="76"/>
      <c r="F110" s="76"/>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row>
    <row r="111" spans="2:84" ht="12.95" customHeight="1">
      <c r="B111" s="75"/>
      <c r="C111" s="75"/>
      <c r="D111" s="75"/>
      <c r="E111" s="76"/>
      <c r="F111" s="76"/>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row>
    <row r="112" spans="2:84" ht="12.95" customHeight="1">
      <c r="B112" s="75"/>
      <c r="C112" s="75"/>
      <c r="D112" s="75"/>
      <c r="E112" s="76"/>
      <c r="F112" s="76"/>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row>
    <row r="113" spans="2:84" ht="12.95" customHeight="1">
      <c r="B113" s="75"/>
      <c r="C113" s="75"/>
      <c r="D113" s="75"/>
      <c r="E113" s="76"/>
      <c r="F113" s="76"/>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row>
    <row r="114" spans="2:84" ht="12.95" customHeight="1">
      <c r="B114" s="75"/>
      <c r="C114" s="75"/>
      <c r="D114" s="75"/>
      <c r="E114" s="76"/>
      <c r="F114" s="76"/>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row>
    <row r="115" spans="2:84" ht="12.95" customHeight="1">
      <c r="B115" s="75"/>
      <c r="C115" s="75"/>
      <c r="D115" s="75"/>
      <c r="E115" s="76"/>
      <c r="F115" s="76"/>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row>
    <row r="116" spans="2:84" ht="12.95" customHeight="1">
      <c r="B116" s="75"/>
      <c r="C116" s="75"/>
      <c r="D116" s="75"/>
      <c r="E116" s="76"/>
      <c r="F116" s="76"/>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row>
    <row r="117" spans="2:84" ht="12.95" customHeight="1">
      <c r="B117" s="75"/>
      <c r="C117" s="75"/>
      <c r="D117" s="75"/>
      <c r="E117" s="76"/>
      <c r="F117" s="76"/>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row>
    <row r="118" spans="2:84" ht="12.95" customHeight="1">
      <c r="B118" s="75"/>
      <c r="C118" s="75"/>
      <c r="D118" s="75"/>
      <c r="E118" s="76"/>
      <c r="F118" s="76"/>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row>
    <row r="119" spans="2:84" ht="12.95" customHeight="1">
      <c r="B119" s="75"/>
      <c r="C119" s="75"/>
      <c r="D119" s="75"/>
      <c r="E119" s="76"/>
      <c r="F119" s="76"/>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row>
    <row r="120" spans="2:84" ht="12.95" customHeight="1">
      <c r="B120" s="75"/>
      <c r="C120" s="75"/>
      <c r="D120" s="75"/>
      <c r="E120" s="76"/>
      <c r="F120" s="76"/>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row>
    <row r="121" spans="2:84" ht="12.95" customHeight="1">
      <c r="B121" s="75"/>
      <c r="C121" s="75"/>
      <c r="D121" s="75"/>
      <c r="E121" s="76"/>
      <c r="F121" s="76"/>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row>
    <row r="122" spans="2:84" ht="12.95" customHeight="1">
      <c r="B122" s="75"/>
      <c r="C122" s="75"/>
      <c r="D122" s="75"/>
      <c r="E122" s="76"/>
      <c r="F122" s="76"/>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row>
    <row r="123" spans="2:84" ht="12.95" customHeight="1">
      <c r="B123" s="75"/>
      <c r="C123" s="75"/>
      <c r="D123" s="75"/>
      <c r="E123" s="76"/>
      <c r="F123" s="76"/>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row>
    <row r="124" spans="2:84" ht="12.95" customHeight="1">
      <c r="B124" s="75"/>
      <c r="C124" s="75"/>
      <c r="D124" s="75"/>
      <c r="E124" s="76"/>
      <c r="F124" s="76"/>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row>
    <row r="125" spans="2:84" ht="12.95" customHeight="1">
      <c r="B125" s="75"/>
      <c r="C125" s="75"/>
      <c r="D125" s="75"/>
      <c r="E125" s="76"/>
      <c r="F125" s="76"/>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row>
    <row r="126" spans="2:84" ht="12.95" customHeight="1">
      <c r="B126" s="75"/>
      <c r="C126" s="75"/>
      <c r="D126" s="75"/>
      <c r="E126" s="76"/>
      <c r="F126" s="76"/>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row>
    <row r="127" spans="2:84" ht="12.95" customHeight="1">
      <c r="B127" s="75"/>
      <c r="C127" s="75"/>
      <c r="D127" s="75"/>
      <c r="E127" s="76"/>
      <c r="F127" s="76"/>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row>
    <row r="128" spans="2:84" ht="12.95" customHeight="1">
      <c r="B128" s="75"/>
      <c r="C128" s="75"/>
      <c r="D128" s="75"/>
      <c r="E128" s="76"/>
      <c r="F128" s="76"/>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row>
    <row r="129" spans="2:84" ht="12.95" customHeight="1">
      <c r="B129" s="75"/>
      <c r="C129" s="75"/>
      <c r="D129" s="75"/>
      <c r="E129" s="76"/>
      <c r="F129" s="76"/>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row>
    <row r="130" spans="2:84" ht="12.95" customHeight="1">
      <c r="B130" s="75"/>
      <c r="C130" s="75"/>
      <c r="D130" s="75"/>
      <c r="E130" s="76"/>
      <c r="F130" s="76"/>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row>
    <row r="131" spans="2:84" ht="12.95" customHeight="1">
      <c r="B131" s="75"/>
      <c r="C131" s="75"/>
      <c r="D131" s="75"/>
      <c r="E131" s="76"/>
      <c r="F131" s="76"/>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row>
    <row r="132" spans="2:84" ht="12.95" customHeight="1">
      <c r="B132" s="75"/>
      <c r="C132" s="75"/>
      <c r="D132" s="75"/>
      <c r="E132" s="76"/>
      <c r="F132" s="76"/>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row>
    <row r="133" spans="2:84" ht="12.95" customHeight="1">
      <c r="B133" s="75"/>
      <c r="C133" s="75"/>
      <c r="D133" s="75"/>
      <c r="E133" s="76"/>
      <c r="F133" s="76"/>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row>
    <row r="134" spans="2:84" ht="12.95" customHeight="1">
      <c r="B134" s="75"/>
      <c r="C134" s="75"/>
      <c r="D134" s="75"/>
      <c r="E134" s="76"/>
      <c r="F134" s="76"/>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row>
    <row r="135" spans="2:84" ht="12.95" customHeight="1">
      <c r="B135" s="75"/>
      <c r="C135" s="75"/>
      <c r="D135" s="75"/>
      <c r="E135" s="76"/>
      <c r="F135" s="76"/>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row>
    <row r="136" spans="2:84" ht="12.95" customHeight="1">
      <c r="B136" s="75"/>
      <c r="C136" s="75"/>
      <c r="D136" s="75"/>
      <c r="E136" s="76"/>
      <c r="F136" s="76"/>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row>
    <row r="137" spans="2:84" ht="12.95" customHeight="1">
      <c r="B137" s="75"/>
      <c r="C137" s="75"/>
      <c r="D137" s="75"/>
      <c r="E137" s="76"/>
      <c r="F137" s="76"/>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row>
    <row r="138" spans="2:84" ht="12.95" customHeight="1">
      <c r="B138" s="75"/>
      <c r="C138" s="75"/>
      <c r="D138" s="75"/>
      <c r="E138" s="76"/>
      <c r="F138" s="76"/>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row>
    <row r="139" spans="2:84" ht="12.95" customHeight="1">
      <c r="B139" s="75"/>
      <c r="C139" s="75"/>
      <c r="D139" s="75"/>
      <c r="E139" s="76"/>
      <c r="F139" s="76"/>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row>
    <row r="140" spans="2:84" ht="12.95" customHeight="1">
      <c r="B140" s="75"/>
      <c r="C140" s="75"/>
      <c r="D140" s="75"/>
      <c r="E140" s="76"/>
      <c r="F140" s="76"/>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row>
    <row r="141" spans="2:84" ht="12.95" customHeight="1">
      <c r="B141" s="75"/>
      <c r="C141" s="75"/>
      <c r="D141" s="75"/>
      <c r="E141" s="76"/>
      <c r="F141" s="76"/>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row>
    <row r="142" spans="2:84" ht="12.95" customHeight="1">
      <c r="B142" s="75"/>
      <c r="C142" s="75"/>
      <c r="D142" s="75"/>
      <c r="E142" s="76"/>
      <c r="F142" s="76"/>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row>
    <row r="143" spans="2:84" ht="12.95" customHeight="1">
      <c r="B143" s="75"/>
      <c r="C143" s="75"/>
      <c r="D143" s="75"/>
      <c r="E143" s="76"/>
      <c r="F143" s="76"/>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row>
    <row r="144" spans="2:84" ht="12.95" customHeight="1">
      <c r="B144" s="75"/>
      <c r="C144" s="75"/>
      <c r="D144" s="75"/>
      <c r="E144" s="76"/>
      <c r="F144" s="76"/>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row>
    <row r="145" spans="2:84" ht="12.95" customHeight="1">
      <c r="B145" s="75"/>
      <c r="C145" s="75"/>
      <c r="D145" s="75"/>
      <c r="E145" s="76"/>
      <c r="F145" s="76"/>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row>
    <row r="146" spans="2:84" ht="12.95" customHeight="1">
      <c r="B146" s="75"/>
      <c r="C146" s="75"/>
      <c r="D146" s="75"/>
      <c r="E146" s="76"/>
      <c r="F146" s="76"/>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row>
    <row r="147" spans="2:84" ht="12.95" customHeight="1">
      <c r="B147" s="75"/>
      <c r="C147" s="75"/>
      <c r="D147" s="75"/>
      <c r="E147" s="76"/>
      <c r="F147" s="76"/>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row>
    <row r="148" spans="2:84" ht="12.95" customHeight="1">
      <c r="B148" s="75"/>
      <c r="C148" s="75"/>
      <c r="D148" s="75"/>
      <c r="E148" s="76"/>
      <c r="F148" s="76"/>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row>
    <row r="149" spans="2:84" ht="12.95" customHeight="1">
      <c r="B149" s="75"/>
      <c r="C149" s="75"/>
      <c r="D149" s="75"/>
      <c r="E149" s="76"/>
      <c r="F149" s="76"/>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row>
    <row r="150" spans="2:84" ht="12.95" customHeight="1">
      <c r="B150" s="75"/>
      <c r="C150" s="75"/>
      <c r="D150" s="75"/>
      <c r="E150" s="76"/>
      <c r="F150" s="76"/>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row>
    <row r="151" spans="2:84" ht="12.95" customHeight="1">
      <c r="B151" s="75"/>
      <c r="C151" s="75"/>
      <c r="D151" s="75"/>
      <c r="E151" s="76"/>
      <c r="F151" s="76"/>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row>
    <row r="152" spans="2:84" ht="12.95" customHeight="1">
      <c r="B152" s="75"/>
      <c r="C152" s="75"/>
      <c r="D152" s="75"/>
      <c r="E152" s="76"/>
      <c r="F152" s="76"/>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row>
    <row r="153" spans="2:84" ht="12.95" customHeight="1">
      <c r="B153" s="75"/>
      <c r="C153" s="75"/>
      <c r="D153" s="75"/>
      <c r="E153" s="76"/>
      <c r="F153" s="76"/>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row>
    <row r="154" spans="2:84" ht="12.95" customHeight="1">
      <c r="B154" s="75"/>
      <c r="C154" s="75"/>
      <c r="D154" s="75"/>
      <c r="E154" s="76"/>
      <c r="F154" s="76"/>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row>
    <row r="155" spans="2:84" ht="12.95" customHeight="1">
      <c r="B155" s="75"/>
      <c r="C155" s="75"/>
      <c r="D155" s="75"/>
      <c r="E155" s="76"/>
      <c r="F155" s="76"/>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row>
    <row r="156" spans="2:84" ht="12.95" customHeight="1">
      <c r="B156" s="75"/>
      <c r="C156" s="75"/>
      <c r="D156" s="75"/>
      <c r="E156" s="76"/>
      <c r="F156" s="76"/>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row>
    <row r="157" spans="2:84" ht="12.95" customHeight="1">
      <c r="B157" s="75"/>
      <c r="C157" s="75"/>
      <c r="D157" s="75"/>
      <c r="E157" s="76"/>
      <c r="F157" s="76"/>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row>
    <row r="158" spans="2:84" ht="12.95" customHeight="1">
      <c r="B158" s="75"/>
      <c r="C158" s="75"/>
      <c r="D158" s="75"/>
      <c r="E158" s="76"/>
      <c r="F158" s="76"/>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row>
    <row r="159" spans="2:84" ht="12.95" customHeight="1">
      <c r="B159" s="75"/>
      <c r="C159" s="75"/>
      <c r="D159" s="75"/>
      <c r="E159" s="76"/>
      <c r="F159" s="76"/>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row>
    <row r="160" spans="2:84" ht="12.95" customHeight="1">
      <c r="B160" s="75"/>
      <c r="C160" s="75"/>
      <c r="D160" s="75"/>
      <c r="E160" s="76"/>
      <c r="F160" s="76"/>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row>
    <row r="161" spans="2:84" ht="12.95" customHeight="1">
      <c r="B161" s="75"/>
      <c r="C161" s="75"/>
      <c r="D161" s="75"/>
      <c r="E161" s="76"/>
      <c r="F161" s="76"/>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row>
    <row r="162" spans="2:84" ht="12.95" customHeight="1">
      <c r="B162" s="75"/>
      <c r="C162" s="75"/>
      <c r="D162" s="75"/>
      <c r="E162" s="76"/>
      <c r="F162" s="76"/>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row>
    <row r="163" spans="2:84" ht="12.95" customHeight="1">
      <c r="B163" s="75"/>
      <c r="C163" s="75"/>
      <c r="D163" s="75"/>
      <c r="E163" s="76"/>
      <c r="F163" s="76"/>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row>
    <row r="164" spans="2:84" ht="12.95" customHeight="1">
      <c r="B164" s="75"/>
      <c r="C164" s="75"/>
      <c r="D164" s="75"/>
      <c r="E164" s="76"/>
      <c r="F164" s="76"/>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row>
    <row r="165" spans="2:84" ht="12.95" customHeight="1">
      <c r="B165" s="75"/>
      <c r="C165" s="75"/>
      <c r="D165" s="75"/>
      <c r="E165" s="76"/>
      <c r="F165" s="76"/>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row>
    <row r="166" spans="2:84" ht="12.95" customHeight="1">
      <c r="B166" s="75"/>
      <c r="C166" s="75"/>
      <c r="D166" s="75"/>
      <c r="E166" s="76"/>
      <c r="F166" s="76"/>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row>
    <row r="167" spans="2:84" ht="12.95" customHeight="1">
      <c r="B167" s="75"/>
      <c r="C167" s="75"/>
      <c r="D167" s="75"/>
      <c r="E167" s="76"/>
      <c r="F167" s="76"/>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row>
    <row r="168" spans="2:84" ht="12.95" customHeight="1">
      <c r="B168" s="75"/>
      <c r="C168" s="75"/>
      <c r="D168" s="75"/>
      <c r="E168" s="76"/>
      <c r="F168" s="76"/>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row>
    <row r="169" spans="2:84" ht="12.95" customHeight="1">
      <c r="B169" s="75"/>
      <c r="C169" s="75"/>
      <c r="D169" s="75"/>
      <c r="E169" s="76"/>
      <c r="F169" s="76"/>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row>
    <row r="170" spans="2:84" ht="12.95" customHeight="1">
      <c r="B170" s="75"/>
      <c r="C170" s="75"/>
      <c r="D170" s="75"/>
      <c r="E170" s="76"/>
      <c r="F170" s="76"/>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row>
    <row r="171" spans="2:84" ht="12.95" customHeight="1">
      <c r="B171" s="75"/>
      <c r="C171" s="75"/>
      <c r="D171" s="75"/>
      <c r="E171" s="76"/>
      <c r="F171" s="76"/>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row>
    <row r="172" spans="2:84" ht="12.95" customHeight="1">
      <c r="B172" s="75"/>
      <c r="C172" s="75"/>
      <c r="D172" s="75"/>
      <c r="E172" s="76"/>
      <c r="F172" s="76"/>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row>
    <row r="173" spans="2:84" ht="12.95" customHeight="1">
      <c r="B173" s="75"/>
      <c r="C173" s="75"/>
      <c r="D173" s="75"/>
      <c r="E173" s="76"/>
      <c r="F173" s="76"/>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row>
    <row r="174" spans="2:84" ht="12.95" customHeight="1">
      <c r="B174" s="75"/>
      <c r="C174" s="75"/>
      <c r="D174" s="75"/>
      <c r="E174" s="76"/>
      <c r="F174" s="76"/>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row>
    <row r="175" spans="2:84" ht="12.95" customHeight="1">
      <c r="B175" s="75"/>
      <c r="C175" s="75"/>
      <c r="D175" s="75"/>
      <c r="E175" s="76"/>
      <c r="F175" s="76"/>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row>
    <row r="176" spans="2:84" ht="12.95" customHeight="1">
      <c r="B176" s="75"/>
      <c r="C176" s="75"/>
      <c r="D176" s="75"/>
      <c r="E176" s="76"/>
      <c r="F176" s="76"/>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row>
    <row r="177" spans="2:84" ht="12.95" customHeight="1">
      <c r="B177" s="75"/>
      <c r="C177" s="75"/>
      <c r="D177" s="75"/>
      <c r="E177" s="76"/>
      <c r="F177" s="76"/>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row>
    <row r="178" spans="2:84" ht="12.95" customHeight="1">
      <c r="B178" s="75"/>
      <c r="C178" s="75"/>
      <c r="D178" s="75"/>
      <c r="E178" s="76"/>
      <c r="F178" s="76"/>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row>
    <row r="179" spans="2:84" ht="12.95" customHeight="1">
      <c r="B179" s="75"/>
      <c r="C179" s="75"/>
      <c r="D179" s="75"/>
      <c r="E179" s="76"/>
      <c r="F179" s="76"/>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row>
    <row r="180" spans="2:84" ht="12.95" customHeight="1">
      <c r="B180" s="75"/>
      <c r="C180" s="75"/>
      <c r="D180" s="75"/>
      <c r="E180" s="76"/>
      <c r="F180" s="76"/>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row>
    <row r="181" spans="2:84" ht="12.95" customHeight="1">
      <c r="B181" s="75"/>
      <c r="C181" s="75"/>
      <c r="D181" s="75"/>
      <c r="E181" s="76"/>
      <c r="F181" s="76"/>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row>
    <row r="182" spans="2:84" ht="12.95" customHeight="1">
      <c r="B182" s="75"/>
      <c r="C182" s="75"/>
      <c r="D182" s="75"/>
      <c r="E182" s="76"/>
      <c r="F182" s="76"/>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row>
    <row r="183" spans="2:84" ht="12.95" customHeight="1">
      <c r="B183" s="75"/>
      <c r="C183" s="75"/>
      <c r="D183" s="75"/>
      <c r="E183" s="76"/>
      <c r="F183" s="76"/>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row>
    <row r="184" spans="2:84" ht="12.95" customHeight="1">
      <c r="B184" s="75"/>
      <c r="C184" s="75"/>
      <c r="D184" s="75"/>
      <c r="E184" s="76"/>
      <c r="F184" s="76"/>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row>
    <row r="185" spans="2:84" ht="12.95" customHeight="1">
      <c r="B185" s="75"/>
      <c r="C185" s="75"/>
      <c r="D185" s="75"/>
      <c r="E185" s="76"/>
      <c r="F185" s="76"/>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row>
    <row r="186" spans="2:84" ht="12.95" customHeight="1">
      <c r="B186" s="75"/>
      <c r="C186" s="75"/>
      <c r="D186" s="75"/>
      <c r="E186" s="76"/>
      <c r="F186" s="76"/>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row>
    <row r="187" spans="2:84" ht="12.95" customHeight="1">
      <c r="B187" s="75"/>
      <c r="C187" s="75"/>
      <c r="D187" s="75"/>
      <c r="E187" s="76"/>
      <c r="F187" s="76"/>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row>
    <row r="188" spans="2:84" ht="12.95" customHeight="1">
      <c r="B188" s="75"/>
      <c r="C188" s="75"/>
      <c r="D188" s="75"/>
      <c r="E188" s="76"/>
      <c r="F188" s="76"/>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row>
    <row r="189" spans="2:84" ht="12.95" customHeight="1">
      <c r="B189" s="75"/>
      <c r="C189" s="75"/>
      <c r="D189" s="75"/>
      <c r="E189" s="76"/>
      <c r="F189" s="76"/>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row>
    <row r="190" spans="2:84" ht="12.95" customHeight="1">
      <c r="B190" s="75"/>
      <c r="C190" s="75"/>
      <c r="D190" s="75"/>
      <c r="E190" s="76"/>
      <c r="F190" s="76"/>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row>
    <row r="191" spans="2:84" ht="12.95" customHeight="1">
      <c r="B191" s="75"/>
      <c r="C191" s="75"/>
      <c r="D191" s="75"/>
      <c r="E191" s="76"/>
      <c r="F191" s="76"/>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row>
    <row r="192" spans="2:84" ht="12.95" customHeight="1">
      <c r="B192" s="75"/>
      <c r="C192" s="75"/>
      <c r="D192" s="75"/>
      <c r="E192" s="76"/>
      <c r="F192" s="76"/>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row>
    <row r="193" spans="2:84" ht="12.95" customHeight="1">
      <c r="B193" s="75"/>
      <c r="C193" s="75"/>
      <c r="D193" s="75"/>
      <c r="E193" s="76"/>
      <c r="F193" s="76"/>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row>
    <row r="194" spans="2:84" ht="12.95" customHeight="1">
      <c r="B194" s="75"/>
      <c r="C194" s="75"/>
      <c r="D194" s="75"/>
      <c r="E194" s="76"/>
      <c r="F194" s="76"/>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row>
    <row r="195" spans="2:84" ht="12.95" customHeight="1">
      <c r="B195" s="75"/>
      <c r="C195" s="75"/>
      <c r="D195" s="75"/>
      <c r="E195" s="76"/>
      <c r="F195" s="76"/>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row>
    <row r="196" spans="2:84" ht="12.95" customHeight="1">
      <c r="B196" s="75"/>
      <c r="C196" s="75"/>
      <c r="D196" s="75"/>
      <c r="E196" s="76"/>
      <c r="F196" s="76"/>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row>
    <row r="197" spans="2:84" ht="12.95" customHeight="1">
      <c r="B197" s="75"/>
      <c r="C197" s="75"/>
      <c r="D197" s="75"/>
      <c r="E197" s="76"/>
      <c r="F197" s="76"/>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row>
    <row r="198" spans="2:84" ht="12.95" customHeight="1">
      <c r="B198" s="75"/>
      <c r="C198" s="75"/>
      <c r="D198" s="75"/>
      <c r="E198" s="76"/>
      <c r="F198" s="76"/>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row>
    <row r="199" spans="2:84" ht="12.95" customHeight="1">
      <c r="B199" s="75"/>
      <c r="C199" s="75"/>
      <c r="D199" s="75"/>
      <c r="E199" s="76"/>
      <c r="F199" s="76"/>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row>
    <row r="200" spans="2:84" ht="12.95" customHeight="1">
      <c r="B200" s="75"/>
      <c r="C200" s="75"/>
      <c r="D200" s="75"/>
      <c r="E200" s="76"/>
      <c r="F200" s="76"/>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row>
    <row r="201" spans="2:84" ht="12.95" customHeight="1">
      <c r="B201" s="75"/>
      <c r="C201" s="75"/>
      <c r="D201" s="75"/>
      <c r="E201" s="76"/>
      <c r="F201" s="76"/>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row>
    <row r="202" spans="2:84" ht="12.95" customHeight="1">
      <c r="B202" s="75"/>
      <c r="C202" s="75"/>
      <c r="D202" s="75"/>
      <c r="E202" s="76"/>
      <c r="F202" s="76"/>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row>
    <row r="203" spans="2:84" ht="12.95" customHeight="1">
      <c r="B203" s="75"/>
      <c r="C203" s="75"/>
      <c r="D203" s="75"/>
      <c r="E203" s="76"/>
      <c r="F203" s="76"/>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row>
    <row r="204" spans="2:84" ht="12.95" customHeight="1">
      <c r="B204" s="75"/>
      <c r="C204" s="75"/>
      <c r="D204" s="75"/>
      <c r="E204" s="76"/>
      <c r="F204" s="76"/>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row>
    <row r="205" spans="2:84" ht="12.95" customHeight="1">
      <c r="B205" s="75"/>
      <c r="C205" s="75"/>
      <c r="D205" s="75"/>
      <c r="E205" s="76"/>
      <c r="F205" s="76"/>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row>
    <row r="206" spans="2:84" ht="12.95" customHeight="1">
      <c r="B206" s="75"/>
      <c r="C206" s="75"/>
      <c r="D206" s="75"/>
      <c r="E206" s="76"/>
      <c r="F206" s="76"/>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row>
    <row r="207" spans="2:84" ht="12.95" customHeight="1">
      <c r="B207" s="75"/>
      <c r="C207" s="75"/>
      <c r="D207" s="75"/>
      <c r="E207" s="76"/>
      <c r="F207" s="76"/>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row>
    <row r="208" spans="2:84" ht="12.95" customHeight="1">
      <c r="B208" s="75"/>
      <c r="C208" s="75"/>
      <c r="D208" s="75"/>
      <c r="E208" s="76"/>
      <c r="F208" s="76"/>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row>
    <row r="209" spans="2:84" ht="12.95" customHeight="1">
      <c r="B209" s="75"/>
      <c r="C209" s="75"/>
      <c r="D209" s="75"/>
      <c r="E209" s="76"/>
      <c r="F209" s="76"/>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row>
    <row r="210" spans="2:84" ht="12.95" customHeight="1">
      <c r="B210" s="75"/>
      <c r="C210" s="75"/>
      <c r="D210" s="75"/>
      <c r="E210" s="76"/>
      <c r="F210" s="76"/>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row>
    <row r="211" spans="2:84" ht="12.95" customHeight="1">
      <c r="B211" s="75"/>
      <c r="C211" s="75"/>
      <c r="D211" s="75"/>
      <c r="E211" s="76"/>
      <c r="F211" s="76"/>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row>
    <row r="212" spans="2:84" ht="12.95" customHeight="1">
      <c r="B212" s="75"/>
      <c r="C212" s="75"/>
      <c r="D212" s="75"/>
      <c r="E212" s="76"/>
      <c r="F212" s="76"/>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row>
    <row r="213" spans="2:84" ht="12.95" customHeight="1">
      <c r="B213" s="75"/>
      <c r="C213" s="75"/>
      <c r="D213" s="75"/>
      <c r="E213" s="76"/>
      <c r="F213" s="76"/>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row>
    <row r="214" spans="2:84" ht="12.95" customHeight="1">
      <c r="B214" s="75"/>
      <c r="C214" s="75"/>
      <c r="D214" s="75"/>
      <c r="E214" s="76"/>
      <c r="F214" s="76"/>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row>
    <row r="215" spans="2:84" ht="12.95" customHeight="1">
      <c r="B215" s="75"/>
      <c r="C215" s="75"/>
      <c r="D215" s="75"/>
      <c r="E215" s="76"/>
      <c r="F215" s="76"/>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row>
    <row r="216" spans="2:84" ht="12.95" customHeight="1">
      <c r="B216" s="75"/>
      <c r="C216" s="75"/>
      <c r="D216" s="75"/>
      <c r="E216" s="76"/>
      <c r="F216" s="76"/>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row>
    <row r="217" spans="2:84" ht="12.95" customHeight="1">
      <c r="B217" s="75"/>
      <c r="C217" s="75"/>
      <c r="D217" s="75"/>
      <c r="E217" s="76"/>
      <c r="F217" s="76"/>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row>
    <row r="218" spans="2:84" ht="12.95" customHeight="1">
      <c r="B218" s="75"/>
      <c r="C218" s="75"/>
      <c r="D218" s="75"/>
      <c r="E218" s="76"/>
      <c r="F218" s="76"/>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row>
    <row r="219" spans="2:84" ht="12.95" customHeight="1">
      <c r="B219" s="75"/>
      <c r="C219" s="75"/>
      <c r="D219" s="75"/>
      <c r="E219" s="76"/>
      <c r="F219" s="76"/>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row>
    <row r="220" spans="2:84" ht="12.95" customHeight="1">
      <c r="B220" s="75"/>
      <c r="C220" s="75"/>
      <c r="D220" s="75"/>
      <c r="E220" s="76"/>
      <c r="F220" s="76"/>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row>
    <row r="221" spans="2:84" ht="12.95" customHeight="1">
      <c r="B221" s="75"/>
      <c r="C221" s="75"/>
      <c r="D221" s="75"/>
      <c r="E221" s="76"/>
      <c r="F221" s="76"/>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row>
    <row r="222" spans="2:84" ht="12.95" customHeight="1">
      <c r="B222" s="75"/>
      <c r="C222" s="75"/>
      <c r="D222" s="75"/>
      <c r="E222" s="76"/>
      <c r="F222" s="76"/>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row>
    <row r="223" spans="2:84" ht="12.95" customHeight="1">
      <c r="B223" s="75"/>
      <c r="C223" s="75"/>
      <c r="D223" s="75"/>
      <c r="E223" s="76"/>
      <c r="F223" s="76"/>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row>
    <row r="224" spans="2:84" ht="12.95" customHeight="1">
      <c r="B224" s="75"/>
      <c r="C224" s="75"/>
      <c r="D224" s="75"/>
      <c r="E224" s="76"/>
      <c r="F224" s="76"/>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row>
    <row r="225" spans="2:84" ht="12.95" customHeight="1">
      <c r="B225" s="75"/>
      <c r="C225" s="75"/>
      <c r="D225" s="75"/>
      <c r="E225" s="76"/>
      <c r="F225" s="76"/>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row>
    <row r="226" spans="2:84" ht="12.95" customHeight="1">
      <c r="B226" s="75"/>
      <c r="C226" s="75"/>
      <c r="D226" s="75"/>
      <c r="E226" s="76"/>
      <c r="F226" s="76"/>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row>
    <row r="227" spans="2:84" ht="12.95" customHeight="1">
      <c r="B227" s="75"/>
      <c r="C227" s="75"/>
      <c r="D227" s="75"/>
      <c r="E227" s="76"/>
      <c r="F227" s="76"/>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row>
    <row r="228" spans="2:84" ht="12.95" customHeight="1">
      <c r="B228" s="75"/>
      <c r="C228" s="75"/>
      <c r="D228" s="75"/>
      <c r="E228" s="76"/>
      <c r="F228" s="76"/>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row>
    <row r="229" spans="2:84" ht="12.95" customHeight="1">
      <c r="B229" s="75"/>
      <c r="C229" s="75"/>
      <c r="D229" s="75"/>
      <c r="E229" s="76"/>
      <c r="F229" s="76"/>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row>
    <row r="230" spans="2:84" ht="12.95" customHeight="1">
      <c r="B230" s="75"/>
      <c r="C230" s="75"/>
      <c r="D230" s="75"/>
      <c r="E230" s="76"/>
      <c r="F230" s="76"/>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row>
    <row r="231" spans="2:84" ht="12.95" customHeight="1">
      <c r="B231" s="75"/>
      <c r="C231" s="75"/>
      <c r="D231" s="75"/>
      <c r="E231" s="76"/>
      <c r="F231" s="76"/>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row>
    <row r="232" spans="2:84" ht="12.95" customHeight="1">
      <c r="B232" s="75"/>
      <c r="C232" s="75"/>
      <c r="D232" s="75"/>
      <c r="E232" s="76"/>
      <c r="F232" s="76"/>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row>
    <row r="233" spans="2:84" ht="12.95" customHeight="1">
      <c r="B233" s="75"/>
      <c r="C233" s="75"/>
      <c r="D233" s="75"/>
      <c r="E233" s="76"/>
      <c r="F233" s="76"/>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row>
    <row r="234" spans="2:84" ht="12.95" customHeight="1">
      <c r="B234" s="75"/>
      <c r="C234" s="75"/>
      <c r="D234" s="75"/>
      <c r="E234" s="76"/>
      <c r="F234" s="76"/>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row>
    <row r="235" spans="2:84" ht="12.95" customHeight="1">
      <c r="B235" s="75"/>
      <c r="C235" s="75"/>
      <c r="D235" s="75"/>
      <c r="E235" s="76"/>
      <c r="F235" s="76"/>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row>
    <row r="236" spans="2:84" ht="12.95" customHeight="1">
      <c r="B236" s="75"/>
      <c r="C236" s="75"/>
      <c r="D236" s="75"/>
      <c r="E236" s="76"/>
      <c r="F236" s="76"/>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row>
    <row r="237" spans="2:84" ht="12.95" customHeight="1">
      <c r="B237" s="75"/>
      <c r="C237" s="75"/>
      <c r="D237" s="75"/>
      <c r="E237" s="76"/>
      <c r="F237" s="76"/>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row>
    <row r="238" spans="2:84" ht="12.95" customHeight="1">
      <c r="B238" s="75"/>
      <c r="C238" s="75"/>
      <c r="D238" s="75"/>
      <c r="E238" s="76"/>
      <c r="F238" s="76"/>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row>
    <row r="239" spans="2:84" ht="12.95" customHeight="1">
      <c r="B239" s="75"/>
      <c r="C239" s="75"/>
      <c r="D239" s="75"/>
      <c r="E239" s="76"/>
      <c r="F239" s="76"/>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row>
    <row r="240" spans="2:84" ht="12.95" customHeight="1">
      <c r="B240" s="75"/>
      <c r="C240" s="75"/>
      <c r="D240" s="75"/>
      <c r="E240" s="76"/>
      <c r="F240" s="76"/>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row>
    <row r="241" spans="2:84" ht="12.95" customHeight="1">
      <c r="B241" s="75"/>
      <c r="C241" s="75"/>
      <c r="D241" s="75"/>
      <c r="E241" s="76"/>
      <c r="F241" s="76"/>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row>
    <row r="242" spans="2:84" ht="12.95" customHeight="1">
      <c r="B242" s="75"/>
      <c r="C242" s="75"/>
      <c r="D242" s="75"/>
      <c r="E242" s="76"/>
      <c r="F242" s="76"/>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row>
    <row r="243" spans="2:84" ht="12.95" customHeight="1">
      <c r="B243" s="75"/>
      <c r="C243" s="75"/>
      <c r="D243" s="75"/>
      <c r="E243" s="76"/>
      <c r="F243" s="76"/>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row>
    <row r="244" spans="2:84" ht="12.95" customHeight="1">
      <c r="B244" s="75"/>
      <c r="C244" s="75"/>
      <c r="D244" s="75"/>
      <c r="E244" s="76"/>
      <c r="F244" s="76"/>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row>
    <row r="245" spans="2:84" ht="12.95" customHeight="1">
      <c r="B245" s="75"/>
      <c r="C245" s="75"/>
      <c r="D245" s="75"/>
      <c r="E245" s="76"/>
      <c r="F245" s="76"/>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row>
    <row r="246" spans="2:84" ht="12.95" customHeight="1">
      <c r="B246" s="75"/>
      <c r="C246" s="75"/>
      <c r="D246" s="75"/>
      <c r="E246" s="76"/>
      <c r="F246" s="76"/>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row>
    <row r="247" spans="2:84" ht="12.95" customHeight="1">
      <c r="B247" s="75"/>
      <c r="C247" s="75"/>
      <c r="D247" s="75"/>
      <c r="E247" s="76"/>
      <c r="F247" s="76"/>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row>
    <row r="248" spans="2:84" ht="12.95" customHeight="1">
      <c r="B248" s="75"/>
      <c r="C248" s="75"/>
      <c r="D248" s="75"/>
      <c r="E248" s="76"/>
      <c r="F248" s="76"/>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row>
    <row r="249" spans="2:84" ht="12.95" customHeight="1">
      <c r="B249" s="75"/>
      <c r="C249" s="75"/>
      <c r="D249" s="75"/>
      <c r="E249" s="76"/>
      <c r="F249" s="76"/>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row>
    <row r="250" spans="2:84" ht="12.95" customHeight="1">
      <c r="B250" s="75"/>
      <c r="C250" s="75"/>
      <c r="D250" s="75"/>
      <c r="E250" s="76"/>
      <c r="F250" s="76"/>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row>
    <row r="251" spans="2:84" ht="12.95" customHeight="1">
      <c r="B251" s="75"/>
      <c r="C251" s="75"/>
      <c r="D251" s="75"/>
      <c r="E251" s="76"/>
      <c r="F251" s="76"/>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row>
    <row r="252" spans="2:84" ht="12.95" customHeight="1">
      <c r="B252" s="75"/>
      <c r="C252" s="75"/>
      <c r="D252" s="75"/>
      <c r="E252" s="76"/>
      <c r="F252" s="76"/>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row>
    <row r="253" spans="2:84" ht="12.95" customHeight="1">
      <c r="B253" s="75"/>
      <c r="C253" s="75"/>
      <c r="D253" s="75"/>
      <c r="E253" s="76"/>
      <c r="F253" s="76"/>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row>
    <row r="254" spans="2:84" ht="12.95" customHeight="1">
      <c r="B254" s="75"/>
      <c r="C254" s="75"/>
      <c r="D254" s="75"/>
      <c r="E254" s="76"/>
      <c r="F254" s="76"/>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row>
    <row r="255" spans="2:84" ht="12.95" customHeight="1">
      <c r="B255" s="75"/>
      <c r="C255" s="75"/>
      <c r="D255" s="75"/>
      <c r="E255" s="76"/>
      <c r="F255" s="76"/>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row>
    <row r="256" spans="2:84" ht="12.95" customHeight="1">
      <c r="B256" s="75"/>
      <c r="C256" s="75"/>
      <c r="D256" s="75"/>
      <c r="E256" s="76"/>
      <c r="F256" s="76"/>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row>
    <row r="257" spans="2:84" ht="12.95" customHeight="1">
      <c r="B257" s="75"/>
      <c r="C257" s="75"/>
      <c r="D257" s="75"/>
      <c r="E257" s="76"/>
      <c r="F257" s="76"/>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row>
    <row r="258" spans="2:84" ht="12.95" customHeight="1">
      <c r="B258" s="75"/>
      <c r="C258" s="75"/>
      <c r="D258" s="75"/>
      <c r="E258" s="76"/>
      <c r="F258" s="76"/>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row>
    <row r="259" spans="2:84" ht="12.95" customHeight="1">
      <c r="B259" s="75"/>
      <c r="C259" s="75"/>
      <c r="D259" s="75"/>
      <c r="E259" s="76"/>
      <c r="F259" s="76"/>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row>
    <row r="260" spans="2:84" ht="12.95" customHeight="1">
      <c r="B260" s="75"/>
      <c r="C260" s="75"/>
      <c r="D260" s="75"/>
      <c r="E260" s="76"/>
      <c r="F260" s="76"/>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row>
    <row r="261" spans="2:84" ht="12.95" customHeight="1">
      <c r="B261" s="75"/>
      <c r="C261" s="75"/>
      <c r="D261" s="75"/>
      <c r="E261" s="76"/>
      <c r="F261" s="76"/>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row>
    <row r="262" spans="2:84" ht="12.95" customHeight="1">
      <c r="B262" s="75"/>
      <c r="C262" s="75"/>
      <c r="D262" s="75"/>
      <c r="E262" s="76"/>
      <c r="F262" s="76"/>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row>
    <row r="263" spans="2:84" ht="12.95" customHeight="1">
      <c r="B263" s="75"/>
      <c r="C263" s="75"/>
      <c r="D263" s="75"/>
      <c r="E263" s="76"/>
      <c r="F263" s="76"/>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row>
    <row r="264" spans="2:84" ht="12.95" customHeight="1">
      <c r="B264" s="75"/>
      <c r="C264" s="75"/>
      <c r="D264" s="75"/>
      <c r="E264" s="76"/>
      <c r="F264" s="76"/>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row>
    <row r="265" spans="2:84" ht="12.95" customHeight="1">
      <c r="B265" s="75"/>
      <c r="C265" s="75"/>
      <c r="D265" s="75"/>
      <c r="E265" s="76"/>
      <c r="F265" s="76"/>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row>
    <row r="266" spans="2:84" ht="12.95" customHeight="1">
      <c r="B266" s="75"/>
      <c r="C266" s="75"/>
      <c r="D266" s="75"/>
      <c r="E266" s="76"/>
      <c r="F266" s="76"/>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row>
    <row r="267" spans="2:84" ht="12.95" customHeight="1">
      <c r="B267" s="75"/>
      <c r="C267" s="75"/>
      <c r="D267" s="75"/>
      <c r="E267" s="76"/>
      <c r="F267" s="76"/>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row>
    <row r="268" spans="2:84" ht="12.95" customHeight="1">
      <c r="B268" s="75"/>
      <c r="C268" s="75"/>
      <c r="D268" s="75"/>
      <c r="E268" s="76"/>
      <c r="F268" s="76"/>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row>
    <row r="269" spans="2:84" ht="12.95" customHeight="1">
      <c r="B269" s="75"/>
      <c r="C269" s="75"/>
      <c r="D269" s="75"/>
      <c r="E269" s="76"/>
      <c r="F269" s="76"/>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row>
    <row r="270" spans="2:84" ht="12.95" customHeight="1">
      <c r="B270" s="75"/>
      <c r="C270" s="75"/>
      <c r="D270" s="75"/>
      <c r="E270" s="76"/>
      <c r="F270" s="76"/>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row>
    <row r="271" spans="2:84" ht="12.95" customHeight="1">
      <c r="B271" s="75"/>
      <c r="C271" s="75"/>
      <c r="D271" s="75"/>
      <c r="E271" s="76"/>
      <c r="F271" s="76"/>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row>
    <row r="272" spans="2:84" ht="12.95" customHeight="1">
      <c r="B272" s="75"/>
      <c r="C272" s="75"/>
      <c r="D272" s="75"/>
      <c r="E272" s="76"/>
      <c r="F272" s="76"/>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row>
    <row r="273" spans="2:84" ht="12.95" customHeight="1">
      <c r="B273" s="75"/>
      <c r="C273" s="75"/>
      <c r="D273" s="75"/>
      <c r="E273" s="76"/>
      <c r="F273" s="76"/>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row>
    <row r="274" spans="2:84" ht="12.95" customHeight="1">
      <c r="B274" s="75"/>
      <c r="C274" s="75"/>
      <c r="D274" s="75"/>
      <c r="E274" s="76"/>
      <c r="F274" s="76"/>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row>
    <row r="275" spans="2:84" ht="12.95" customHeight="1">
      <c r="B275" s="75"/>
      <c r="C275" s="75"/>
      <c r="D275" s="75"/>
      <c r="E275" s="76"/>
      <c r="F275" s="76"/>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row>
    <row r="276" spans="2:84" ht="12.95" customHeight="1">
      <c r="B276" s="75"/>
      <c r="C276" s="75"/>
      <c r="D276" s="75"/>
      <c r="E276" s="76"/>
      <c r="F276" s="76"/>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row>
    <row r="277" spans="2:84" ht="12.95" customHeight="1">
      <c r="B277" s="75"/>
      <c r="C277" s="75"/>
      <c r="D277" s="75"/>
      <c r="E277" s="76"/>
      <c r="F277" s="76"/>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row>
    <row r="278" spans="2:84" ht="12.95" customHeight="1">
      <c r="B278" s="75"/>
      <c r="C278" s="75"/>
      <c r="D278" s="75"/>
      <c r="E278" s="76"/>
      <c r="F278" s="76"/>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row>
    <row r="279" spans="2:84" ht="12.95" customHeight="1">
      <c r="B279" s="75"/>
      <c r="C279" s="75"/>
      <c r="D279" s="75"/>
      <c r="E279" s="76"/>
      <c r="F279" s="76"/>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row>
    <row r="280" spans="2:84" ht="12.95" customHeight="1">
      <c r="B280" s="75"/>
      <c r="C280" s="75"/>
      <c r="D280" s="75"/>
      <c r="E280" s="76"/>
      <c r="F280" s="76"/>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row>
    <row r="281" spans="2:84" ht="12.95" customHeight="1">
      <c r="B281" s="75"/>
      <c r="C281" s="75"/>
      <c r="D281" s="75"/>
      <c r="E281" s="76"/>
      <c r="F281" s="76"/>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row>
    <row r="282" spans="2:84" ht="12.95" customHeight="1">
      <c r="B282" s="75"/>
      <c r="C282" s="75"/>
      <c r="D282" s="75"/>
      <c r="E282" s="76"/>
      <c r="F282" s="76"/>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row>
    <row r="283" spans="2:84" ht="12.95" customHeight="1">
      <c r="B283" s="75"/>
      <c r="C283" s="75"/>
      <c r="D283" s="75"/>
      <c r="E283" s="76"/>
      <c r="F283" s="76"/>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row>
    <row r="284" spans="2:84" ht="12.95" customHeight="1">
      <c r="B284" s="75"/>
      <c r="C284" s="75"/>
      <c r="D284" s="75"/>
      <c r="E284" s="76"/>
      <c r="F284" s="76"/>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row>
    <row r="285" spans="2:84" ht="12.95" customHeight="1">
      <c r="B285" s="75"/>
      <c r="C285" s="75"/>
      <c r="D285" s="75"/>
      <c r="E285" s="76"/>
      <c r="F285" s="76"/>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row>
    <row r="286" spans="2:84" ht="12.95" customHeight="1">
      <c r="B286" s="75"/>
      <c r="C286" s="75"/>
      <c r="D286" s="75"/>
      <c r="E286" s="76"/>
      <c r="F286" s="76"/>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row>
    <row r="287" spans="2:84" ht="12.95" customHeight="1">
      <c r="B287" s="75"/>
      <c r="C287" s="75"/>
      <c r="D287" s="75"/>
      <c r="E287" s="76"/>
      <c r="F287" s="76"/>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row>
    <row r="288" spans="2:84" ht="12.95" customHeight="1">
      <c r="B288" s="75"/>
      <c r="C288" s="75"/>
      <c r="D288" s="75"/>
      <c r="E288" s="76"/>
      <c r="F288" s="76"/>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row>
    <row r="289" spans="2:84" ht="12.95" customHeight="1">
      <c r="B289" s="75"/>
      <c r="C289" s="75"/>
      <c r="D289" s="75"/>
      <c r="E289" s="76"/>
      <c r="F289" s="76"/>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row>
    <row r="290" spans="2:84" ht="12.95" customHeight="1">
      <c r="B290" s="75"/>
      <c r="C290" s="75"/>
      <c r="D290" s="75"/>
      <c r="E290" s="76"/>
      <c r="F290" s="76"/>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row>
    <row r="291" spans="2:84" ht="12.95" customHeight="1">
      <c r="B291" s="75"/>
      <c r="C291" s="75"/>
      <c r="D291" s="75"/>
      <c r="E291" s="76"/>
      <c r="F291" s="76"/>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row>
    <row r="292" spans="2:84" ht="12.95" customHeight="1">
      <c r="B292" s="75"/>
      <c r="C292" s="75"/>
      <c r="D292" s="75"/>
      <c r="E292" s="76"/>
      <c r="F292" s="76"/>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row>
    <row r="293" spans="2:84" ht="12.95" customHeight="1">
      <c r="B293" s="75"/>
      <c r="C293" s="75"/>
      <c r="D293" s="75"/>
      <c r="E293" s="76"/>
      <c r="F293" s="76"/>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row>
    <row r="294" spans="2:84" ht="12.95" customHeight="1">
      <c r="B294" s="75"/>
      <c r="C294" s="75"/>
      <c r="D294" s="75"/>
      <c r="E294" s="76"/>
      <c r="F294" s="76"/>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row>
    <row r="295" spans="2:84" ht="12.95" customHeight="1">
      <c r="B295" s="75"/>
      <c r="C295" s="75"/>
      <c r="D295" s="75"/>
      <c r="E295" s="76"/>
      <c r="F295" s="76"/>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row>
    <row r="296" spans="2:84" ht="12.95" customHeight="1">
      <c r="B296" s="75"/>
      <c r="C296" s="75"/>
      <c r="D296" s="75"/>
      <c r="E296" s="76"/>
      <c r="F296" s="76"/>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row>
    <row r="297" spans="2:84" ht="12.95" customHeight="1">
      <c r="B297" s="75"/>
      <c r="C297" s="75"/>
      <c r="D297" s="75"/>
      <c r="E297" s="76"/>
      <c r="F297" s="76"/>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row>
    <row r="298" spans="2:84" ht="12.95" customHeight="1">
      <c r="B298" s="75"/>
      <c r="C298" s="75"/>
      <c r="D298" s="75"/>
      <c r="E298" s="76"/>
      <c r="F298" s="76"/>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row>
    <row r="299" spans="2:84" ht="12.95" customHeight="1">
      <c r="B299" s="75"/>
      <c r="C299" s="75"/>
      <c r="D299" s="75"/>
      <c r="E299" s="76"/>
      <c r="F299" s="76"/>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row>
    <row r="300" spans="2:84" ht="12.95" customHeight="1">
      <c r="B300" s="75"/>
      <c r="C300" s="75"/>
      <c r="D300" s="75"/>
      <c r="E300" s="76"/>
      <c r="F300" s="76"/>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row>
    <row r="301" spans="2:84" ht="12.95" customHeight="1">
      <c r="B301" s="75"/>
      <c r="C301" s="75"/>
      <c r="D301" s="75"/>
      <c r="E301" s="76"/>
      <c r="F301" s="76"/>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row>
    <row r="302" spans="2:84" ht="12.95" customHeight="1">
      <c r="B302" s="75"/>
      <c r="C302" s="75"/>
      <c r="D302" s="75"/>
      <c r="E302" s="76"/>
      <c r="F302" s="76"/>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row>
    <row r="303" spans="2:84" ht="12.95" customHeight="1">
      <c r="B303" s="75"/>
      <c r="C303" s="75"/>
      <c r="D303" s="75"/>
      <c r="E303" s="76"/>
      <c r="F303" s="76"/>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row>
    <row r="304" spans="2:84" ht="12.95" customHeight="1">
      <c r="B304" s="75"/>
      <c r="C304" s="75"/>
      <c r="D304" s="75"/>
      <c r="E304" s="76"/>
      <c r="F304" s="76"/>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row>
    <row r="305" spans="2:84" ht="12.95" customHeight="1">
      <c r="B305" s="75"/>
      <c r="C305" s="75"/>
      <c r="D305" s="75"/>
      <c r="E305" s="76"/>
      <c r="F305" s="76"/>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row>
    <row r="306" spans="2:84" ht="12.95" customHeight="1">
      <c r="B306" s="75"/>
      <c r="C306" s="75"/>
      <c r="D306" s="75"/>
      <c r="E306" s="76"/>
      <c r="F306" s="76"/>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row>
    <row r="307" spans="2:84" ht="12.95" customHeight="1">
      <c r="B307" s="75"/>
      <c r="C307" s="75"/>
      <c r="D307" s="75"/>
      <c r="E307" s="76"/>
      <c r="F307" s="76"/>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row>
    <row r="308" spans="2:84" ht="12.95" customHeight="1">
      <c r="B308" s="75"/>
      <c r="C308" s="75"/>
      <c r="D308" s="75"/>
      <c r="E308" s="76"/>
      <c r="F308" s="76"/>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row>
    <row r="309" spans="2:84" ht="12.95" customHeight="1">
      <c r="B309" s="75"/>
      <c r="C309" s="75"/>
      <c r="D309" s="75"/>
      <c r="E309" s="76"/>
      <c r="F309" s="76"/>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row>
    <row r="310" spans="2:84" ht="12.95" customHeight="1">
      <c r="B310" s="75"/>
      <c r="C310" s="75"/>
      <c r="D310" s="75"/>
      <c r="E310" s="76"/>
      <c r="F310" s="76"/>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row>
    <row r="311" spans="2:84" ht="12.95" customHeight="1">
      <c r="B311" s="75"/>
      <c r="C311" s="75"/>
      <c r="D311" s="75"/>
      <c r="E311" s="76"/>
      <c r="F311" s="76"/>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row>
    <row r="312" spans="2:84" ht="12.95" customHeight="1">
      <c r="B312" s="75"/>
      <c r="C312" s="75"/>
      <c r="D312" s="75"/>
      <c r="E312" s="76"/>
      <c r="F312" s="76"/>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row>
    <row r="313" spans="2:84" ht="12.95" customHeight="1">
      <c r="B313" s="75"/>
      <c r="C313" s="75"/>
      <c r="D313" s="75"/>
      <c r="E313" s="76"/>
      <c r="F313" s="76"/>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row>
    <row r="314" spans="2:84" ht="12.95" customHeight="1">
      <c r="B314" s="75"/>
      <c r="C314" s="75"/>
      <c r="D314" s="75"/>
      <c r="E314" s="76"/>
      <c r="F314" s="76"/>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row>
    <row r="315" spans="2:84" ht="12.95" customHeight="1">
      <c r="B315" s="75"/>
      <c r="C315" s="75"/>
      <c r="D315" s="75"/>
      <c r="E315" s="76"/>
      <c r="F315" s="76"/>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row>
    <row r="316" spans="2:84" ht="12.95" customHeight="1">
      <c r="B316" s="75"/>
      <c r="C316" s="75"/>
      <c r="D316" s="75"/>
      <c r="E316" s="76"/>
      <c r="F316" s="76"/>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row>
    <row r="317" spans="2:84" ht="12.95" customHeight="1">
      <c r="B317" s="75"/>
      <c r="C317" s="75"/>
      <c r="D317" s="75"/>
      <c r="E317" s="76"/>
      <c r="F317" s="76"/>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row>
    <row r="318" spans="2:84" ht="12.95" customHeight="1">
      <c r="B318" s="75"/>
      <c r="C318" s="75"/>
      <c r="D318" s="75"/>
      <c r="E318" s="76"/>
      <c r="F318" s="76"/>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row>
    <row r="319" spans="2:84" ht="12.95" customHeight="1">
      <c r="B319" s="75"/>
      <c r="C319" s="75"/>
      <c r="D319" s="75"/>
      <c r="E319" s="76"/>
      <c r="F319" s="76"/>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row>
    <row r="320" spans="2:84" ht="12.95" customHeight="1">
      <c r="B320" s="75"/>
      <c r="C320" s="75"/>
      <c r="D320" s="75"/>
      <c r="E320" s="76"/>
      <c r="F320" s="76"/>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row>
    <row r="321" spans="2:84" ht="12.95" customHeight="1">
      <c r="B321" s="75"/>
      <c r="C321" s="75"/>
      <c r="D321" s="75"/>
      <c r="E321" s="76"/>
      <c r="F321" s="76"/>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row>
    <row r="322" spans="2:84" ht="12.95" customHeight="1">
      <c r="B322" s="75"/>
      <c r="C322" s="75"/>
      <c r="D322" s="75"/>
      <c r="E322" s="76"/>
      <c r="F322" s="76"/>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row>
    <row r="323" spans="2:84" ht="12.95" customHeight="1">
      <c r="B323" s="75"/>
      <c r="C323" s="75"/>
      <c r="D323" s="75"/>
      <c r="E323" s="76"/>
      <c r="F323" s="76"/>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row>
    <row r="324" spans="2:84" ht="12.95" customHeight="1">
      <c r="B324" s="75"/>
      <c r="C324" s="75"/>
      <c r="D324" s="75"/>
      <c r="E324" s="76"/>
      <c r="F324" s="76"/>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row>
    <row r="325" spans="2:84" ht="12.95" customHeight="1">
      <c r="B325" s="75"/>
      <c r="C325" s="75"/>
      <c r="D325" s="75"/>
      <c r="E325" s="76"/>
      <c r="F325" s="76"/>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row>
    <row r="326" spans="2:84" ht="12.95" customHeight="1">
      <c r="B326" s="75"/>
      <c r="C326" s="75"/>
      <c r="D326" s="75"/>
      <c r="E326" s="76"/>
      <c r="F326" s="76"/>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row>
    <row r="327" spans="2:84" ht="12.95" customHeight="1">
      <c r="B327" s="75"/>
      <c r="C327" s="75"/>
      <c r="D327" s="75"/>
      <c r="E327" s="76"/>
      <c r="F327" s="76"/>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row>
    <row r="328" spans="2:84" ht="12.95" customHeight="1">
      <c r="B328" s="75"/>
      <c r="C328" s="75"/>
      <c r="D328" s="75"/>
      <c r="E328" s="76"/>
      <c r="F328" s="76"/>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row>
    <row r="329" spans="2:84" ht="12.95" customHeight="1">
      <c r="B329" s="75"/>
      <c r="C329" s="75"/>
      <c r="D329" s="75"/>
      <c r="E329" s="76"/>
      <c r="F329" s="76"/>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row>
    <row r="330" spans="2:84" ht="12.95" customHeight="1">
      <c r="B330" s="75"/>
      <c r="C330" s="75"/>
      <c r="D330" s="75"/>
      <c r="E330" s="76"/>
      <c r="F330" s="76"/>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row>
    <row r="331" spans="2:84" ht="12.95" customHeight="1">
      <c r="B331" s="75"/>
      <c r="C331" s="75"/>
      <c r="D331" s="75"/>
      <c r="E331" s="76"/>
      <c r="F331" s="76"/>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row>
    <row r="332" spans="2:84" ht="12.95" customHeight="1">
      <c r="B332" s="75"/>
      <c r="C332" s="75"/>
      <c r="D332" s="75"/>
      <c r="E332" s="76"/>
      <c r="F332" s="76"/>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row>
    <row r="333" spans="2:84" ht="12.95" customHeight="1">
      <c r="B333" s="75"/>
      <c r="C333" s="75"/>
      <c r="D333" s="75"/>
      <c r="E333" s="76"/>
      <c r="F333" s="76"/>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row>
    <row r="334" spans="2:84" ht="12.95" customHeight="1">
      <c r="B334" s="75"/>
      <c r="C334" s="75"/>
      <c r="D334" s="75"/>
      <c r="E334" s="76"/>
      <c r="F334" s="76"/>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row>
    <row r="335" spans="2:84" ht="12.95" customHeight="1">
      <c r="B335" s="75"/>
      <c r="C335" s="75"/>
      <c r="D335" s="75"/>
      <c r="E335" s="76"/>
      <c r="F335" s="76"/>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row>
    <row r="336" spans="2:84" ht="12.95" customHeight="1">
      <c r="B336" s="75"/>
      <c r="C336" s="75"/>
      <c r="D336" s="75"/>
      <c r="E336" s="76"/>
      <c r="F336" s="76"/>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row>
    <row r="337" spans="2:84" ht="12.95" customHeight="1">
      <c r="B337" s="75"/>
      <c r="C337" s="75"/>
      <c r="D337" s="75"/>
      <c r="E337" s="76"/>
      <c r="F337" s="76"/>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row>
    <row r="338" spans="2:84" ht="12.95" customHeight="1">
      <c r="B338" s="75"/>
      <c r="C338" s="75"/>
      <c r="D338" s="75"/>
      <c r="E338" s="76"/>
      <c r="F338" s="76"/>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row>
    <row r="339" spans="2:84" ht="12.95" customHeight="1">
      <c r="B339" s="75"/>
      <c r="C339" s="75"/>
      <c r="D339" s="75"/>
      <c r="E339" s="76"/>
      <c r="F339" s="76"/>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row>
    <row r="340" spans="2:84" ht="12.95" customHeight="1">
      <c r="B340" s="75"/>
      <c r="C340" s="75"/>
      <c r="D340" s="75"/>
      <c r="E340" s="76"/>
      <c r="F340" s="76"/>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row>
    <row r="341" spans="2:84" ht="12.95" customHeight="1">
      <c r="B341" s="75"/>
      <c r="C341" s="75"/>
      <c r="D341" s="75"/>
      <c r="E341" s="76"/>
      <c r="F341" s="76"/>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row>
    <row r="342" spans="2:84" ht="12.95" customHeight="1">
      <c r="B342" s="75"/>
      <c r="C342" s="75"/>
      <c r="D342" s="75"/>
      <c r="E342" s="76"/>
      <c r="F342" s="76"/>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row>
    <row r="343" spans="2:84" ht="12.95" customHeight="1">
      <c r="B343" s="75"/>
      <c r="C343" s="75"/>
      <c r="D343" s="75"/>
      <c r="E343" s="76"/>
      <c r="F343" s="76"/>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row>
    <row r="344" spans="2:84" ht="12.95" customHeight="1">
      <c r="B344" s="75"/>
      <c r="C344" s="75"/>
      <c r="D344" s="75"/>
      <c r="E344" s="76"/>
      <c r="F344" s="76"/>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row>
    <row r="345" spans="2:84" ht="12.95" customHeight="1">
      <c r="B345" s="75"/>
      <c r="C345" s="75"/>
      <c r="D345" s="75"/>
      <c r="E345" s="76"/>
      <c r="F345" s="76"/>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row>
    <row r="346" spans="2:84" ht="12.95" customHeight="1">
      <c r="B346" s="75"/>
      <c r="C346" s="75"/>
      <c r="D346" s="75"/>
      <c r="E346" s="76"/>
      <c r="F346" s="76"/>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row>
    <row r="347" spans="2:84" ht="12.95" customHeight="1">
      <c r="B347" s="75"/>
      <c r="C347" s="75"/>
      <c r="D347" s="75"/>
      <c r="E347" s="76"/>
      <c r="F347" s="76"/>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row>
    <row r="348" spans="2:84" ht="12.95" customHeight="1">
      <c r="B348" s="75"/>
      <c r="C348" s="75"/>
      <c r="D348" s="75"/>
      <c r="E348" s="76"/>
      <c r="F348" s="76"/>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row>
    <row r="349" spans="2:84" ht="12.95" customHeight="1">
      <c r="B349" s="75"/>
      <c r="C349" s="75"/>
      <c r="D349" s="75"/>
      <c r="E349" s="76"/>
      <c r="F349" s="76"/>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row>
    <row r="350" spans="2:84" ht="12.95" customHeight="1">
      <c r="B350" s="75"/>
      <c r="C350" s="75"/>
      <c r="D350" s="75"/>
      <c r="E350" s="76"/>
      <c r="F350" s="76"/>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row>
    <row r="351" spans="2:84" ht="12.95" customHeight="1">
      <c r="B351" s="75"/>
      <c r="C351" s="75"/>
      <c r="D351" s="75"/>
      <c r="E351" s="76"/>
      <c r="F351" s="76"/>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row>
    <row r="352" spans="2:84" ht="12.95" customHeight="1">
      <c r="B352" s="75"/>
      <c r="C352" s="75"/>
      <c r="D352" s="75"/>
      <c r="E352" s="76"/>
      <c r="F352" s="76"/>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row>
    <row r="353" spans="2:84" ht="12.95" customHeight="1">
      <c r="B353" s="75"/>
      <c r="C353" s="75"/>
      <c r="D353" s="75"/>
      <c r="E353" s="76"/>
      <c r="F353" s="76"/>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row>
    <row r="354" spans="2:84" ht="12.95" customHeight="1">
      <c r="B354" s="75"/>
      <c r="C354" s="75"/>
      <c r="D354" s="75"/>
      <c r="E354" s="76"/>
      <c r="F354" s="76"/>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row>
    <row r="355" spans="2:84" ht="12.95" customHeight="1">
      <c r="B355" s="75"/>
      <c r="C355" s="75"/>
      <c r="D355" s="75"/>
      <c r="E355" s="76"/>
      <c r="F355" s="76"/>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row>
    <row r="356" spans="2:84" ht="12.95" customHeight="1">
      <c r="B356" s="75"/>
      <c r="C356" s="75"/>
      <c r="D356" s="75"/>
      <c r="E356" s="76"/>
      <c r="F356" s="76"/>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row>
    <row r="357" spans="2:84" ht="12.95" customHeight="1">
      <c r="B357" s="75"/>
      <c r="C357" s="75"/>
      <c r="D357" s="75"/>
      <c r="E357" s="76"/>
      <c r="F357" s="76"/>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row>
    <row r="358" spans="2:84" ht="12.95" customHeight="1">
      <c r="B358" s="75"/>
      <c r="C358" s="75"/>
      <c r="D358" s="75"/>
      <c r="E358" s="76"/>
      <c r="F358" s="76"/>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row>
    <row r="359" spans="2:84" ht="12.95" customHeight="1">
      <c r="B359" s="75"/>
      <c r="C359" s="75"/>
      <c r="D359" s="75"/>
      <c r="E359" s="76"/>
      <c r="F359" s="76"/>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row>
    <row r="360" spans="2:84" ht="12.95" customHeight="1">
      <c r="B360" s="75"/>
      <c r="C360" s="75"/>
      <c r="D360" s="75"/>
      <c r="E360" s="76"/>
      <c r="F360" s="76"/>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row>
    <row r="361" spans="2:84" ht="12.95" customHeight="1">
      <c r="B361" s="75"/>
      <c r="C361" s="75"/>
      <c r="D361" s="75"/>
      <c r="E361" s="76"/>
      <c r="F361" s="76"/>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row>
    <row r="362" spans="2:84" ht="12.95" customHeight="1">
      <c r="B362" s="75"/>
      <c r="C362" s="75"/>
      <c r="D362" s="75"/>
      <c r="E362" s="76"/>
      <c r="F362" s="76"/>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row>
    <row r="363" spans="2:84" ht="12.95" customHeight="1">
      <c r="B363" s="75"/>
      <c r="C363" s="75"/>
      <c r="D363" s="75"/>
      <c r="E363" s="76"/>
      <c r="F363" s="76"/>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row>
    <row r="364" spans="2:84" ht="12.95" customHeight="1">
      <c r="B364" s="75"/>
      <c r="C364" s="75"/>
      <c r="D364" s="75"/>
      <c r="E364" s="76"/>
      <c r="F364" s="76"/>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row>
    <row r="365" spans="2:84" ht="12.95" customHeight="1">
      <c r="B365" s="75"/>
      <c r="C365" s="75"/>
      <c r="D365" s="75"/>
      <c r="E365" s="76"/>
      <c r="F365" s="76"/>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row>
    <row r="366" spans="2:84" ht="12.95" customHeight="1">
      <c r="B366" s="75"/>
      <c r="C366" s="75"/>
      <c r="D366" s="75"/>
      <c r="E366" s="76"/>
      <c r="F366" s="76"/>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row>
    <row r="367" spans="2:84" ht="12.95" customHeight="1">
      <c r="B367" s="75"/>
      <c r="C367" s="75"/>
      <c r="D367" s="75"/>
      <c r="E367" s="76"/>
      <c r="F367" s="76"/>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row>
    <row r="368" spans="2:84" ht="12.95" customHeight="1">
      <c r="B368" s="75"/>
      <c r="C368" s="75"/>
      <c r="D368" s="75"/>
      <c r="E368" s="76"/>
      <c r="F368" s="76"/>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row>
    <row r="369" spans="2:84" ht="12.95" customHeight="1">
      <c r="B369" s="75"/>
      <c r="C369" s="75"/>
      <c r="D369" s="75"/>
      <c r="E369" s="76"/>
      <c r="F369" s="76"/>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row>
    <row r="370" spans="2:84" ht="12.95" customHeight="1">
      <c r="B370" s="75"/>
      <c r="C370" s="75"/>
      <c r="D370" s="75"/>
      <c r="E370" s="76"/>
      <c r="F370" s="76"/>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row>
    <row r="371" spans="2:84" ht="12.95" customHeight="1">
      <c r="B371" s="75"/>
      <c r="C371" s="75"/>
      <c r="D371" s="75"/>
      <c r="E371" s="76"/>
      <c r="F371" s="76"/>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row>
    <row r="372" spans="2:84" ht="12.95" customHeight="1">
      <c r="B372" s="75"/>
      <c r="C372" s="75"/>
      <c r="D372" s="75"/>
      <c r="E372" s="76"/>
      <c r="F372" s="76"/>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row>
    <row r="373" spans="2:84" ht="12.95" customHeight="1">
      <c r="B373" s="75"/>
      <c r="C373" s="75"/>
      <c r="D373" s="75"/>
      <c r="E373" s="76"/>
      <c r="F373" s="76"/>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row>
    <row r="374" spans="2:84" ht="12.95" customHeight="1">
      <c r="B374" s="75"/>
      <c r="C374" s="75"/>
      <c r="D374" s="75"/>
      <c r="E374" s="76"/>
      <c r="F374" s="76"/>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row>
    <row r="375" spans="2:84" ht="12.95" customHeight="1">
      <c r="B375" s="75"/>
      <c r="C375" s="75"/>
      <c r="D375" s="75"/>
      <c r="E375" s="76"/>
      <c r="F375" s="76"/>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row>
    <row r="376" spans="2:84" ht="12.95" customHeight="1">
      <c r="B376" s="75"/>
      <c r="C376" s="75"/>
      <c r="D376" s="75"/>
      <c r="E376" s="76"/>
      <c r="F376" s="76"/>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row>
    <row r="377" spans="2:84" ht="12.95" customHeight="1">
      <c r="B377" s="75"/>
      <c r="C377" s="75"/>
      <c r="D377" s="75"/>
      <c r="E377" s="76"/>
      <c r="F377" s="76"/>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row>
    <row r="378" spans="2:84" ht="12.95" customHeight="1">
      <c r="B378" s="75"/>
      <c r="C378" s="75"/>
      <c r="D378" s="75"/>
      <c r="E378" s="76"/>
      <c r="F378" s="76"/>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row>
    <row r="379" spans="2:84" ht="12.95" customHeight="1">
      <c r="B379" s="75"/>
      <c r="C379" s="75"/>
      <c r="D379" s="75"/>
      <c r="E379" s="76"/>
      <c r="F379" s="76"/>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row>
    <row r="380" spans="2:84" ht="12.95" customHeight="1">
      <c r="B380" s="75"/>
      <c r="C380" s="75"/>
      <c r="D380" s="75"/>
      <c r="E380" s="76"/>
      <c r="F380" s="76"/>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row>
    <row r="381" spans="2:84" ht="12.95" customHeight="1">
      <c r="B381" s="75"/>
      <c r="C381" s="75"/>
      <c r="D381" s="75"/>
      <c r="E381" s="76"/>
      <c r="F381" s="76"/>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row>
    <row r="382" spans="2:84" ht="12.95" customHeight="1">
      <c r="B382" s="75"/>
      <c r="C382" s="75"/>
      <c r="D382" s="75"/>
      <c r="E382" s="76"/>
      <c r="F382" s="76"/>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row>
    <row r="383" spans="2:84" ht="12.95" customHeight="1">
      <c r="B383" s="75"/>
      <c r="C383" s="75"/>
      <c r="D383" s="75"/>
      <c r="E383" s="76"/>
      <c r="F383" s="76"/>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row>
    <row r="384" spans="2:84" ht="12.95" customHeight="1">
      <c r="B384" s="75"/>
      <c r="C384" s="75"/>
      <c r="D384" s="75"/>
      <c r="E384" s="76"/>
      <c r="F384" s="76"/>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row>
    <row r="385" spans="2:84" ht="12.95" customHeight="1">
      <c r="B385" s="75"/>
      <c r="C385" s="75"/>
      <c r="D385" s="75"/>
      <c r="E385" s="76"/>
      <c r="F385" s="76"/>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row>
    <row r="386" spans="2:84" ht="12.95" customHeight="1">
      <c r="B386" s="75"/>
      <c r="C386" s="75"/>
      <c r="D386" s="75"/>
      <c r="E386" s="76"/>
      <c r="F386" s="76"/>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row>
    <row r="387" spans="2:84" ht="12.95" customHeight="1">
      <c r="B387" s="75"/>
      <c r="C387" s="75"/>
      <c r="D387" s="75"/>
      <c r="E387" s="76"/>
      <c r="F387" s="76"/>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row>
    <row r="388" spans="2:84" ht="12.95" customHeight="1">
      <c r="B388" s="75"/>
      <c r="C388" s="75"/>
      <c r="D388" s="75"/>
      <c r="E388" s="76"/>
      <c r="F388" s="76"/>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row>
    <row r="389" spans="2:84" ht="12.95" customHeight="1">
      <c r="B389" s="75"/>
      <c r="C389" s="75"/>
      <c r="D389" s="75"/>
      <c r="E389" s="76"/>
      <c r="F389" s="76"/>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row>
    <row r="390" spans="2:84" ht="12.95" customHeight="1">
      <c r="B390" s="75"/>
      <c r="C390" s="75"/>
      <c r="D390" s="75"/>
      <c r="E390" s="76"/>
      <c r="F390" s="76"/>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row>
    <row r="391" spans="2:84" ht="12.95" customHeight="1">
      <c r="B391" s="75"/>
      <c r="C391" s="75"/>
      <c r="D391" s="75"/>
      <c r="E391" s="76"/>
      <c r="F391" s="76"/>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row>
    <row r="392" spans="2:84" ht="12.95" customHeight="1">
      <c r="B392" s="75"/>
      <c r="C392" s="75"/>
      <c r="D392" s="75"/>
      <c r="E392" s="76"/>
      <c r="F392" s="76"/>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row>
    <row r="393" spans="2:84" ht="12.95" customHeight="1">
      <c r="B393" s="75"/>
      <c r="C393" s="75"/>
      <c r="D393" s="75"/>
      <c r="E393" s="76"/>
      <c r="F393" s="76"/>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row>
    <row r="394" spans="2:84" ht="12.95" customHeight="1">
      <c r="B394" s="75"/>
      <c r="C394" s="75"/>
      <c r="D394" s="75"/>
      <c r="E394" s="76"/>
      <c r="F394" s="76"/>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row>
    <row r="395" spans="2:84" ht="12.95" customHeight="1">
      <c r="B395" s="75"/>
      <c r="C395" s="75"/>
      <c r="D395" s="75"/>
      <c r="E395" s="76"/>
      <c r="F395" s="76"/>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row>
    <row r="396" spans="2:84" ht="12.95" customHeight="1">
      <c r="B396" s="75"/>
      <c r="C396" s="75"/>
      <c r="D396" s="75"/>
      <c r="E396" s="76"/>
      <c r="F396" s="76"/>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row>
    <row r="397" spans="2:84" ht="12.95" customHeight="1">
      <c r="B397" s="75"/>
      <c r="C397" s="75"/>
      <c r="D397" s="75"/>
      <c r="E397" s="76"/>
      <c r="F397" s="76"/>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row>
    <row r="398" spans="2:84" ht="12.95" customHeight="1">
      <c r="B398" s="75"/>
      <c r="C398" s="75"/>
      <c r="D398" s="75"/>
      <c r="E398" s="76"/>
      <c r="F398" s="76"/>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row>
    <row r="399" spans="2:84" ht="12.95" customHeight="1">
      <c r="B399" s="75"/>
      <c r="C399" s="75"/>
      <c r="D399" s="75"/>
      <c r="E399" s="76"/>
      <c r="F399" s="76"/>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row>
    <row r="400" spans="2:84" ht="12.95" customHeight="1">
      <c r="B400" s="75"/>
      <c r="C400" s="75"/>
      <c r="D400" s="75"/>
      <c r="E400" s="76"/>
      <c r="F400" s="76"/>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row>
    <row r="401" spans="2:84" ht="12.95" customHeight="1">
      <c r="B401" s="75"/>
      <c r="C401" s="75"/>
      <c r="D401" s="75"/>
      <c r="E401" s="76"/>
      <c r="F401" s="76"/>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row>
    <row r="402" spans="2:84" ht="12.95" customHeight="1">
      <c r="B402" s="75"/>
      <c r="C402" s="75"/>
      <c r="D402" s="75"/>
      <c r="E402" s="76"/>
      <c r="F402" s="76"/>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row>
    <row r="403" spans="2:84" ht="12.95" customHeight="1">
      <c r="B403" s="75"/>
      <c r="C403" s="75"/>
      <c r="D403" s="75"/>
      <c r="E403" s="76"/>
      <c r="F403" s="76"/>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row>
    <row r="404" spans="2:84" ht="12.95" customHeight="1">
      <c r="B404" s="75"/>
      <c r="C404" s="75"/>
      <c r="D404" s="75"/>
      <c r="E404" s="76"/>
      <c r="F404" s="76"/>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row>
    <row r="405" spans="2:84" ht="12.95" customHeight="1">
      <c r="B405" s="75"/>
      <c r="C405" s="75"/>
      <c r="D405" s="75"/>
      <c r="E405" s="76"/>
      <c r="F405" s="76"/>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row>
    <row r="406" spans="2:84" ht="12.95" customHeight="1">
      <c r="B406" s="75"/>
      <c r="C406" s="75"/>
      <c r="D406" s="75"/>
      <c r="E406" s="76"/>
      <c r="F406" s="76"/>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row>
    <row r="407" spans="2:84" ht="12.95" customHeight="1">
      <c r="B407" s="75"/>
      <c r="C407" s="75"/>
      <c r="D407" s="75"/>
      <c r="E407" s="76"/>
      <c r="F407" s="76"/>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row>
    <row r="408" spans="2:84" ht="12.95" customHeight="1">
      <c r="B408" s="75"/>
      <c r="C408" s="75"/>
      <c r="D408" s="75"/>
      <c r="E408" s="76"/>
      <c r="F408" s="76"/>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row>
    <row r="409" spans="2:84" ht="12.95" customHeight="1">
      <c r="B409" s="75"/>
      <c r="C409" s="75"/>
      <c r="D409" s="75"/>
      <c r="E409" s="76"/>
      <c r="F409" s="76"/>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row>
    <row r="410" spans="2:84" ht="12.95" customHeight="1">
      <c r="B410" s="75"/>
      <c r="C410" s="75"/>
      <c r="D410" s="75"/>
      <c r="E410" s="76"/>
      <c r="F410" s="76"/>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row>
    <row r="411" spans="2:84" ht="12.95" customHeight="1">
      <c r="B411" s="75"/>
      <c r="C411" s="75"/>
      <c r="D411" s="75"/>
      <c r="E411" s="76"/>
      <c r="F411" s="76"/>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row>
    <row r="412" spans="2:84" ht="12.95" customHeight="1">
      <c r="B412" s="75"/>
      <c r="C412" s="75"/>
      <c r="D412" s="75"/>
      <c r="E412" s="76"/>
      <c r="F412" s="76"/>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row>
    <row r="413" spans="2:84" ht="12.95" customHeight="1">
      <c r="B413" s="75"/>
      <c r="C413" s="75"/>
      <c r="D413" s="75"/>
      <c r="E413" s="76"/>
      <c r="F413" s="76"/>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row>
    <row r="414" spans="2:84" ht="12.95" customHeight="1">
      <c r="B414" s="75"/>
      <c r="C414" s="75"/>
      <c r="D414" s="75"/>
      <c r="E414" s="76"/>
      <c r="F414" s="76"/>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row>
    <row r="415" spans="2:84" ht="12.95" customHeight="1">
      <c r="B415" s="75"/>
      <c r="C415" s="75"/>
      <c r="D415" s="75"/>
      <c r="E415" s="76"/>
      <c r="F415" s="76"/>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row>
    <row r="416" spans="2:84" ht="12.95" customHeight="1">
      <c r="B416" s="75"/>
      <c r="C416" s="75"/>
      <c r="D416" s="75"/>
      <c r="E416" s="76"/>
      <c r="F416" s="76"/>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row>
    <row r="417" spans="2:84" ht="12.95" customHeight="1">
      <c r="B417" s="75"/>
      <c r="C417" s="75"/>
      <c r="D417" s="75"/>
      <c r="E417" s="76"/>
      <c r="F417" s="76"/>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row>
    <row r="418" spans="2:84" ht="12.95" customHeight="1">
      <c r="B418" s="75"/>
      <c r="C418" s="75"/>
      <c r="D418" s="75"/>
      <c r="E418" s="76"/>
      <c r="F418" s="76"/>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row>
    <row r="419" spans="2:84" ht="12.95" customHeight="1">
      <c r="B419" s="75"/>
      <c r="C419" s="75"/>
      <c r="D419" s="75"/>
      <c r="E419" s="76"/>
      <c r="F419" s="76"/>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row>
    <row r="420" spans="2:84" ht="12.95" customHeight="1">
      <c r="B420" s="75"/>
      <c r="C420" s="75"/>
      <c r="D420" s="75"/>
      <c r="E420" s="76"/>
      <c r="F420" s="76"/>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row>
    <row r="421" spans="2:84" ht="12.95" customHeight="1">
      <c r="B421" s="75"/>
      <c r="C421" s="75"/>
      <c r="D421" s="75"/>
      <c r="E421" s="76"/>
      <c r="F421" s="76"/>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row>
    <row r="422" spans="2:84" ht="12.95" customHeight="1">
      <c r="B422" s="75"/>
      <c r="C422" s="75"/>
      <c r="D422" s="75"/>
      <c r="E422" s="76"/>
      <c r="F422" s="76"/>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row>
    <row r="423" spans="2:84" ht="12.95" customHeight="1">
      <c r="B423" s="75"/>
      <c r="C423" s="75"/>
      <c r="D423" s="75"/>
      <c r="E423" s="76"/>
      <c r="F423" s="76"/>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row>
    <row r="424" spans="2:84" ht="12.95" customHeight="1">
      <c r="B424" s="75"/>
      <c r="C424" s="75"/>
      <c r="D424" s="75"/>
      <c r="E424" s="76"/>
      <c r="F424" s="76"/>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row>
    <row r="425" spans="2:84" ht="12.95" customHeight="1">
      <c r="B425" s="75"/>
      <c r="C425" s="75"/>
      <c r="D425" s="75"/>
      <c r="E425" s="76"/>
      <c r="F425" s="76"/>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row>
    <row r="426" spans="2:84" ht="12.95" customHeight="1">
      <c r="B426" s="75"/>
      <c r="C426" s="75"/>
      <c r="D426" s="75"/>
      <c r="E426" s="76"/>
      <c r="F426" s="76"/>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row>
    <row r="427" spans="2:84" ht="12.95" customHeight="1">
      <c r="B427" s="75"/>
      <c r="C427" s="75"/>
      <c r="D427" s="75"/>
      <c r="E427" s="76"/>
      <c r="F427" s="76"/>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row>
    <row r="428" spans="2:84" ht="12.95" customHeight="1">
      <c r="B428" s="75"/>
      <c r="C428" s="75"/>
      <c r="D428" s="75"/>
      <c r="E428" s="76"/>
      <c r="F428" s="76"/>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row>
    <row r="429" spans="2:84" ht="12.95" customHeight="1">
      <c r="B429" s="75"/>
      <c r="C429" s="75"/>
      <c r="D429" s="75"/>
      <c r="E429" s="76"/>
      <c r="F429" s="76"/>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row>
    <row r="430" spans="2:84" ht="12.95" customHeight="1">
      <c r="B430" s="75"/>
      <c r="C430" s="75"/>
      <c r="D430" s="75"/>
      <c r="E430" s="76"/>
      <c r="F430" s="76"/>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row>
    <row r="431" spans="2:84" ht="12.95" customHeight="1">
      <c r="B431" s="75"/>
      <c r="C431" s="75"/>
      <c r="D431" s="75"/>
      <c r="E431" s="76"/>
      <c r="F431" s="76"/>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row>
    <row r="432" spans="2:84" ht="12.95" customHeight="1">
      <c r="B432" s="75"/>
      <c r="C432" s="75"/>
      <c r="D432" s="75"/>
      <c r="E432" s="76"/>
      <c r="F432" s="76"/>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row>
    <row r="433" spans="2:84" ht="12.95" customHeight="1">
      <c r="B433" s="75"/>
      <c r="C433" s="75"/>
      <c r="D433" s="75"/>
      <c r="E433" s="76"/>
      <c r="F433" s="76"/>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row>
    <row r="434" spans="2:84" ht="12.95" customHeight="1">
      <c r="B434" s="75"/>
      <c r="C434" s="75"/>
      <c r="D434" s="75"/>
      <c r="E434" s="76"/>
      <c r="F434" s="76"/>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row>
    <row r="435" spans="2:84" ht="12.95" customHeight="1">
      <c r="B435" s="75"/>
      <c r="C435" s="75"/>
      <c r="D435" s="75"/>
      <c r="E435" s="76"/>
      <c r="F435" s="76"/>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row>
    <row r="436" spans="2:84" ht="12.95" customHeight="1">
      <c r="B436" s="75"/>
      <c r="C436" s="75"/>
      <c r="D436" s="75"/>
      <c r="E436" s="76"/>
      <c r="F436" s="76"/>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row>
    <row r="437" spans="2:84" ht="12.95" customHeight="1">
      <c r="B437" s="75"/>
      <c r="C437" s="75"/>
      <c r="D437" s="75"/>
      <c r="E437" s="76"/>
      <c r="F437" s="76"/>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row>
    <row r="438" spans="2:84" ht="12.95" customHeight="1">
      <c r="B438" s="75"/>
      <c r="C438" s="75"/>
      <c r="D438" s="75"/>
      <c r="E438" s="76"/>
      <c r="F438" s="76"/>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row>
    <row r="439" spans="2:84" ht="12.95" customHeight="1">
      <c r="B439" s="75"/>
      <c r="C439" s="75"/>
      <c r="D439" s="75"/>
      <c r="E439" s="76"/>
      <c r="F439" s="76"/>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row>
    <row r="440" spans="2:84" ht="12.95" customHeight="1">
      <c r="B440" s="75"/>
      <c r="C440" s="75"/>
      <c r="D440" s="75"/>
      <c r="E440" s="76"/>
      <c r="F440" s="76"/>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row>
    <row r="441" spans="2:84" ht="12.95" customHeight="1">
      <c r="B441" s="75"/>
      <c r="C441" s="75"/>
      <c r="D441" s="75"/>
      <c r="E441" s="76"/>
      <c r="F441" s="76"/>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row>
    <row r="442" spans="2:84" ht="12.95" customHeight="1">
      <c r="B442" s="75"/>
      <c r="C442" s="75"/>
      <c r="D442" s="75"/>
      <c r="E442" s="76"/>
      <c r="F442" s="76"/>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row>
    <row r="443" spans="2:84" ht="12.95" customHeight="1">
      <c r="B443" s="75"/>
      <c r="C443" s="75"/>
      <c r="D443" s="75"/>
      <c r="E443" s="76"/>
      <c r="F443" s="76"/>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row>
    <row r="444" spans="2:84" ht="12.95" customHeight="1">
      <c r="B444" s="75"/>
      <c r="C444" s="75"/>
      <c r="D444" s="75"/>
      <c r="E444" s="76"/>
      <c r="F444" s="76"/>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row>
    <row r="445" spans="2:84" ht="12.95" customHeight="1">
      <c r="B445" s="75"/>
      <c r="C445" s="75"/>
      <c r="D445" s="75"/>
      <c r="E445" s="76"/>
      <c r="F445" s="76"/>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row>
    <row r="446" spans="2:84" ht="12.95" customHeight="1">
      <c r="B446" s="75"/>
      <c r="C446" s="75"/>
      <c r="D446" s="75"/>
      <c r="E446" s="76"/>
      <c r="F446" s="76"/>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row>
    <row r="447" spans="2:84" ht="12.95" customHeight="1">
      <c r="B447" s="75"/>
      <c r="C447" s="75"/>
      <c r="D447" s="75"/>
      <c r="E447" s="76"/>
      <c r="F447" s="76"/>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row>
    <row r="448" spans="2:84" ht="12.95" customHeight="1">
      <c r="B448" s="75"/>
      <c r="C448" s="75"/>
      <c r="D448" s="75"/>
      <c r="E448" s="76"/>
      <c r="F448" s="76"/>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row>
    <row r="449" spans="2:84" ht="12.95" customHeight="1">
      <c r="B449" s="75"/>
      <c r="C449" s="75"/>
      <c r="D449" s="75"/>
      <c r="E449" s="76"/>
      <c r="F449" s="76"/>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row>
    <row r="450" spans="2:84" ht="12.95" customHeight="1">
      <c r="B450" s="75"/>
      <c r="C450" s="75"/>
      <c r="D450" s="75"/>
      <c r="E450" s="76"/>
      <c r="F450" s="76"/>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row>
    <row r="451" spans="2:84" ht="12.95" customHeight="1">
      <c r="B451" s="75"/>
      <c r="C451" s="75"/>
      <c r="D451" s="75"/>
      <c r="E451" s="76"/>
      <c r="F451" s="76"/>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row>
    <row r="452" spans="2:84" ht="12.95" customHeight="1">
      <c r="B452" s="75"/>
      <c r="C452" s="75"/>
      <c r="D452" s="75"/>
      <c r="E452" s="76"/>
      <c r="F452" s="76"/>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c r="BF452" s="75"/>
      <c r="BG452" s="75"/>
      <c r="BH452" s="75"/>
      <c r="BI452" s="75"/>
      <c r="BJ452" s="75"/>
      <c r="BK452" s="75"/>
      <c r="BL452" s="75"/>
      <c r="BM452" s="75"/>
      <c r="BN452" s="75"/>
      <c r="BO452" s="75"/>
      <c r="BP452" s="75"/>
      <c r="BQ452" s="75"/>
      <c r="BR452" s="75"/>
      <c r="BS452" s="75"/>
      <c r="BT452" s="75"/>
      <c r="BU452" s="75"/>
      <c r="BV452" s="75"/>
      <c r="BW452" s="75"/>
      <c r="BX452" s="75"/>
      <c r="BY452" s="75"/>
      <c r="BZ452" s="75"/>
      <c r="CA452" s="75"/>
      <c r="CB452" s="75"/>
      <c r="CC452" s="75"/>
      <c r="CD452" s="75"/>
      <c r="CE452" s="75"/>
      <c r="CF452" s="75"/>
    </row>
    <row r="453" spans="2:84" ht="12.95" customHeight="1">
      <c r="B453" s="75"/>
      <c r="C453" s="75"/>
      <c r="D453" s="75"/>
      <c r="E453" s="76"/>
      <c r="F453" s="76"/>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75"/>
      <c r="BL453" s="75"/>
      <c r="BM453" s="75"/>
      <c r="BN453" s="75"/>
      <c r="BO453" s="75"/>
      <c r="BP453" s="75"/>
      <c r="BQ453" s="75"/>
      <c r="BR453" s="75"/>
      <c r="BS453" s="75"/>
      <c r="BT453" s="75"/>
      <c r="BU453" s="75"/>
      <c r="BV453" s="75"/>
      <c r="BW453" s="75"/>
      <c r="BX453" s="75"/>
      <c r="BY453" s="75"/>
      <c r="BZ453" s="75"/>
      <c r="CA453" s="75"/>
      <c r="CB453" s="75"/>
      <c r="CC453" s="75"/>
      <c r="CD453" s="75"/>
      <c r="CE453" s="75"/>
      <c r="CF453" s="75"/>
    </row>
    <row r="454" spans="2:84" ht="12.95" customHeight="1">
      <c r="B454" s="75"/>
      <c r="C454" s="75"/>
      <c r="D454" s="75"/>
      <c r="E454" s="76"/>
      <c r="F454" s="76"/>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75"/>
      <c r="BY454" s="75"/>
      <c r="BZ454" s="75"/>
      <c r="CA454" s="75"/>
      <c r="CB454" s="75"/>
      <c r="CC454" s="75"/>
      <c r="CD454" s="75"/>
      <c r="CE454" s="75"/>
      <c r="CF454" s="75"/>
    </row>
    <row r="455" spans="2:84" ht="12.95" customHeight="1">
      <c r="B455" s="75"/>
      <c r="C455" s="75"/>
      <c r="D455" s="75"/>
      <c r="E455" s="76"/>
      <c r="F455" s="76"/>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c r="BF455" s="75"/>
      <c r="BG455" s="75"/>
      <c r="BH455" s="75"/>
      <c r="BI455" s="75"/>
      <c r="BJ455" s="75"/>
      <c r="BK455" s="75"/>
      <c r="BL455" s="75"/>
      <c r="BM455" s="75"/>
      <c r="BN455" s="75"/>
      <c r="BO455" s="75"/>
      <c r="BP455" s="75"/>
      <c r="BQ455" s="75"/>
      <c r="BR455" s="75"/>
      <c r="BS455" s="75"/>
      <c r="BT455" s="75"/>
      <c r="BU455" s="75"/>
      <c r="BV455" s="75"/>
      <c r="BW455" s="75"/>
      <c r="BX455" s="75"/>
      <c r="BY455" s="75"/>
      <c r="BZ455" s="75"/>
      <c r="CA455" s="75"/>
      <c r="CB455" s="75"/>
      <c r="CC455" s="75"/>
      <c r="CD455" s="75"/>
      <c r="CE455" s="75"/>
      <c r="CF455" s="75"/>
    </row>
    <row r="456" spans="2:84" ht="12.95" customHeight="1">
      <c r="B456" s="75"/>
      <c r="C456" s="75"/>
      <c r="D456" s="75"/>
      <c r="E456" s="76"/>
      <c r="F456" s="76"/>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75"/>
      <c r="BZ456" s="75"/>
      <c r="CA456" s="75"/>
      <c r="CB456" s="75"/>
      <c r="CC456" s="75"/>
      <c r="CD456" s="75"/>
      <c r="CE456" s="75"/>
      <c r="CF456" s="75"/>
    </row>
    <row r="457" spans="2:84" ht="12.95" customHeight="1">
      <c r="B457" s="75"/>
      <c r="C457" s="75"/>
      <c r="D457" s="75"/>
      <c r="E457" s="76"/>
      <c r="F457" s="76"/>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c r="BF457" s="75"/>
      <c r="BG457" s="75"/>
      <c r="BH457" s="75"/>
      <c r="BI457" s="75"/>
      <c r="BJ457" s="75"/>
      <c r="BK457" s="75"/>
      <c r="BL457" s="75"/>
      <c r="BM457" s="75"/>
      <c r="BN457" s="75"/>
      <c r="BO457" s="75"/>
      <c r="BP457" s="75"/>
      <c r="BQ457" s="75"/>
      <c r="BR457" s="75"/>
      <c r="BS457" s="75"/>
      <c r="BT457" s="75"/>
      <c r="BU457" s="75"/>
      <c r="BV457" s="75"/>
      <c r="BW457" s="75"/>
      <c r="BX457" s="75"/>
      <c r="BY457" s="75"/>
      <c r="BZ457" s="75"/>
      <c r="CA457" s="75"/>
      <c r="CB457" s="75"/>
      <c r="CC457" s="75"/>
      <c r="CD457" s="75"/>
      <c r="CE457" s="75"/>
      <c r="CF457" s="75"/>
    </row>
    <row r="458" spans="2:84" ht="12.95" customHeight="1">
      <c r="B458" s="75"/>
      <c r="C458" s="75"/>
      <c r="D458" s="75"/>
      <c r="E458" s="76"/>
      <c r="F458" s="76"/>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75"/>
      <c r="BY458" s="75"/>
      <c r="BZ458" s="75"/>
      <c r="CA458" s="75"/>
      <c r="CB458" s="75"/>
      <c r="CC458" s="75"/>
      <c r="CD458" s="75"/>
      <c r="CE458" s="75"/>
      <c r="CF458" s="75"/>
    </row>
    <row r="459" spans="2:84" ht="12.95" customHeight="1">
      <c r="B459" s="75"/>
      <c r="C459" s="75"/>
      <c r="D459" s="75"/>
      <c r="E459" s="76"/>
      <c r="F459" s="76"/>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c r="BF459" s="75"/>
      <c r="BG459" s="75"/>
      <c r="BH459" s="75"/>
      <c r="BI459" s="75"/>
      <c r="BJ459" s="75"/>
      <c r="BK459" s="75"/>
      <c r="BL459" s="75"/>
      <c r="BM459" s="75"/>
      <c r="BN459" s="75"/>
      <c r="BO459" s="75"/>
      <c r="BP459" s="75"/>
      <c r="BQ459" s="75"/>
      <c r="BR459" s="75"/>
      <c r="BS459" s="75"/>
      <c r="BT459" s="75"/>
      <c r="BU459" s="75"/>
      <c r="BV459" s="75"/>
      <c r="BW459" s="75"/>
      <c r="BX459" s="75"/>
      <c r="BY459" s="75"/>
      <c r="BZ459" s="75"/>
      <c r="CA459" s="75"/>
      <c r="CB459" s="75"/>
      <c r="CC459" s="75"/>
      <c r="CD459" s="75"/>
      <c r="CE459" s="75"/>
      <c r="CF459" s="75"/>
    </row>
    <row r="460" spans="2:84" ht="12.95" customHeight="1">
      <c r="B460" s="75"/>
      <c r="C460" s="75"/>
      <c r="D460" s="75"/>
      <c r="E460" s="76"/>
      <c r="F460" s="76"/>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row>
    <row r="461" spans="2:84" ht="12.95" customHeight="1">
      <c r="B461" s="75"/>
      <c r="C461" s="75"/>
      <c r="D461" s="75"/>
      <c r="E461" s="76"/>
      <c r="F461" s="76"/>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row>
    <row r="462" spans="2:84" ht="12.95" customHeight="1">
      <c r="B462" s="75"/>
      <c r="C462" s="75"/>
      <c r="D462" s="75"/>
      <c r="E462" s="76"/>
      <c r="F462" s="76"/>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c r="BF462" s="75"/>
      <c r="BG462" s="75"/>
      <c r="BH462" s="75"/>
      <c r="BI462" s="75"/>
      <c r="BJ462" s="75"/>
      <c r="BK462" s="75"/>
      <c r="BL462" s="75"/>
      <c r="BM462" s="75"/>
      <c r="BN462" s="75"/>
      <c r="BO462" s="75"/>
      <c r="BP462" s="75"/>
      <c r="BQ462" s="75"/>
      <c r="BR462" s="75"/>
      <c r="BS462" s="75"/>
      <c r="BT462" s="75"/>
      <c r="BU462" s="75"/>
      <c r="BV462" s="75"/>
      <c r="BW462" s="75"/>
      <c r="BX462" s="75"/>
      <c r="BY462" s="75"/>
      <c r="BZ462" s="75"/>
      <c r="CA462" s="75"/>
      <c r="CB462" s="75"/>
      <c r="CC462" s="75"/>
      <c r="CD462" s="75"/>
      <c r="CE462" s="75"/>
      <c r="CF462" s="75"/>
    </row>
    <row r="463" spans="2:84" ht="12.95" customHeight="1">
      <c r="B463" s="75"/>
      <c r="C463" s="75"/>
      <c r="D463" s="75"/>
      <c r="E463" s="76"/>
      <c r="F463" s="76"/>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c r="BF463" s="75"/>
      <c r="BG463" s="75"/>
      <c r="BH463" s="75"/>
      <c r="BI463" s="75"/>
      <c r="BJ463" s="75"/>
      <c r="BK463" s="75"/>
      <c r="BL463" s="75"/>
      <c r="BM463" s="75"/>
      <c r="BN463" s="75"/>
      <c r="BO463" s="75"/>
      <c r="BP463" s="75"/>
      <c r="BQ463" s="75"/>
      <c r="BR463" s="75"/>
      <c r="BS463" s="75"/>
      <c r="BT463" s="75"/>
      <c r="BU463" s="75"/>
      <c r="BV463" s="75"/>
      <c r="BW463" s="75"/>
      <c r="BX463" s="75"/>
      <c r="BY463" s="75"/>
      <c r="BZ463" s="75"/>
      <c r="CA463" s="75"/>
      <c r="CB463" s="75"/>
      <c r="CC463" s="75"/>
      <c r="CD463" s="75"/>
      <c r="CE463" s="75"/>
      <c r="CF463" s="75"/>
    </row>
    <row r="464" spans="2:84" ht="12.95" customHeight="1">
      <c r="B464" s="75"/>
      <c r="C464" s="75"/>
      <c r="D464" s="75"/>
      <c r="E464" s="76"/>
      <c r="F464" s="76"/>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c r="BF464" s="75"/>
      <c r="BG464" s="75"/>
      <c r="BH464" s="75"/>
      <c r="BI464" s="75"/>
      <c r="BJ464" s="75"/>
      <c r="BK464" s="75"/>
      <c r="BL464" s="75"/>
      <c r="BM464" s="75"/>
      <c r="BN464" s="75"/>
      <c r="BO464" s="75"/>
      <c r="BP464" s="75"/>
      <c r="BQ464" s="75"/>
      <c r="BR464" s="75"/>
      <c r="BS464" s="75"/>
      <c r="BT464" s="75"/>
      <c r="BU464" s="75"/>
      <c r="BV464" s="75"/>
      <c r="BW464" s="75"/>
      <c r="BX464" s="75"/>
      <c r="BY464" s="75"/>
      <c r="BZ464" s="75"/>
      <c r="CA464" s="75"/>
      <c r="CB464" s="75"/>
      <c r="CC464" s="75"/>
      <c r="CD464" s="75"/>
      <c r="CE464" s="75"/>
      <c r="CF464" s="75"/>
    </row>
    <row r="465" spans="2:84" ht="12.95" customHeight="1">
      <c r="B465" s="75"/>
      <c r="C465" s="75"/>
      <c r="D465" s="75"/>
      <c r="E465" s="76"/>
      <c r="F465" s="76"/>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c r="BG465" s="75"/>
      <c r="BH465" s="75"/>
      <c r="BI465" s="75"/>
      <c r="BJ465" s="75"/>
      <c r="BK465" s="75"/>
      <c r="BL465" s="75"/>
      <c r="BM465" s="75"/>
      <c r="BN465" s="75"/>
      <c r="BO465" s="75"/>
      <c r="BP465" s="75"/>
      <c r="BQ465" s="75"/>
      <c r="BR465" s="75"/>
      <c r="BS465" s="75"/>
      <c r="BT465" s="75"/>
      <c r="BU465" s="75"/>
      <c r="BV465" s="75"/>
      <c r="BW465" s="75"/>
      <c r="BX465" s="75"/>
      <c r="BY465" s="75"/>
      <c r="BZ465" s="75"/>
      <c r="CA465" s="75"/>
      <c r="CB465" s="75"/>
      <c r="CC465" s="75"/>
      <c r="CD465" s="75"/>
      <c r="CE465" s="75"/>
      <c r="CF465" s="75"/>
    </row>
    <row r="466" spans="2:84" ht="12.95" customHeight="1">
      <c r="B466" s="75"/>
      <c r="C466" s="75"/>
      <c r="D466" s="75"/>
      <c r="E466" s="76"/>
      <c r="F466" s="76"/>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c r="BF466" s="75"/>
      <c r="BG466" s="75"/>
      <c r="BH466" s="75"/>
      <c r="BI466" s="75"/>
      <c r="BJ466" s="75"/>
      <c r="BK466" s="75"/>
      <c r="BL466" s="75"/>
      <c r="BM466" s="75"/>
      <c r="BN466" s="75"/>
      <c r="BO466" s="75"/>
      <c r="BP466" s="75"/>
      <c r="BQ466" s="75"/>
      <c r="BR466" s="75"/>
      <c r="BS466" s="75"/>
      <c r="BT466" s="75"/>
      <c r="BU466" s="75"/>
      <c r="BV466" s="75"/>
      <c r="BW466" s="75"/>
      <c r="BX466" s="75"/>
      <c r="BY466" s="75"/>
      <c r="BZ466" s="75"/>
      <c r="CA466" s="75"/>
      <c r="CB466" s="75"/>
      <c r="CC466" s="75"/>
      <c r="CD466" s="75"/>
      <c r="CE466" s="75"/>
      <c r="CF466" s="75"/>
    </row>
    <row r="467" spans="2:84" ht="12.95" customHeight="1">
      <c r="B467" s="75"/>
      <c r="C467" s="75"/>
      <c r="D467" s="75"/>
      <c r="E467" s="76"/>
      <c r="F467" s="76"/>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row>
    <row r="468" spans="2:84" ht="12.95" customHeight="1">
      <c r="B468" s="75"/>
      <c r="C468" s="75"/>
      <c r="D468" s="75"/>
      <c r="E468" s="76"/>
      <c r="F468" s="76"/>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row>
    <row r="469" spans="2:84" ht="12.95" customHeight="1">
      <c r="B469" s="75"/>
      <c r="C469" s="75"/>
      <c r="D469" s="75"/>
      <c r="E469" s="76"/>
      <c r="F469" s="76"/>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c r="BF469" s="75"/>
      <c r="BG469" s="75"/>
      <c r="BH469" s="75"/>
      <c r="BI469" s="75"/>
      <c r="BJ469" s="75"/>
      <c r="BK469" s="75"/>
      <c r="BL469" s="75"/>
      <c r="BM469" s="75"/>
      <c r="BN469" s="75"/>
      <c r="BO469" s="75"/>
      <c r="BP469" s="75"/>
      <c r="BQ469" s="75"/>
      <c r="BR469" s="75"/>
      <c r="BS469" s="75"/>
      <c r="BT469" s="75"/>
      <c r="BU469" s="75"/>
      <c r="BV469" s="75"/>
      <c r="BW469" s="75"/>
      <c r="BX469" s="75"/>
      <c r="BY469" s="75"/>
      <c r="BZ469" s="75"/>
      <c r="CA469" s="75"/>
      <c r="CB469" s="75"/>
      <c r="CC469" s="75"/>
      <c r="CD469" s="75"/>
      <c r="CE469" s="75"/>
      <c r="CF469" s="75"/>
    </row>
    <row r="470" spans="2:84" ht="12.95" customHeight="1">
      <c r="B470" s="75"/>
      <c r="C470" s="75"/>
      <c r="D470" s="75"/>
      <c r="E470" s="76"/>
      <c r="F470" s="76"/>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c r="BF470" s="75"/>
      <c r="BG470" s="75"/>
      <c r="BH470" s="75"/>
      <c r="BI470" s="75"/>
      <c r="BJ470" s="75"/>
      <c r="BK470" s="75"/>
      <c r="BL470" s="75"/>
      <c r="BM470" s="75"/>
      <c r="BN470" s="75"/>
      <c r="BO470" s="75"/>
      <c r="BP470" s="75"/>
      <c r="BQ470" s="75"/>
      <c r="BR470" s="75"/>
      <c r="BS470" s="75"/>
      <c r="BT470" s="75"/>
      <c r="BU470" s="75"/>
      <c r="BV470" s="75"/>
      <c r="BW470" s="75"/>
      <c r="BX470" s="75"/>
      <c r="BY470" s="75"/>
      <c r="BZ470" s="75"/>
      <c r="CA470" s="75"/>
      <c r="CB470" s="75"/>
      <c r="CC470" s="75"/>
      <c r="CD470" s="75"/>
      <c r="CE470" s="75"/>
      <c r="CF470" s="75"/>
    </row>
    <row r="471" spans="2:84" ht="12.95" customHeight="1">
      <c r="B471" s="75"/>
      <c r="C471" s="75"/>
      <c r="D471" s="75"/>
      <c r="E471" s="76"/>
      <c r="F471" s="76"/>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c r="BF471" s="75"/>
      <c r="BG471" s="75"/>
      <c r="BH471" s="75"/>
      <c r="BI471" s="75"/>
      <c r="BJ471" s="75"/>
      <c r="BK471" s="75"/>
      <c r="BL471" s="75"/>
      <c r="BM471" s="75"/>
      <c r="BN471" s="75"/>
      <c r="BO471" s="75"/>
      <c r="BP471" s="75"/>
      <c r="BQ471" s="75"/>
      <c r="BR471" s="75"/>
      <c r="BS471" s="75"/>
      <c r="BT471" s="75"/>
      <c r="BU471" s="75"/>
      <c r="BV471" s="75"/>
      <c r="BW471" s="75"/>
      <c r="BX471" s="75"/>
      <c r="BY471" s="75"/>
      <c r="BZ471" s="75"/>
      <c r="CA471" s="75"/>
      <c r="CB471" s="75"/>
      <c r="CC471" s="75"/>
      <c r="CD471" s="75"/>
      <c r="CE471" s="75"/>
      <c r="CF471" s="75"/>
    </row>
    <row r="472" spans="2:84" ht="12.95" customHeight="1">
      <c r="B472" s="75"/>
      <c r="C472" s="75"/>
      <c r="D472" s="75"/>
      <c r="E472" s="76"/>
      <c r="F472" s="76"/>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row>
    <row r="473" spans="2:84" ht="12.95" customHeight="1">
      <c r="B473" s="75"/>
      <c r="C473" s="75"/>
      <c r="D473" s="75"/>
      <c r="E473" s="76"/>
      <c r="F473" s="76"/>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c r="BF473" s="75"/>
      <c r="BG473" s="75"/>
      <c r="BH473" s="75"/>
      <c r="BI473" s="75"/>
      <c r="BJ473" s="75"/>
      <c r="BK473" s="75"/>
      <c r="BL473" s="75"/>
      <c r="BM473" s="75"/>
      <c r="BN473" s="75"/>
      <c r="BO473" s="75"/>
      <c r="BP473" s="75"/>
      <c r="BQ473" s="75"/>
      <c r="BR473" s="75"/>
      <c r="BS473" s="75"/>
      <c r="BT473" s="75"/>
      <c r="BU473" s="75"/>
      <c r="BV473" s="75"/>
      <c r="BW473" s="75"/>
      <c r="BX473" s="75"/>
      <c r="BY473" s="75"/>
      <c r="BZ473" s="75"/>
      <c r="CA473" s="75"/>
      <c r="CB473" s="75"/>
      <c r="CC473" s="75"/>
      <c r="CD473" s="75"/>
      <c r="CE473" s="75"/>
      <c r="CF473" s="75"/>
    </row>
    <row r="474" spans="2:84" ht="12.95" customHeight="1">
      <c r="B474" s="75"/>
      <c r="C474" s="75"/>
      <c r="D474" s="75"/>
      <c r="E474" s="76"/>
      <c r="F474" s="76"/>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c r="BF474" s="75"/>
      <c r="BG474" s="75"/>
      <c r="BH474" s="75"/>
      <c r="BI474" s="75"/>
      <c r="BJ474" s="75"/>
      <c r="BK474" s="75"/>
      <c r="BL474" s="75"/>
      <c r="BM474" s="75"/>
      <c r="BN474" s="75"/>
      <c r="BO474" s="75"/>
      <c r="BP474" s="75"/>
      <c r="BQ474" s="75"/>
      <c r="BR474" s="75"/>
      <c r="BS474" s="75"/>
      <c r="BT474" s="75"/>
      <c r="BU474" s="75"/>
      <c r="BV474" s="75"/>
      <c r="BW474" s="75"/>
      <c r="BX474" s="75"/>
      <c r="BY474" s="75"/>
      <c r="BZ474" s="75"/>
      <c r="CA474" s="75"/>
      <c r="CB474" s="75"/>
      <c r="CC474" s="75"/>
      <c r="CD474" s="75"/>
      <c r="CE474" s="75"/>
      <c r="CF474" s="75"/>
    </row>
    <row r="475" spans="2:84" ht="12.95" customHeight="1">
      <c r="B475" s="75"/>
      <c r="C475" s="75"/>
      <c r="D475" s="75"/>
      <c r="E475" s="76"/>
      <c r="F475" s="76"/>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c r="BF475" s="75"/>
      <c r="BG475" s="75"/>
      <c r="BH475" s="75"/>
      <c r="BI475" s="75"/>
      <c r="BJ475" s="75"/>
      <c r="BK475" s="75"/>
      <c r="BL475" s="75"/>
      <c r="BM475" s="75"/>
      <c r="BN475" s="75"/>
      <c r="BO475" s="75"/>
      <c r="BP475" s="75"/>
      <c r="BQ475" s="75"/>
      <c r="BR475" s="75"/>
      <c r="BS475" s="75"/>
      <c r="BT475" s="75"/>
      <c r="BU475" s="75"/>
      <c r="BV475" s="75"/>
      <c r="BW475" s="75"/>
      <c r="BX475" s="75"/>
      <c r="BY475" s="75"/>
      <c r="BZ475" s="75"/>
      <c r="CA475" s="75"/>
      <c r="CB475" s="75"/>
      <c r="CC475" s="75"/>
      <c r="CD475" s="75"/>
      <c r="CE475" s="75"/>
      <c r="CF475" s="75"/>
    </row>
    <row r="476" spans="2:84" ht="12.95" customHeight="1">
      <c r="B476" s="75"/>
      <c r="C476" s="75"/>
      <c r="D476" s="75"/>
      <c r="E476" s="76"/>
      <c r="F476" s="76"/>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75"/>
      <c r="BY476" s="75"/>
      <c r="BZ476" s="75"/>
      <c r="CA476" s="75"/>
      <c r="CB476" s="75"/>
      <c r="CC476" s="75"/>
      <c r="CD476" s="75"/>
      <c r="CE476" s="75"/>
      <c r="CF476" s="75"/>
    </row>
    <row r="477" spans="2:84" ht="12.95" customHeight="1">
      <c r="B477" s="75"/>
      <c r="C477" s="75"/>
      <c r="D477" s="75"/>
      <c r="E477" s="76"/>
      <c r="F477" s="76"/>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c r="BF477" s="75"/>
      <c r="BG477" s="75"/>
      <c r="BH477" s="75"/>
      <c r="BI477" s="75"/>
      <c r="BJ477" s="75"/>
      <c r="BK477" s="75"/>
      <c r="BL477" s="75"/>
      <c r="BM477" s="75"/>
      <c r="BN477" s="75"/>
      <c r="BO477" s="75"/>
      <c r="BP477" s="75"/>
      <c r="BQ477" s="75"/>
      <c r="BR477" s="75"/>
      <c r="BS477" s="75"/>
      <c r="BT477" s="75"/>
      <c r="BU477" s="75"/>
      <c r="BV477" s="75"/>
      <c r="BW477" s="75"/>
      <c r="BX477" s="75"/>
      <c r="BY477" s="75"/>
      <c r="BZ477" s="75"/>
      <c r="CA477" s="75"/>
      <c r="CB477" s="75"/>
      <c r="CC477" s="75"/>
      <c r="CD477" s="75"/>
      <c r="CE477" s="75"/>
      <c r="CF477" s="75"/>
    </row>
    <row r="478" spans="2:84" ht="12.95" customHeight="1">
      <c r="B478" s="75"/>
      <c r="C478" s="75"/>
      <c r="D478" s="75"/>
      <c r="E478" s="76"/>
      <c r="F478" s="76"/>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c r="BF478" s="75"/>
      <c r="BG478" s="75"/>
      <c r="BH478" s="75"/>
      <c r="BI478" s="75"/>
      <c r="BJ478" s="75"/>
      <c r="BK478" s="75"/>
      <c r="BL478" s="75"/>
      <c r="BM478" s="75"/>
      <c r="BN478" s="75"/>
      <c r="BO478" s="75"/>
      <c r="BP478" s="75"/>
      <c r="BQ478" s="75"/>
      <c r="BR478" s="75"/>
      <c r="BS478" s="75"/>
      <c r="BT478" s="75"/>
      <c r="BU478" s="75"/>
      <c r="BV478" s="75"/>
      <c r="BW478" s="75"/>
      <c r="BX478" s="75"/>
      <c r="BY478" s="75"/>
      <c r="BZ478" s="75"/>
      <c r="CA478" s="75"/>
      <c r="CB478" s="75"/>
      <c r="CC478" s="75"/>
      <c r="CD478" s="75"/>
      <c r="CE478" s="75"/>
      <c r="CF478" s="75"/>
    </row>
    <row r="479" spans="2:84" ht="12.95" customHeight="1">
      <c r="B479" s="75"/>
      <c r="C479" s="75"/>
      <c r="D479" s="75"/>
      <c r="E479" s="76"/>
      <c r="F479" s="76"/>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c r="BF479" s="75"/>
      <c r="BG479" s="75"/>
      <c r="BH479" s="75"/>
      <c r="BI479" s="75"/>
      <c r="BJ479" s="75"/>
      <c r="BK479" s="75"/>
      <c r="BL479" s="75"/>
      <c r="BM479" s="75"/>
      <c r="BN479" s="75"/>
      <c r="BO479" s="75"/>
      <c r="BP479" s="75"/>
      <c r="BQ479" s="75"/>
      <c r="BR479" s="75"/>
      <c r="BS479" s="75"/>
      <c r="BT479" s="75"/>
      <c r="BU479" s="75"/>
      <c r="BV479" s="75"/>
      <c r="BW479" s="75"/>
      <c r="BX479" s="75"/>
      <c r="BY479" s="75"/>
      <c r="BZ479" s="75"/>
      <c r="CA479" s="75"/>
      <c r="CB479" s="75"/>
      <c r="CC479" s="75"/>
      <c r="CD479" s="75"/>
      <c r="CE479" s="75"/>
      <c r="CF479" s="75"/>
    </row>
    <row r="480" spans="2:84" ht="12.95" customHeight="1">
      <c r="B480" s="75"/>
      <c r="C480" s="75"/>
      <c r="D480" s="75"/>
      <c r="E480" s="76"/>
      <c r="F480" s="76"/>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c r="BF480" s="75"/>
      <c r="BG480" s="75"/>
      <c r="BH480" s="75"/>
      <c r="BI480" s="75"/>
      <c r="BJ480" s="75"/>
      <c r="BK480" s="75"/>
      <c r="BL480" s="75"/>
      <c r="BM480" s="75"/>
      <c r="BN480" s="75"/>
      <c r="BO480" s="75"/>
      <c r="BP480" s="75"/>
      <c r="BQ480" s="75"/>
      <c r="BR480" s="75"/>
      <c r="BS480" s="75"/>
      <c r="BT480" s="75"/>
      <c r="BU480" s="75"/>
      <c r="BV480" s="75"/>
      <c r="BW480" s="75"/>
      <c r="BX480" s="75"/>
      <c r="BY480" s="75"/>
      <c r="BZ480" s="75"/>
      <c r="CA480" s="75"/>
      <c r="CB480" s="75"/>
      <c r="CC480" s="75"/>
      <c r="CD480" s="75"/>
      <c r="CE480" s="75"/>
      <c r="CF480" s="75"/>
    </row>
    <row r="481" spans="2:84" ht="12.95" customHeight="1">
      <c r="B481" s="75"/>
      <c r="C481" s="75"/>
      <c r="D481" s="75"/>
      <c r="E481" s="76"/>
      <c r="F481" s="76"/>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c r="BF481" s="75"/>
      <c r="BG481" s="75"/>
      <c r="BH481" s="75"/>
      <c r="BI481" s="75"/>
      <c r="BJ481" s="75"/>
      <c r="BK481" s="75"/>
      <c r="BL481" s="75"/>
      <c r="BM481" s="75"/>
      <c r="BN481" s="75"/>
      <c r="BO481" s="75"/>
      <c r="BP481" s="75"/>
      <c r="BQ481" s="75"/>
      <c r="BR481" s="75"/>
      <c r="BS481" s="75"/>
      <c r="BT481" s="75"/>
      <c r="BU481" s="75"/>
      <c r="BV481" s="75"/>
      <c r="BW481" s="75"/>
      <c r="BX481" s="75"/>
      <c r="BY481" s="75"/>
      <c r="BZ481" s="75"/>
      <c r="CA481" s="75"/>
      <c r="CB481" s="75"/>
      <c r="CC481" s="75"/>
      <c r="CD481" s="75"/>
      <c r="CE481" s="75"/>
      <c r="CF481" s="75"/>
    </row>
    <row r="482" spans="2:84" ht="12.95" customHeight="1">
      <c r="B482" s="75"/>
      <c r="C482" s="75"/>
      <c r="D482" s="75"/>
      <c r="E482" s="76"/>
      <c r="F482" s="76"/>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75"/>
      <c r="BY482" s="75"/>
      <c r="BZ482" s="75"/>
      <c r="CA482" s="75"/>
      <c r="CB482" s="75"/>
      <c r="CC482" s="75"/>
      <c r="CD482" s="75"/>
      <c r="CE482" s="75"/>
      <c r="CF482" s="75"/>
    </row>
    <row r="483" spans="2:84" ht="12.95" customHeight="1">
      <c r="B483" s="75"/>
      <c r="C483" s="75"/>
      <c r="D483" s="75"/>
      <c r="E483" s="76"/>
      <c r="F483" s="76"/>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75"/>
      <c r="BZ483" s="75"/>
      <c r="CA483" s="75"/>
      <c r="CB483" s="75"/>
      <c r="CC483" s="75"/>
      <c r="CD483" s="75"/>
      <c r="CE483" s="75"/>
      <c r="CF483" s="75"/>
    </row>
    <row r="484" spans="2:84" ht="12.95" customHeight="1">
      <c r="B484" s="75"/>
      <c r="C484" s="75"/>
      <c r="D484" s="75"/>
      <c r="E484" s="76"/>
      <c r="F484" s="76"/>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c r="BF484" s="75"/>
      <c r="BG484" s="75"/>
      <c r="BH484" s="75"/>
      <c r="BI484" s="75"/>
      <c r="BJ484" s="75"/>
      <c r="BK484" s="75"/>
      <c r="BL484" s="75"/>
      <c r="BM484" s="75"/>
      <c r="BN484" s="75"/>
      <c r="BO484" s="75"/>
      <c r="BP484" s="75"/>
      <c r="BQ484" s="75"/>
      <c r="BR484" s="75"/>
      <c r="BS484" s="75"/>
      <c r="BT484" s="75"/>
      <c r="BU484" s="75"/>
      <c r="BV484" s="75"/>
      <c r="BW484" s="75"/>
      <c r="BX484" s="75"/>
      <c r="BY484" s="75"/>
      <c r="BZ484" s="75"/>
      <c r="CA484" s="75"/>
      <c r="CB484" s="75"/>
      <c r="CC484" s="75"/>
      <c r="CD484" s="75"/>
      <c r="CE484" s="75"/>
      <c r="CF484" s="75"/>
    </row>
    <row r="485" spans="2:84" ht="12.95" customHeight="1">
      <c r="B485" s="75"/>
      <c r="C485" s="75"/>
      <c r="D485" s="75"/>
      <c r="E485" s="76"/>
      <c r="F485" s="76"/>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c r="BF485" s="75"/>
      <c r="BG485" s="75"/>
      <c r="BH485" s="75"/>
      <c r="BI485" s="75"/>
      <c r="BJ485" s="75"/>
      <c r="BK485" s="75"/>
      <c r="BL485" s="75"/>
      <c r="BM485" s="75"/>
      <c r="BN485" s="75"/>
      <c r="BO485" s="75"/>
      <c r="BP485" s="75"/>
      <c r="BQ485" s="75"/>
      <c r="BR485" s="75"/>
      <c r="BS485" s="75"/>
      <c r="BT485" s="75"/>
      <c r="BU485" s="75"/>
      <c r="BV485" s="75"/>
      <c r="BW485" s="75"/>
      <c r="BX485" s="75"/>
      <c r="BY485" s="75"/>
      <c r="BZ485" s="75"/>
      <c r="CA485" s="75"/>
      <c r="CB485" s="75"/>
      <c r="CC485" s="75"/>
      <c r="CD485" s="75"/>
      <c r="CE485" s="75"/>
      <c r="CF485" s="75"/>
    </row>
    <row r="486" spans="2:84" ht="12.95" customHeight="1">
      <c r="B486" s="75"/>
      <c r="C486" s="75"/>
      <c r="D486" s="75"/>
      <c r="E486" s="76"/>
      <c r="F486" s="76"/>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c r="BF486" s="75"/>
      <c r="BG486" s="75"/>
      <c r="BH486" s="75"/>
      <c r="BI486" s="75"/>
      <c r="BJ486" s="75"/>
      <c r="BK486" s="75"/>
      <c r="BL486" s="75"/>
      <c r="BM486" s="75"/>
      <c r="BN486" s="75"/>
      <c r="BO486" s="75"/>
      <c r="BP486" s="75"/>
      <c r="BQ486" s="75"/>
      <c r="BR486" s="75"/>
      <c r="BS486" s="75"/>
      <c r="BT486" s="75"/>
      <c r="BU486" s="75"/>
      <c r="BV486" s="75"/>
      <c r="BW486" s="75"/>
      <c r="BX486" s="75"/>
      <c r="BY486" s="75"/>
      <c r="BZ486" s="75"/>
      <c r="CA486" s="75"/>
      <c r="CB486" s="75"/>
      <c r="CC486" s="75"/>
      <c r="CD486" s="75"/>
      <c r="CE486" s="75"/>
      <c r="CF486" s="75"/>
    </row>
    <row r="487" spans="2:84" ht="12.95" customHeight="1">
      <c r="B487" s="75"/>
      <c r="C487" s="75"/>
      <c r="D487" s="75"/>
      <c r="E487" s="76"/>
      <c r="F487" s="76"/>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75"/>
      <c r="BY487" s="75"/>
      <c r="BZ487" s="75"/>
      <c r="CA487" s="75"/>
      <c r="CB487" s="75"/>
      <c r="CC487" s="75"/>
      <c r="CD487" s="75"/>
      <c r="CE487" s="75"/>
      <c r="CF487" s="75"/>
    </row>
    <row r="488" spans="2:84" ht="12.95" customHeight="1">
      <c r="B488" s="75"/>
      <c r="C488" s="75"/>
      <c r="D488" s="75"/>
      <c r="E488" s="76"/>
      <c r="F488" s="76"/>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c r="BF488" s="75"/>
      <c r="BG488" s="75"/>
      <c r="BH488" s="75"/>
      <c r="BI488" s="75"/>
      <c r="BJ488" s="75"/>
      <c r="BK488" s="75"/>
      <c r="BL488" s="75"/>
      <c r="BM488" s="75"/>
      <c r="BN488" s="75"/>
      <c r="BO488" s="75"/>
      <c r="BP488" s="75"/>
      <c r="BQ488" s="75"/>
      <c r="BR488" s="75"/>
      <c r="BS488" s="75"/>
      <c r="BT488" s="75"/>
      <c r="BU488" s="75"/>
      <c r="BV488" s="75"/>
      <c r="BW488" s="75"/>
      <c r="BX488" s="75"/>
      <c r="BY488" s="75"/>
      <c r="BZ488" s="75"/>
      <c r="CA488" s="75"/>
      <c r="CB488" s="75"/>
      <c r="CC488" s="75"/>
      <c r="CD488" s="75"/>
      <c r="CE488" s="75"/>
      <c r="CF488" s="75"/>
    </row>
    <row r="489" spans="2:84" ht="12.95" customHeight="1">
      <c r="B489" s="75"/>
      <c r="C489" s="75"/>
      <c r="D489" s="75"/>
      <c r="E489" s="76"/>
      <c r="F489" s="76"/>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c r="BF489" s="75"/>
      <c r="BG489" s="75"/>
      <c r="BH489" s="75"/>
      <c r="BI489" s="75"/>
      <c r="BJ489" s="75"/>
      <c r="BK489" s="75"/>
      <c r="BL489" s="75"/>
      <c r="BM489" s="75"/>
      <c r="BN489" s="75"/>
      <c r="BO489" s="75"/>
      <c r="BP489" s="75"/>
      <c r="BQ489" s="75"/>
      <c r="BR489" s="75"/>
      <c r="BS489" s="75"/>
      <c r="BT489" s="75"/>
      <c r="BU489" s="75"/>
      <c r="BV489" s="75"/>
      <c r="BW489" s="75"/>
      <c r="BX489" s="75"/>
      <c r="BY489" s="75"/>
      <c r="BZ489" s="75"/>
      <c r="CA489" s="75"/>
      <c r="CB489" s="75"/>
      <c r="CC489" s="75"/>
      <c r="CD489" s="75"/>
      <c r="CE489" s="75"/>
      <c r="CF489" s="75"/>
    </row>
    <row r="490" spans="2:84" ht="12.95" customHeight="1">
      <c r="B490" s="75"/>
      <c r="C490" s="75"/>
      <c r="D490" s="75"/>
      <c r="E490" s="76"/>
      <c r="F490" s="76"/>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c r="BF490" s="75"/>
      <c r="BG490" s="75"/>
      <c r="BH490" s="75"/>
      <c r="BI490" s="75"/>
      <c r="BJ490" s="75"/>
      <c r="BK490" s="75"/>
      <c r="BL490" s="75"/>
      <c r="BM490" s="75"/>
      <c r="BN490" s="75"/>
      <c r="BO490" s="75"/>
      <c r="BP490" s="75"/>
      <c r="BQ490" s="75"/>
      <c r="BR490" s="75"/>
      <c r="BS490" s="75"/>
      <c r="BT490" s="75"/>
      <c r="BU490" s="75"/>
      <c r="BV490" s="75"/>
      <c r="BW490" s="75"/>
      <c r="BX490" s="75"/>
      <c r="BY490" s="75"/>
      <c r="BZ490" s="75"/>
      <c r="CA490" s="75"/>
      <c r="CB490" s="75"/>
      <c r="CC490" s="75"/>
      <c r="CD490" s="75"/>
      <c r="CE490" s="75"/>
      <c r="CF490" s="75"/>
    </row>
    <row r="491" spans="2:84" ht="12.95" customHeight="1">
      <c r="B491" s="75"/>
      <c r="C491" s="75"/>
      <c r="D491" s="75"/>
      <c r="E491" s="76"/>
      <c r="F491" s="76"/>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c r="BF491" s="75"/>
      <c r="BG491" s="75"/>
      <c r="BH491" s="75"/>
      <c r="BI491" s="75"/>
      <c r="BJ491" s="75"/>
      <c r="BK491" s="75"/>
      <c r="BL491" s="75"/>
      <c r="BM491" s="75"/>
      <c r="BN491" s="75"/>
      <c r="BO491" s="75"/>
      <c r="BP491" s="75"/>
      <c r="BQ491" s="75"/>
      <c r="BR491" s="75"/>
      <c r="BS491" s="75"/>
      <c r="BT491" s="75"/>
      <c r="BU491" s="75"/>
      <c r="BV491" s="75"/>
      <c r="BW491" s="75"/>
      <c r="BX491" s="75"/>
      <c r="BY491" s="75"/>
      <c r="BZ491" s="75"/>
      <c r="CA491" s="75"/>
      <c r="CB491" s="75"/>
      <c r="CC491" s="75"/>
      <c r="CD491" s="75"/>
      <c r="CE491" s="75"/>
      <c r="CF491" s="75"/>
    </row>
    <row r="492" spans="2:84" ht="12.95" customHeight="1">
      <c r="B492" s="75"/>
      <c r="C492" s="75"/>
      <c r="D492" s="75"/>
      <c r="E492" s="76"/>
      <c r="F492" s="76"/>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c r="BF492" s="75"/>
      <c r="BG492" s="75"/>
      <c r="BH492" s="75"/>
      <c r="BI492" s="75"/>
      <c r="BJ492" s="75"/>
      <c r="BK492" s="75"/>
      <c r="BL492" s="75"/>
      <c r="BM492" s="75"/>
      <c r="BN492" s="75"/>
      <c r="BO492" s="75"/>
      <c r="BP492" s="75"/>
      <c r="BQ492" s="75"/>
      <c r="BR492" s="75"/>
      <c r="BS492" s="75"/>
      <c r="BT492" s="75"/>
      <c r="BU492" s="75"/>
      <c r="BV492" s="75"/>
      <c r="BW492" s="75"/>
      <c r="BX492" s="75"/>
      <c r="BY492" s="75"/>
      <c r="BZ492" s="75"/>
      <c r="CA492" s="75"/>
      <c r="CB492" s="75"/>
      <c r="CC492" s="75"/>
      <c r="CD492" s="75"/>
      <c r="CE492" s="75"/>
      <c r="CF492" s="75"/>
    </row>
    <row r="493" spans="2:84" ht="12.95" customHeight="1">
      <c r="B493" s="75"/>
      <c r="C493" s="75"/>
      <c r="D493" s="75"/>
      <c r="E493" s="76"/>
      <c r="F493" s="76"/>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75"/>
      <c r="BZ493" s="75"/>
      <c r="CA493" s="75"/>
      <c r="CB493" s="75"/>
      <c r="CC493" s="75"/>
      <c r="CD493" s="75"/>
      <c r="CE493" s="75"/>
      <c r="CF493" s="75"/>
    </row>
    <row r="494" spans="2:84" ht="12.95" customHeight="1">
      <c r="B494" s="75"/>
      <c r="C494" s="75"/>
      <c r="D494" s="75"/>
      <c r="E494" s="76"/>
      <c r="F494" s="76"/>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75"/>
      <c r="BY494" s="75"/>
      <c r="BZ494" s="75"/>
      <c r="CA494" s="75"/>
      <c r="CB494" s="75"/>
      <c r="CC494" s="75"/>
      <c r="CD494" s="75"/>
      <c r="CE494" s="75"/>
      <c r="CF494" s="75"/>
    </row>
    <row r="495" spans="2:84" ht="12.95" customHeight="1">
      <c r="B495" s="75"/>
      <c r="C495" s="75"/>
      <c r="D495" s="75"/>
      <c r="E495" s="76"/>
      <c r="F495" s="76"/>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c r="BF495" s="75"/>
      <c r="BG495" s="75"/>
      <c r="BH495" s="75"/>
      <c r="BI495" s="75"/>
      <c r="BJ495" s="75"/>
      <c r="BK495" s="75"/>
      <c r="BL495" s="75"/>
      <c r="BM495" s="75"/>
      <c r="BN495" s="75"/>
      <c r="BO495" s="75"/>
      <c r="BP495" s="75"/>
      <c r="BQ495" s="75"/>
      <c r="BR495" s="75"/>
      <c r="BS495" s="75"/>
      <c r="BT495" s="75"/>
      <c r="BU495" s="75"/>
      <c r="BV495" s="75"/>
      <c r="BW495" s="75"/>
      <c r="BX495" s="75"/>
      <c r="BY495" s="75"/>
      <c r="BZ495" s="75"/>
      <c r="CA495" s="75"/>
      <c r="CB495" s="75"/>
      <c r="CC495" s="75"/>
      <c r="CD495" s="75"/>
      <c r="CE495" s="75"/>
      <c r="CF495" s="75"/>
    </row>
    <row r="496" spans="2:84" ht="12.95" customHeight="1">
      <c r="B496" s="75"/>
      <c r="C496" s="75"/>
      <c r="D496" s="75"/>
      <c r="E496" s="76"/>
      <c r="F496" s="76"/>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row>
    <row r="497" spans="2:84" ht="12.95" customHeight="1">
      <c r="B497" s="75"/>
      <c r="C497" s="75"/>
      <c r="D497" s="75"/>
      <c r="E497" s="76"/>
      <c r="F497" s="76"/>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75"/>
      <c r="BY497" s="75"/>
      <c r="BZ497" s="75"/>
      <c r="CA497" s="75"/>
      <c r="CB497" s="75"/>
      <c r="CC497" s="75"/>
      <c r="CD497" s="75"/>
      <c r="CE497" s="75"/>
      <c r="CF497" s="75"/>
    </row>
    <row r="498" spans="2:84" ht="12.95" customHeight="1">
      <c r="B498" s="75"/>
      <c r="C498" s="75"/>
      <c r="D498" s="75"/>
      <c r="E498" s="76"/>
      <c r="F498" s="76"/>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c r="BF498" s="75"/>
      <c r="BG498" s="75"/>
      <c r="BH498" s="75"/>
      <c r="BI498" s="75"/>
      <c r="BJ498" s="75"/>
      <c r="BK498" s="75"/>
      <c r="BL498" s="75"/>
      <c r="BM498" s="75"/>
      <c r="BN498" s="75"/>
      <c r="BO498" s="75"/>
      <c r="BP498" s="75"/>
      <c r="BQ498" s="75"/>
      <c r="BR498" s="75"/>
      <c r="BS498" s="75"/>
      <c r="BT498" s="75"/>
      <c r="BU498" s="75"/>
      <c r="BV498" s="75"/>
      <c r="BW498" s="75"/>
      <c r="BX498" s="75"/>
      <c r="BY498" s="75"/>
      <c r="BZ498" s="75"/>
      <c r="CA498" s="75"/>
      <c r="CB498" s="75"/>
      <c r="CC498" s="75"/>
      <c r="CD498" s="75"/>
      <c r="CE498" s="75"/>
      <c r="CF498" s="75"/>
    </row>
    <row r="499" spans="2:84" ht="12.95" customHeight="1">
      <c r="B499" s="75"/>
      <c r="C499" s="75"/>
      <c r="D499" s="75"/>
      <c r="E499" s="76"/>
      <c r="F499" s="76"/>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c r="BF499" s="75"/>
      <c r="BG499" s="75"/>
      <c r="BH499" s="75"/>
      <c r="BI499" s="75"/>
      <c r="BJ499" s="75"/>
      <c r="BK499" s="75"/>
      <c r="BL499" s="75"/>
      <c r="BM499" s="75"/>
      <c r="BN499" s="75"/>
      <c r="BO499" s="75"/>
      <c r="BP499" s="75"/>
      <c r="BQ499" s="75"/>
      <c r="BR499" s="75"/>
      <c r="BS499" s="75"/>
      <c r="BT499" s="75"/>
      <c r="BU499" s="75"/>
      <c r="BV499" s="75"/>
      <c r="BW499" s="75"/>
      <c r="BX499" s="75"/>
      <c r="BY499" s="75"/>
      <c r="BZ499" s="75"/>
      <c r="CA499" s="75"/>
      <c r="CB499" s="75"/>
      <c r="CC499" s="75"/>
      <c r="CD499" s="75"/>
      <c r="CE499" s="75"/>
      <c r="CF499" s="75"/>
    </row>
    <row r="500" spans="2:84" ht="12.95" customHeight="1">
      <c r="B500" s="75"/>
      <c r="C500" s="75"/>
      <c r="D500" s="75"/>
      <c r="E500" s="76"/>
      <c r="F500" s="76"/>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c r="BF500" s="75"/>
      <c r="BG500" s="75"/>
      <c r="BH500" s="75"/>
      <c r="BI500" s="75"/>
      <c r="BJ500" s="75"/>
      <c r="BK500" s="75"/>
      <c r="BL500" s="75"/>
      <c r="BM500" s="75"/>
      <c r="BN500" s="75"/>
      <c r="BO500" s="75"/>
      <c r="BP500" s="75"/>
      <c r="BQ500" s="75"/>
      <c r="BR500" s="75"/>
      <c r="BS500" s="75"/>
      <c r="BT500" s="75"/>
      <c r="BU500" s="75"/>
      <c r="BV500" s="75"/>
      <c r="BW500" s="75"/>
      <c r="BX500" s="75"/>
      <c r="BY500" s="75"/>
      <c r="BZ500" s="75"/>
      <c r="CA500" s="75"/>
      <c r="CB500" s="75"/>
      <c r="CC500" s="75"/>
      <c r="CD500" s="75"/>
      <c r="CE500" s="75"/>
      <c r="CF500" s="75"/>
    </row>
    <row r="501" spans="2:84" ht="12.95" customHeight="1">
      <c r="B501" s="75"/>
      <c r="C501" s="75"/>
      <c r="D501" s="75"/>
      <c r="E501" s="76"/>
      <c r="F501" s="76"/>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c r="BF501" s="75"/>
      <c r="BG501" s="75"/>
      <c r="BH501" s="75"/>
      <c r="BI501" s="75"/>
      <c r="BJ501" s="75"/>
      <c r="BK501" s="75"/>
      <c r="BL501" s="75"/>
      <c r="BM501" s="75"/>
      <c r="BN501" s="75"/>
      <c r="BO501" s="75"/>
      <c r="BP501" s="75"/>
      <c r="BQ501" s="75"/>
      <c r="BR501" s="75"/>
      <c r="BS501" s="75"/>
      <c r="BT501" s="75"/>
      <c r="BU501" s="75"/>
      <c r="BV501" s="75"/>
      <c r="BW501" s="75"/>
      <c r="BX501" s="75"/>
      <c r="BY501" s="75"/>
      <c r="BZ501" s="75"/>
      <c r="CA501" s="75"/>
      <c r="CB501" s="75"/>
      <c r="CC501" s="75"/>
      <c r="CD501" s="75"/>
      <c r="CE501" s="75"/>
      <c r="CF501" s="75"/>
    </row>
    <row r="502" spans="2:84" ht="12.95" customHeight="1">
      <c r="B502" s="75"/>
      <c r="C502" s="75"/>
      <c r="D502" s="75"/>
      <c r="E502" s="76"/>
      <c r="F502" s="76"/>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75"/>
      <c r="BY502" s="75"/>
      <c r="BZ502" s="75"/>
      <c r="CA502" s="75"/>
      <c r="CB502" s="75"/>
      <c r="CC502" s="75"/>
      <c r="CD502" s="75"/>
      <c r="CE502" s="75"/>
      <c r="CF502" s="75"/>
    </row>
    <row r="503" spans="2:84" ht="12.95" customHeight="1">
      <c r="B503" s="75"/>
      <c r="C503" s="75"/>
      <c r="D503" s="75"/>
      <c r="E503" s="76"/>
      <c r="F503" s="76"/>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75"/>
      <c r="BY503" s="75"/>
      <c r="BZ503" s="75"/>
      <c r="CA503" s="75"/>
      <c r="CB503" s="75"/>
      <c r="CC503" s="75"/>
      <c r="CD503" s="75"/>
      <c r="CE503" s="75"/>
      <c r="CF503" s="75"/>
    </row>
    <row r="504" spans="2:84" ht="12.95" customHeight="1">
      <c r="B504" s="75"/>
      <c r="C504" s="75"/>
      <c r="D504" s="75"/>
      <c r="E504" s="76"/>
      <c r="F504" s="76"/>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75"/>
      <c r="BY504" s="75"/>
      <c r="BZ504" s="75"/>
      <c r="CA504" s="75"/>
      <c r="CB504" s="75"/>
      <c r="CC504" s="75"/>
      <c r="CD504" s="75"/>
      <c r="CE504" s="75"/>
      <c r="CF504" s="75"/>
    </row>
    <row r="505" spans="2:84" ht="12.95" customHeight="1">
      <c r="B505" s="75"/>
      <c r="C505" s="75"/>
      <c r="D505" s="75"/>
      <c r="E505" s="76"/>
      <c r="F505" s="76"/>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75"/>
      <c r="BY505" s="75"/>
      <c r="BZ505" s="75"/>
      <c r="CA505" s="75"/>
      <c r="CB505" s="75"/>
      <c r="CC505" s="75"/>
      <c r="CD505" s="75"/>
      <c r="CE505" s="75"/>
      <c r="CF505" s="75"/>
    </row>
    <row r="506" spans="2:84" ht="12.95" customHeight="1">
      <c r="B506" s="75"/>
      <c r="C506" s="75"/>
      <c r="D506" s="75"/>
      <c r="E506" s="76"/>
      <c r="F506" s="76"/>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75"/>
      <c r="BY506" s="75"/>
      <c r="BZ506" s="75"/>
      <c r="CA506" s="75"/>
      <c r="CB506" s="75"/>
      <c r="CC506" s="75"/>
      <c r="CD506" s="75"/>
      <c r="CE506" s="75"/>
      <c r="CF506" s="75"/>
    </row>
    <row r="507" spans="2:84" ht="12.95" customHeight="1">
      <c r="B507" s="75"/>
      <c r="C507" s="75"/>
      <c r="D507" s="75"/>
      <c r="E507" s="76"/>
      <c r="F507" s="76"/>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75"/>
      <c r="BY507" s="75"/>
      <c r="BZ507" s="75"/>
      <c r="CA507" s="75"/>
      <c r="CB507" s="75"/>
      <c r="CC507" s="75"/>
      <c r="CD507" s="75"/>
      <c r="CE507" s="75"/>
      <c r="CF507" s="75"/>
    </row>
    <row r="508" spans="2:84" ht="12.95" customHeight="1">
      <c r="B508" s="75"/>
      <c r="C508" s="75"/>
      <c r="D508" s="75"/>
      <c r="E508" s="76"/>
      <c r="F508" s="76"/>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75"/>
      <c r="BY508" s="75"/>
      <c r="BZ508" s="75"/>
      <c r="CA508" s="75"/>
      <c r="CB508" s="75"/>
      <c r="CC508" s="75"/>
      <c r="CD508" s="75"/>
      <c r="CE508" s="75"/>
      <c r="CF508" s="75"/>
    </row>
    <row r="509" spans="2:84" ht="12.95" customHeight="1">
      <c r="B509" s="75"/>
      <c r="C509" s="75"/>
      <c r="D509" s="75"/>
      <c r="E509" s="76"/>
      <c r="F509" s="76"/>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c r="BA509" s="75"/>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75"/>
      <c r="BY509" s="75"/>
      <c r="BZ509" s="75"/>
      <c r="CA509" s="75"/>
      <c r="CB509" s="75"/>
      <c r="CC509" s="75"/>
      <c r="CD509" s="75"/>
      <c r="CE509" s="75"/>
      <c r="CF509" s="75"/>
    </row>
    <row r="510" spans="2:84" ht="12.95" customHeight="1">
      <c r="B510" s="75"/>
      <c r="C510" s="75"/>
      <c r="D510" s="75"/>
      <c r="E510" s="76"/>
      <c r="F510" s="76"/>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75"/>
      <c r="BZ510" s="75"/>
      <c r="CA510" s="75"/>
      <c r="CB510" s="75"/>
      <c r="CC510" s="75"/>
      <c r="CD510" s="75"/>
      <c r="CE510" s="75"/>
      <c r="CF510" s="75"/>
    </row>
    <row r="511" spans="2:84" ht="12.95" customHeight="1">
      <c r="B511" s="75"/>
      <c r="C511" s="75"/>
      <c r="D511" s="75"/>
      <c r="E511" s="76"/>
      <c r="F511" s="76"/>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c r="BA511" s="75"/>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75"/>
      <c r="BY511" s="75"/>
      <c r="BZ511" s="75"/>
      <c r="CA511" s="75"/>
      <c r="CB511" s="75"/>
      <c r="CC511" s="75"/>
      <c r="CD511" s="75"/>
      <c r="CE511" s="75"/>
      <c r="CF511" s="75"/>
    </row>
    <row r="512" spans="2:84" ht="12.95" customHeight="1">
      <c r="B512" s="75"/>
      <c r="C512" s="75"/>
      <c r="D512" s="75"/>
      <c r="E512" s="76"/>
      <c r="F512" s="76"/>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c r="BA512" s="75"/>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75"/>
      <c r="BY512" s="75"/>
      <c r="BZ512" s="75"/>
      <c r="CA512" s="75"/>
      <c r="CB512" s="75"/>
      <c r="CC512" s="75"/>
      <c r="CD512" s="75"/>
      <c r="CE512" s="75"/>
      <c r="CF512" s="75"/>
    </row>
    <row r="513" spans="2:84" ht="12.95" customHeight="1">
      <c r="B513" s="75"/>
      <c r="C513" s="75"/>
      <c r="D513" s="75"/>
      <c r="E513" s="76"/>
      <c r="F513" s="76"/>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c r="BA513" s="75"/>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75"/>
      <c r="BY513" s="75"/>
      <c r="BZ513" s="75"/>
      <c r="CA513" s="75"/>
      <c r="CB513" s="75"/>
      <c r="CC513" s="75"/>
      <c r="CD513" s="75"/>
      <c r="CE513" s="75"/>
      <c r="CF513" s="75"/>
    </row>
    <row r="514" spans="2:84" ht="12.95" customHeight="1">
      <c r="B514" s="75"/>
      <c r="C514" s="75"/>
      <c r="D514" s="75"/>
      <c r="E514" s="76"/>
      <c r="F514" s="76"/>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c r="BH514" s="75"/>
      <c r="BI514" s="75"/>
      <c r="BJ514" s="75"/>
      <c r="BK514" s="75"/>
      <c r="BL514" s="75"/>
      <c r="BM514" s="75"/>
      <c r="BN514" s="75"/>
      <c r="BO514" s="75"/>
      <c r="BP514" s="75"/>
      <c r="BQ514" s="75"/>
      <c r="BR514" s="75"/>
      <c r="BS514" s="75"/>
      <c r="BT514" s="75"/>
      <c r="BU514" s="75"/>
      <c r="BV514" s="75"/>
      <c r="BW514" s="75"/>
      <c r="BX514" s="75"/>
      <c r="BY514" s="75"/>
      <c r="BZ514" s="75"/>
      <c r="CA514" s="75"/>
      <c r="CB514" s="75"/>
      <c r="CC514" s="75"/>
      <c r="CD514" s="75"/>
      <c r="CE514" s="75"/>
      <c r="CF514" s="75"/>
    </row>
    <row r="515" spans="2:84" ht="12.95" customHeight="1">
      <c r="B515" s="75"/>
      <c r="C515" s="75"/>
      <c r="D515" s="75"/>
      <c r="E515" s="76"/>
      <c r="F515" s="76"/>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c r="BA515" s="75"/>
      <c r="BB515" s="75"/>
      <c r="BC515" s="75"/>
      <c r="BD515" s="75"/>
      <c r="BE515" s="75"/>
      <c r="BF515" s="75"/>
      <c r="BG515" s="75"/>
      <c r="BH515" s="75"/>
      <c r="BI515" s="75"/>
      <c r="BJ515" s="75"/>
      <c r="BK515" s="75"/>
      <c r="BL515" s="75"/>
      <c r="BM515" s="75"/>
      <c r="BN515" s="75"/>
      <c r="BO515" s="75"/>
      <c r="BP515" s="75"/>
      <c r="BQ515" s="75"/>
      <c r="BR515" s="75"/>
      <c r="BS515" s="75"/>
      <c r="BT515" s="75"/>
      <c r="BU515" s="75"/>
      <c r="BV515" s="75"/>
      <c r="BW515" s="75"/>
      <c r="BX515" s="75"/>
      <c r="BY515" s="75"/>
      <c r="BZ515" s="75"/>
      <c r="CA515" s="75"/>
      <c r="CB515" s="75"/>
      <c r="CC515" s="75"/>
      <c r="CD515" s="75"/>
      <c r="CE515" s="75"/>
      <c r="CF515" s="75"/>
    </row>
    <row r="516" spans="2:84" ht="12.95" customHeight="1">
      <c r="B516" s="75"/>
      <c r="C516" s="75"/>
      <c r="D516" s="75"/>
      <c r="E516" s="76"/>
      <c r="F516" s="76"/>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c r="BA516" s="75"/>
      <c r="BB516" s="75"/>
      <c r="BC516" s="75"/>
      <c r="BD516" s="75"/>
      <c r="BE516" s="75"/>
      <c r="BF516" s="75"/>
      <c r="BG516" s="75"/>
      <c r="BH516" s="75"/>
      <c r="BI516" s="75"/>
      <c r="BJ516" s="75"/>
      <c r="BK516" s="75"/>
      <c r="BL516" s="75"/>
      <c r="BM516" s="75"/>
      <c r="BN516" s="75"/>
      <c r="BO516" s="75"/>
      <c r="BP516" s="75"/>
      <c r="BQ516" s="75"/>
      <c r="BR516" s="75"/>
      <c r="BS516" s="75"/>
      <c r="BT516" s="75"/>
      <c r="BU516" s="75"/>
      <c r="BV516" s="75"/>
      <c r="BW516" s="75"/>
      <c r="BX516" s="75"/>
      <c r="BY516" s="75"/>
      <c r="BZ516" s="75"/>
      <c r="CA516" s="75"/>
      <c r="CB516" s="75"/>
      <c r="CC516" s="75"/>
      <c r="CD516" s="75"/>
      <c r="CE516" s="75"/>
      <c r="CF516" s="75"/>
    </row>
    <row r="517" spans="2:84" ht="12.95" customHeight="1">
      <c r="B517" s="75"/>
      <c r="C517" s="75"/>
      <c r="D517" s="75"/>
      <c r="E517" s="76"/>
      <c r="F517" s="76"/>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c r="BA517" s="75"/>
      <c r="BB517" s="75"/>
      <c r="BC517" s="75"/>
      <c r="BD517" s="75"/>
      <c r="BE517" s="75"/>
      <c r="BF517" s="75"/>
      <c r="BG517" s="75"/>
      <c r="BH517" s="75"/>
      <c r="BI517" s="75"/>
      <c r="BJ517" s="75"/>
      <c r="BK517" s="75"/>
      <c r="BL517" s="75"/>
      <c r="BM517" s="75"/>
      <c r="BN517" s="75"/>
      <c r="BO517" s="75"/>
      <c r="BP517" s="75"/>
      <c r="BQ517" s="75"/>
      <c r="BR517" s="75"/>
      <c r="BS517" s="75"/>
      <c r="BT517" s="75"/>
      <c r="BU517" s="75"/>
      <c r="BV517" s="75"/>
      <c r="BW517" s="75"/>
      <c r="BX517" s="75"/>
      <c r="BY517" s="75"/>
      <c r="BZ517" s="75"/>
      <c r="CA517" s="75"/>
      <c r="CB517" s="75"/>
      <c r="CC517" s="75"/>
      <c r="CD517" s="75"/>
      <c r="CE517" s="75"/>
      <c r="CF517" s="75"/>
    </row>
    <row r="518" spans="2:84" ht="12.95" customHeight="1">
      <c r="B518" s="75"/>
      <c r="C518" s="75"/>
      <c r="D518" s="75"/>
      <c r="E518" s="76"/>
      <c r="F518" s="76"/>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c r="BA518" s="75"/>
      <c r="BB518" s="75"/>
      <c r="BC518" s="75"/>
      <c r="BD518" s="75"/>
      <c r="BE518" s="75"/>
      <c r="BF518" s="75"/>
      <c r="BG518" s="75"/>
      <c r="BH518" s="75"/>
      <c r="BI518" s="75"/>
      <c r="BJ518" s="75"/>
      <c r="BK518" s="75"/>
      <c r="BL518" s="75"/>
      <c r="BM518" s="75"/>
      <c r="BN518" s="75"/>
      <c r="BO518" s="75"/>
      <c r="BP518" s="75"/>
      <c r="BQ518" s="75"/>
      <c r="BR518" s="75"/>
      <c r="BS518" s="75"/>
      <c r="BT518" s="75"/>
      <c r="BU518" s="75"/>
      <c r="BV518" s="75"/>
      <c r="BW518" s="75"/>
      <c r="BX518" s="75"/>
      <c r="BY518" s="75"/>
      <c r="BZ518" s="75"/>
      <c r="CA518" s="75"/>
      <c r="CB518" s="75"/>
      <c r="CC518" s="75"/>
      <c r="CD518" s="75"/>
      <c r="CE518" s="75"/>
      <c r="CF518" s="75"/>
    </row>
    <row r="519" spans="2:84" ht="12.95" customHeight="1">
      <c r="B519" s="75"/>
      <c r="C519" s="75"/>
      <c r="D519" s="75"/>
      <c r="E519" s="76"/>
      <c r="F519" s="76"/>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c r="BA519" s="75"/>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75"/>
      <c r="BY519" s="75"/>
      <c r="BZ519" s="75"/>
      <c r="CA519" s="75"/>
      <c r="CB519" s="75"/>
      <c r="CC519" s="75"/>
      <c r="CD519" s="75"/>
      <c r="CE519" s="75"/>
      <c r="CF519" s="75"/>
    </row>
    <row r="520" spans="2:84" ht="12.95" customHeight="1">
      <c r="B520" s="75"/>
      <c r="C520" s="75"/>
      <c r="D520" s="75"/>
      <c r="E520" s="76"/>
      <c r="F520" s="76"/>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75"/>
      <c r="BZ520" s="75"/>
      <c r="CA520" s="75"/>
      <c r="CB520" s="75"/>
      <c r="CC520" s="75"/>
      <c r="CD520" s="75"/>
      <c r="CE520" s="75"/>
      <c r="CF520" s="75"/>
    </row>
    <row r="521" spans="2:84" ht="12.95" customHeight="1">
      <c r="B521" s="75"/>
      <c r="C521" s="75"/>
      <c r="D521" s="75"/>
      <c r="E521" s="76"/>
      <c r="F521" s="76"/>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c r="BA521" s="75"/>
      <c r="BB521" s="75"/>
      <c r="BC521" s="75"/>
      <c r="BD521" s="75"/>
      <c r="BE521" s="75"/>
      <c r="BF521" s="75"/>
      <c r="BG521" s="75"/>
      <c r="BH521" s="75"/>
      <c r="BI521" s="75"/>
      <c r="BJ521" s="75"/>
      <c r="BK521" s="75"/>
      <c r="BL521" s="75"/>
      <c r="BM521" s="75"/>
      <c r="BN521" s="75"/>
      <c r="BO521" s="75"/>
      <c r="BP521" s="75"/>
      <c r="BQ521" s="75"/>
      <c r="BR521" s="75"/>
      <c r="BS521" s="75"/>
      <c r="BT521" s="75"/>
      <c r="BU521" s="75"/>
      <c r="BV521" s="75"/>
      <c r="BW521" s="75"/>
      <c r="BX521" s="75"/>
      <c r="BY521" s="75"/>
      <c r="BZ521" s="75"/>
      <c r="CA521" s="75"/>
      <c r="CB521" s="75"/>
      <c r="CC521" s="75"/>
      <c r="CD521" s="75"/>
      <c r="CE521" s="75"/>
      <c r="CF521" s="75"/>
    </row>
    <row r="522" spans="2:84" ht="12.95" customHeight="1">
      <c r="B522" s="75"/>
      <c r="C522" s="75"/>
      <c r="D522" s="75"/>
      <c r="E522" s="76"/>
      <c r="F522" s="76"/>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c r="BA522" s="75"/>
      <c r="BB522" s="75"/>
      <c r="BC522" s="75"/>
      <c r="BD522" s="75"/>
      <c r="BE522" s="75"/>
      <c r="BF522" s="75"/>
      <c r="BG522" s="75"/>
      <c r="BH522" s="75"/>
      <c r="BI522" s="75"/>
      <c r="BJ522" s="75"/>
      <c r="BK522" s="75"/>
      <c r="BL522" s="75"/>
      <c r="BM522" s="75"/>
      <c r="BN522" s="75"/>
      <c r="BO522" s="75"/>
      <c r="BP522" s="75"/>
      <c r="BQ522" s="75"/>
      <c r="BR522" s="75"/>
      <c r="BS522" s="75"/>
      <c r="BT522" s="75"/>
      <c r="BU522" s="75"/>
      <c r="BV522" s="75"/>
      <c r="BW522" s="75"/>
      <c r="BX522" s="75"/>
      <c r="BY522" s="75"/>
      <c r="BZ522" s="75"/>
      <c r="CA522" s="75"/>
      <c r="CB522" s="75"/>
      <c r="CC522" s="75"/>
      <c r="CD522" s="75"/>
      <c r="CE522" s="75"/>
      <c r="CF522" s="75"/>
    </row>
    <row r="523" spans="2:84" ht="12.95" customHeight="1">
      <c r="B523" s="75"/>
      <c r="C523" s="75"/>
      <c r="D523" s="75"/>
      <c r="E523" s="76"/>
      <c r="F523" s="76"/>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c r="BA523" s="75"/>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75"/>
      <c r="BY523" s="75"/>
      <c r="BZ523" s="75"/>
      <c r="CA523" s="75"/>
      <c r="CB523" s="75"/>
      <c r="CC523" s="75"/>
      <c r="CD523" s="75"/>
      <c r="CE523" s="75"/>
      <c r="CF523" s="75"/>
    </row>
    <row r="524" spans="2:84" ht="12.95" customHeight="1">
      <c r="B524" s="75"/>
      <c r="C524" s="75"/>
      <c r="D524" s="75"/>
      <c r="E524" s="76"/>
      <c r="F524" s="76"/>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c r="BA524" s="75"/>
      <c r="BB524" s="75"/>
      <c r="BC524" s="75"/>
      <c r="BD524" s="75"/>
      <c r="BE524" s="75"/>
      <c r="BF524" s="75"/>
      <c r="BG524" s="75"/>
      <c r="BH524" s="75"/>
      <c r="BI524" s="75"/>
      <c r="BJ524" s="75"/>
      <c r="BK524" s="75"/>
      <c r="BL524" s="75"/>
      <c r="BM524" s="75"/>
      <c r="BN524" s="75"/>
      <c r="BO524" s="75"/>
      <c r="BP524" s="75"/>
      <c r="BQ524" s="75"/>
      <c r="BR524" s="75"/>
      <c r="BS524" s="75"/>
      <c r="BT524" s="75"/>
      <c r="BU524" s="75"/>
      <c r="BV524" s="75"/>
      <c r="BW524" s="75"/>
      <c r="BX524" s="75"/>
      <c r="BY524" s="75"/>
      <c r="BZ524" s="75"/>
      <c r="CA524" s="75"/>
      <c r="CB524" s="75"/>
      <c r="CC524" s="75"/>
      <c r="CD524" s="75"/>
      <c r="CE524" s="75"/>
      <c r="CF524" s="75"/>
    </row>
    <row r="525" spans="2:84" ht="12.95" customHeight="1">
      <c r="B525" s="75"/>
      <c r="C525" s="75"/>
      <c r="D525" s="75"/>
      <c r="E525" s="76"/>
      <c r="F525" s="76"/>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c r="BG525" s="75"/>
      <c r="BH525" s="75"/>
      <c r="BI525" s="75"/>
      <c r="BJ525" s="75"/>
      <c r="BK525" s="75"/>
      <c r="BL525" s="75"/>
      <c r="BM525" s="75"/>
      <c r="BN525" s="75"/>
      <c r="BO525" s="75"/>
      <c r="BP525" s="75"/>
      <c r="BQ525" s="75"/>
      <c r="BR525" s="75"/>
      <c r="BS525" s="75"/>
      <c r="BT525" s="75"/>
      <c r="BU525" s="75"/>
      <c r="BV525" s="75"/>
      <c r="BW525" s="75"/>
      <c r="BX525" s="75"/>
      <c r="BY525" s="75"/>
      <c r="BZ525" s="75"/>
      <c r="CA525" s="75"/>
      <c r="CB525" s="75"/>
      <c r="CC525" s="75"/>
      <c r="CD525" s="75"/>
      <c r="CE525" s="75"/>
      <c r="CF525" s="75"/>
    </row>
    <row r="526" spans="2:84" ht="12.95" customHeight="1">
      <c r="B526" s="75"/>
      <c r="C526" s="75"/>
      <c r="D526" s="75"/>
      <c r="E526" s="76"/>
      <c r="F526" s="76"/>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c r="BA526" s="75"/>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75"/>
      <c r="BY526" s="75"/>
      <c r="BZ526" s="75"/>
      <c r="CA526" s="75"/>
      <c r="CB526" s="75"/>
      <c r="CC526" s="75"/>
      <c r="CD526" s="75"/>
      <c r="CE526" s="75"/>
      <c r="CF526" s="75"/>
    </row>
    <row r="527" spans="2:84" ht="12.95" customHeight="1">
      <c r="B527" s="75"/>
      <c r="C527" s="75"/>
      <c r="D527" s="75"/>
      <c r="E527" s="76"/>
      <c r="F527" s="76"/>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c r="BA527" s="75"/>
      <c r="BB527" s="75"/>
      <c r="BC527" s="75"/>
      <c r="BD527" s="75"/>
      <c r="BE527" s="75"/>
      <c r="BF527" s="75"/>
      <c r="BG527" s="75"/>
      <c r="BH527" s="75"/>
      <c r="BI527" s="75"/>
      <c r="BJ527" s="75"/>
      <c r="BK527" s="75"/>
      <c r="BL527" s="75"/>
      <c r="BM527" s="75"/>
      <c r="BN527" s="75"/>
      <c r="BO527" s="75"/>
      <c r="BP527" s="75"/>
      <c r="BQ527" s="75"/>
      <c r="BR527" s="75"/>
      <c r="BS527" s="75"/>
      <c r="BT527" s="75"/>
      <c r="BU527" s="75"/>
      <c r="BV527" s="75"/>
      <c r="BW527" s="75"/>
      <c r="BX527" s="75"/>
      <c r="BY527" s="75"/>
      <c r="BZ527" s="75"/>
      <c r="CA527" s="75"/>
      <c r="CB527" s="75"/>
      <c r="CC527" s="75"/>
      <c r="CD527" s="75"/>
      <c r="CE527" s="75"/>
      <c r="CF527" s="75"/>
    </row>
    <row r="528" spans="2:84" ht="12.95" customHeight="1">
      <c r="B528" s="75"/>
      <c r="C528" s="75"/>
      <c r="D528" s="75"/>
      <c r="E528" s="76"/>
      <c r="F528" s="76"/>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c r="BG528" s="75"/>
      <c r="BH528" s="75"/>
      <c r="BI528" s="75"/>
      <c r="BJ528" s="75"/>
      <c r="BK528" s="75"/>
      <c r="BL528" s="75"/>
      <c r="BM528" s="75"/>
      <c r="BN528" s="75"/>
      <c r="BO528" s="75"/>
      <c r="BP528" s="75"/>
      <c r="BQ528" s="75"/>
      <c r="BR528" s="75"/>
      <c r="BS528" s="75"/>
      <c r="BT528" s="75"/>
      <c r="BU528" s="75"/>
      <c r="BV528" s="75"/>
      <c r="BW528" s="75"/>
      <c r="BX528" s="75"/>
      <c r="BY528" s="75"/>
      <c r="BZ528" s="75"/>
      <c r="CA528" s="75"/>
      <c r="CB528" s="75"/>
      <c r="CC528" s="75"/>
      <c r="CD528" s="75"/>
      <c r="CE528" s="75"/>
      <c r="CF528" s="75"/>
    </row>
    <row r="529" spans="2:84" ht="12.95" customHeight="1">
      <c r="B529" s="75"/>
      <c r="C529" s="75"/>
      <c r="D529" s="75"/>
      <c r="E529" s="76"/>
      <c r="F529" s="76"/>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c r="BG529" s="75"/>
      <c r="BH529" s="75"/>
      <c r="BI529" s="75"/>
      <c r="BJ529" s="75"/>
      <c r="BK529" s="75"/>
      <c r="BL529" s="75"/>
      <c r="BM529" s="75"/>
      <c r="BN529" s="75"/>
      <c r="BO529" s="75"/>
      <c r="BP529" s="75"/>
      <c r="BQ529" s="75"/>
      <c r="BR529" s="75"/>
      <c r="BS529" s="75"/>
      <c r="BT529" s="75"/>
      <c r="BU529" s="75"/>
      <c r="BV529" s="75"/>
      <c r="BW529" s="75"/>
      <c r="BX529" s="75"/>
      <c r="BY529" s="75"/>
      <c r="BZ529" s="75"/>
      <c r="CA529" s="75"/>
      <c r="CB529" s="75"/>
      <c r="CC529" s="75"/>
      <c r="CD529" s="75"/>
      <c r="CE529" s="75"/>
      <c r="CF529" s="75"/>
    </row>
    <row r="530" spans="2:84" ht="12.95" customHeight="1">
      <c r="B530" s="75"/>
      <c r="C530" s="75"/>
      <c r="D530" s="75"/>
      <c r="E530" s="76"/>
      <c r="F530" s="76"/>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c r="BA530" s="75"/>
      <c r="BB530" s="75"/>
      <c r="BC530" s="75"/>
      <c r="BD530" s="75"/>
      <c r="BE530" s="75"/>
      <c r="BF530" s="75"/>
      <c r="BG530" s="75"/>
      <c r="BH530" s="75"/>
      <c r="BI530" s="75"/>
      <c r="BJ530" s="75"/>
      <c r="BK530" s="75"/>
      <c r="BL530" s="75"/>
      <c r="BM530" s="75"/>
      <c r="BN530" s="75"/>
      <c r="BO530" s="75"/>
      <c r="BP530" s="75"/>
      <c r="BQ530" s="75"/>
      <c r="BR530" s="75"/>
      <c r="BS530" s="75"/>
      <c r="BT530" s="75"/>
      <c r="BU530" s="75"/>
      <c r="BV530" s="75"/>
      <c r="BW530" s="75"/>
      <c r="BX530" s="75"/>
      <c r="BY530" s="75"/>
      <c r="BZ530" s="75"/>
      <c r="CA530" s="75"/>
      <c r="CB530" s="75"/>
      <c r="CC530" s="75"/>
      <c r="CD530" s="75"/>
      <c r="CE530" s="75"/>
      <c r="CF530" s="75"/>
    </row>
    <row r="531" spans="2:84" ht="12.95" customHeight="1">
      <c r="B531" s="75"/>
      <c r="C531" s="75"/>
      <c r="D531" s="75"/>
      <c r="E531" s="76"/>
      <c r="F531" s="76"/>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5"/>
      <c r="BU531" s="75"/>
      <c r="BV531" s="75"/>
      <c r="BW531" s="75"/>
      <c r="BX531" s="75"/>
      <c r="BY531" s="75"/>
      <c r="BZ531" s="75"/>
      <c r="CA531" s="75"/>
      <c r="CB531" s="75"/>
      <c r="CC531" s="75"/>
      <c r="CD531" s="75"/>
      <c r="CE531" s="75"/>
      <c r="CF531" s="75"/>
    </row>
    <row r="532" spans="2:84" ht="12.95" customHeight="1">
      <c r="B532" s="75"/>
      <c r="C532" s="75"/>
      <c r="D532" s="75"/>
      <c r="E532" s="76"/>
      <c r="F532" s="76"/>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5"/>
      <c r="BU532" s="75"/>
      <c r="BV532" s="75"/>
      <c r="BW532" s="75"/>
      <c r="BX532" s="75"/>
      <c r="BY532" s="75"/>
      <c r="BZ532" s="75"/>
      <c r="CA532" s="75"/>
      <c r="CB532" s="75"/>
      <c r="CC532" s="75"/>
      <c r="CD532" s="75"/>
      <c r="CE532" s="75"/>
      <c r="CF532" s="75"/>
    </row>
    <row r="533" spans="2:84" ht="12.95" customHeight="1">
      <c r="B533" s="75"/>
      <c r="C533" s="75"/>
      <c r="D533" s="75"/>
      <c r="E533" s="76"/>
      <c r="F533" s="76"/>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5"/>
      <c r="BU533" s="75"/>
      <c r="BV533" s="75"/>
      <c r="BW533" s="75"/>
      <c r="BX533" s="75"/>
      <c r="BY533" s="75"/>
      <c r="BZ533" s="75"/>
      <c r="CA533" s="75"/>
      <c r="CB533" s="75"/>
      <c r="CC533" s="75"/>
      <c r="CD533" s="75"/>
      <c r="CE533" s="75"/>
      <c r="CF533" s="75"/>
    </row>
    <row r="534" spans="2:84" ht="12.95" customHeight="1">
      <c r="B534" s="75"/>
      <c r="C534" s="75"/>
      <c r="D534" s="75"/>
      <c r="E534" s="76"/>
      <c r="F534" s="76"/>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75"/>
      <c r="BY534" s="75"/>
      <c r="BZ534" s="75"/>
      <c r="CA534" s="75"/>
      <c r="CB534" s="75"/>
      <c r="CC534" s="75"/>
      <c r="CD534" s="75"/>
      <c r="CE534" s="75"/>
      <c r="CF534" s="75"/>
    </row>
    <row r="535" spans="2:84" ht="12.95" customHeight="1">
      <c r="B535" s="75"/>
      <c r="C535" s="75"/>
      <c r="D535" s="75"/>
      <c r="E535" s="76"/>
      <c r="F535" s="76"/>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75"/>
      <c r="BY535" s="75"/>
      <c r="BZ535" s="75"/>
      <c r="CA535" s="75"/>
      <c r="CB535" s="75"/>
      <c r="CC535" s="75"/>
      <c r="CD535" s="75"/>
      <c r="CE535" s="75"/>
      <c r="CF535" s="75"/>
    </row>
    <row r="536" spans="2:84" ht="12.95" customHeight="1">
      <c r="B536" s="75"/>
      <c r="C536" s="75"/>
      <c r="D536" s="75"/>
      <c r="E536" s="76"/>
      <c r="F536" s="76"/>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c r="BA536" s="75"/>
      <c r="BB536" s="75"/>
      <c r="BC536" s="75"/>
      <c r="BD536" s="75"/>
      <c r="BE536" s="75"/>
      <c r="BF536" s="75"/>
      <c r="BG536" s="75"/>
      <c r="BH536" s="75"/>
      <c r="BI536" s="75"/>
      <c r="BJ536" s="75"/>
      <c r="BK536" s="75"/>
      <c r="BL536" s="75"/>
      <c r="BM536" s="75"/>
      <c r="BN536" s="75"/>
      <c r="BO536" s="75"/>
      <c r="BP536" s="75"/>
      <c r="BQ536" s="75"/>
      <c r="BR536" s="75"/>
      <c r="BS536" s="75"/>
      <c r="BT536" s="75"/>
      <c r="BU536" s="75"/>
      <c r="BV536" s="75"/>
      <c r="BW536" s="75"/>
      <c r="BX536" s="75"/>
      <c r="BY536" s="75"/>
      <c r="BZ536" s="75"/>
      <c r="CA536" s="75"/>
      <c r="CB536" s="75"/>
      <c r="CC536" s="75"/>
      <c r="CD536" s="75"/>
      <c r="CE536" s="75"/>
      <c r="CF536" s="75"/>
    </row>
    <row r="537" spans="2:84" ht="12.95" customHeight="1">
      <c r="B537" s="75"/>
      <c r="C537" s="75"/>
      <c r="D537" s="75"/>
      <c r="E537" s="76"/>
      <c r="F537" s="76"/>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75"/>
      <c r="BZ537" s="75"/>
      <c r="CA537" s="75"/>
      <c r="CB537" s="75"/>
      <c r="CC537" s="75"/>
      <c r="CD537" s="75"/>
      <c r="CE537" s="75"/>
      <c r="CF537" s="75"/>
    </row>
    <row r="538" spans="2:84" ht="12.95" customHeight="1">
      <c r="B538" s="75"/>
      <c r="C538" s="75"/>
      <c r="D538" s="75"/>
      <c r="E538" s="76"/>
      <c r="F538" s="76"/>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c r="BA538" s="75"/>
      <c r="BB538" s="75"/>
      <c r="BC538" s="75"/>
      <c r="BD538" s="75"/>
      <c r="BE538" s="75"/>
      <c r="BF538" s="75"/>
      <c r="BG538" s="75"/>
      <c r="BH538" s="75"/>
      <c r="BI538" s="75"/>
      <c r="BJ538" s="75"/>
      <c r="BK538" s="75"/>
      <c r="BL538" s="75"/>
      <c r="BM538" s="75"/>
      <c r="BN538" s="75"/>
      <c r="BO538" s="75"/>
      <c r="BP538" s="75"/>
      <c r="BQ538" s="75"/>
      <c r="BR538" s="75"/>
      <c r="BS538" s="75"/>
      <c r="BT538" s="75"/>
      <c r="BU538" s="75"/>
      <c r="BV538" s="75"/>
      <c r="BW538" s="75"/>
      <c r="BX538" s="75"/>
      <c r="BY538" s="75"/>
      <c r="BZ538" s="75"/>
      <c r="CA538" s="75"/>
      <c r="CB538" s="75"/>
      <c r="CC538" s="75"/>
      <c r="CD538" s="75"/>
      <c r="CE538" s="75"/>
      <c r="CF538" s="75"/>
    </row>
    <row r="539" spans="2:84" ht="12.95" customHeight="1">
      <c r="B539" s="75"/>
      <c r="C539" s="75"/>
      <c r="D539" s="75"/>
      <c r="E539" s="76"/>
      <c r="F539" s="76"/>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c r="BA539" s="75"/>
      <c r="BB539" s="75"/>
      <c r="BC539" s="75"/>
      <c r="BD539" s="75"/>
      <c r="BE539" s="75"/>
      <c r="BF539" s="75"/>
      <c r="BG539" s="75"/>
      <c r="BH539" s="75"/>
      <c r="BI539" s="75"/>
      <c r="BJ539" s="75"/>
      <c r="BK539" s="75"/>
      <c r="BL539" s="75"/>
      <c r="BM539" s="75"/>
      <c r="BN539" s="75"/>
      <c r="BO539" s="75"/>
      <c r="BP539" s="75"/>
      <c r="BQ539" s="75"/>
      <c r="BR539" s="75"/>
      <c r="BS539" s="75"/>
      <c r="BT539" s="75"/>
      <c r="BU539" s="75"/>
      <c r="BV539" s="75"/>
      <c r="BW539" s="75"/>
      <c r="BX539" s="75"/>
      <c r="BY539" s="75"/>
      <c r="BZ539" s="75"/>
      <c r="CA539" s="75"/>
      <c r="CB539" s="75"/>
      <c r="CC539" s="75"/>
      <c r="CD539" s="75"/>
      <c r="CE539" s="75"/>
      <c r="CF539" s="75"/>
    </row>
    <row r="540" spans="2:84" ht="12.95" customHeight="1">
      <c r="B540" s="75"/>
      <c r="C540" s="75"/>
      <c r="D540" s="75"/>
      <c r="E540" s="76"/>
      <c r="F540" s="76"/>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c r="BA540" s="75"/>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75"/>
      <c r="BY540" s="75"/>
      <c r="BZ540" s="75"/>
      <c r="CA540" s="75"/>
      <c r="CB540" s="75"/>
      <c r="CC540" s="75"/>
      <c r="CD540" s="75"/>
      <c r="CE540" s="75"/>
      <c r="CF540" s="75"/>
    </row>
    <row r="541" spans="2:84" ht="12.95" customHeight="1">
      <c r="B541" s="75"/>
      <c r="C541" s="75"/>
      <c r="D541" s="75"/>
      <c r="E541" s="76"/>
      <c r="F541" s="76"/>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c r="BA541" s="75"/>
      <c r="BB541" s="75"/>
      <c r="BC541" s="75"/>
      <c r="BD541" s="75"/>
      <c r="BE541" s="75"/>
      <c r="BF541" s="75"/>
      <c r="BG541" s="75"/>
      <c r="BH541" s="75"/>
      <c r="BI541" s="75"/>
      <c r="BJ541" s="75"/>
      <c r="BK541" s="75"/>
      <c r="BL541" s="75"/>
      <c r="BM541" s="75"/>
      <c r="BN541" s="75"/>
      <c r="BO541" s="75"/>
      <c r="BP541" s="75"/>
      <c r="BQ541" s="75"/>
      <c r="BR541" s="75"/>
      <c r="BS541" s="75"/>
      <c r="BT541" s="75"/>
      <c r="BU541" s="75"/>
      <c r="BV541" s="75"/>
      <c r="BW541" s="75"/>
      <c r="BX541" s="75"/>
      <c r="BY541" s="75"/>
      <c r="BZ541" s="75"/>
      <c r="CA541" s="75"/>
      <c r="CB541" s="75"/>
      <c r="CC541" s="75"/>
      <c r="CD541" s="75"/>
      <c r="CE541" s="75"/>
      <c r="CF541" s="75"/>
    </row>
    <row r="542" spans="2:84" ht="12.95" customHeight="1">
      <c r="B542" s="75"/>
      <c r="C542" s="75"/>
      <c r="D542" s="75"/>
      <c r="E542" s="76"/>
      <c r="F542" s="76"/>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c r="BA542" s="75"/>
      <c r="BB542" s="75"/>
      <c r="BC542" s="75"/>
      <c r="BD542" s="75"/>
      <c r="BE542" s="75"/>
      <c r="BF542" s="75"/>
      <c r="BG542" s="75"/>
      <c r="BH542" s="75"/>
      <c r="BI542" s="75"/>
      <c r="BJ542" s="75"/>
      <c r="BK542" s="75"/>
      <c r="BL542" s="75"/>
      <c r="BM542" s="75"/>
      <c r="BN542" s="75"/>
      <c r="BO542" s="75"/>
      <c r="BP542" s="75"/>
      <c r="BQ542" s="75"/>
      <c r="BR542" s="75"/>
      <c r="BS542" s="75"/>
      <c r="BT542" s="75"/>
      <c r="BU542" s="75"/>
      <c r="BV542" s="75"/>
      <c r="BW542" s="75"/>
      <c r="BX542" s="75"/>
      <c r="BY542" s="75"/>
      <c r="BZ542" s="75"/>
      <c r="CA542" s="75"/>
      <c r="CB542" s="75"/>
      <c r="CC542" s="75"/>
      <c r="CD542" s="75"/>
      <c r="CE542" s="75"/>
      <c r="CF542" s="75"/>
    </row>
    <row r="543" spans="2:84" ht="12.95" customHeight="1">
      <c r="B543" s="75"/>
      <c r="C543" s="75"/>
      <c r="D543" s="75"/>
      <c r="E543" s="76"/>
      <c r="F543" s="76"/>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c r="BA543" s="75"/>
      <c r="BB543" s="75"/>
      <c r="BC543" s="75"/>
      <c r="BD543" s="75"/>
      <c r="BE543" s="75"/>
      <c r="BF543" s="75"/>
      <c r="BG543" s="75"/>
      <c r="BH543" s="75"/>
      <c r="BI543" s="75"/>
      <c r="BJ543" s="75"/>
      <c r="BK543" s="75"/>
      <c r="BL543" s="75"/>
      <c r="BM543" s="75"/>
      <c r="BN543" s="75"/>
      <c r="BO543" s="75"/>
      <c r="BP543" s="75"/>
      <c r="BQ543" s="75"/>
      <c r="BR543" s="75"/>
      <c r="BS543" s="75"/>
      <c r="BT543" s="75"/>
      <c r="BU543" s="75"/>
      <c r="BV543" s="75"/>
      <c r="BW543" s="75"/>
      <c r="BX543" s="75"/>
      <c r="BY543" s="75"/>
      <c r="BZ543" s="75"/>
      <c r="CA543" s="75"/>
      <c r="CB543" s="75"/>
      <c r="CC543" s="75"/>
      <c r="CD543" s="75"/>
      <c r="CE543" s="75"/>
      <c r="CF543" s="75"/>
    </row>
    <row r="544" spans="2:84" ht="12.95" customHeight="1">
      <c r="B544" s="75"/>
      <c r="C544" s="75"/>
      <c r="D544" s="75"/>
      <c r="E544" s="76"/>
      <c r="F544" s="76"/>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c r="BA544" s="75"/>
      <c r="BB544" s="75"/>
      <c r="BC544" s="75"/>
      <c r="BD544" s="75"/>
      <c r="BE544" s="75"/>
      <c r="BF544" s="75"/>
      <c r="BG544" s="75"/>
      <c r="BH544" s="75"/>
      <c r="BI544" s="75"/>
      <c r="BJ544" s="75"/>
      <c r="BK544" s="75"/>
      <c r="BL544" s="75"/>
      <c r="BM544" s="75"/>
      <c r="BN544" s="75"/>
      <c r="BO544" s="75"/>
      <c r="BP544" s="75"/>
      <c r="BQ544" s="75"/>
      <c r="BR544" s="75"/>
      <c r="BS544" s="75"/>
      <c r="BT544" s="75"/>
      <c r="BU544" s="75"/>
      <c r="BV544" s="75"/>
      <c r="BW544" s="75"/>
      <c r="BX544" s="75"/>
      <c r="BY544" s="75"/>
      <c r="BZ544" s="75"/>
      <c r="CA544" s="75"/>
      <c r="CB544" s="75"/>
      <c r="CC544" s="75"/>
      <c r="CD544" s="75"/>
      <c r="CE544" s="75"/>
      <c r="CF544" s="75"/>
    </row>
    <row r="545" spans="2:84" ht="12.95" customHeight="1">
      <c r="B545" s="75"/>
      <c r="C545" s="75"/>
      <c r="D545" s="75"/>
      <c r="E545" s="76"/>
      <c r="F545" s="76"/>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c r="BA545" s="75"/>
      <c r="BB545" s="75"/>
      <c r="BC545" s="75"/>
      <c r="BD545" s="75"/>
      <c r="BE545" s="75"/>
      <c r="BF545" s="75"/>
      <c r="BG545" s="75"/>
      <c r="BH545" s="75"/>
      <c r="BI545" s="75"/>
      <c r="BJ545" s="75"/>
      <c r="BK545" s="75"/>
      <c r="BL545" s="75"/>
      <c r="BM545" s="75"/>
      <c r="BN545" s="75"/>
      <c r="BO545" s="75"/>
      <c r="BP545" s="75"/>
      <c r="BQ545" s="75"/>
      <c r="BR545" s="75"/>
      <c r="BS545" s="75"/>
      <c r="BT545" s="75"/>
      <c r="BU545" s="75"/>
      <c r="BV545" s="75"/>
      <c r="BW545" s="75"/>
      <c r="BX545" s="75"/>
      <c r="BY545" s="75"/>
      <c r="BZ545" s="75"/>
      <c r="CA545" s="75"/>
      <c r="CB545" s="75"/>
      <c r="CC545" s="75"/>
      <c r="CD545" s="75"/>
      <c r="CE545" s="75"/>
      <c r="CF545" s="75"/>
    </row>
    <row r="546" spans="2:84" ht="12.95" customHeight="1">
      <c r="B546" s="75"/>
      <c r="C546" s="75"/>
      <c r="D546" s="75"/>
      <c r="E546" s="76"/>
      <c r="F546" s="76"/>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c r="BA546" s="75"/>
      <c r="BB546" s="75"/>
      <c r="BC546" s="75"/>
      <c r="BD546" s="75"/>
      <c r="BE546" s="75"/>
      <c r="BF546" s="75"/>
      <c r="BG546" s="75"/>
      <c r="BH546" s="75"/>
      <c r="BI546" s="75"/>
      <c r="BJ546" s="75"/>
      <c r="BK546" s="75"/>
      <c r="BL546" s="75"/>
      <c r="BM546" s="75"/>
      <c r="BN546" s="75"/>
      <c r="BO546" s="75"/>
      <c r="BP546" s="75"/>
      <c r="BQ546" s="75"/>
      <c r="BR546" s="75"/>
      <c r="BS546" s="75"/>
      <c r="BT546" s="75"/>
      <c r="BU546" s="75"/>
      <c r="BV546" s="75"/>
      <c r="BW546" s="75"/>
      <c r="BX546" s="75"/>
      <c r="BY546" s="75"/>
      <c r="BZ546" s="75"/>
      <c r="CA546" s="75"/>
      <c r="CB546" s="75"/>
      <c r="CC546" s="75"/>
      <c r="CD546" s="75"/>
      <c r="CE546" s="75"/>
      <c r="CF546" s="75"/>
    </row>
    <row r="547" spans="2:84" ht="12.95" customHeight="1">
      <c r="B547" s="75"/>
      <c r="C547" s="75"/>
      <c r="D547" s="75"/>
      <c r="E547" s="76"/>
      <c r="F547" s="76"/>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75"/>
      <c r="BZ547" s="75"/>
      <c r="CA547" s="75"/>
      <c r="CB547" s="75"/>
      <c r="CC547" s="75"/>
      <c r="CD547" s="75"/>
      <c r="CE547" s="75"/>
      <c r="CF547" s="75"/>
    </row>
    <row r="548" spans="2:84" ht="12.95" customHeight="1">
      <c r="B548" s="75"/>
      <c r="C548" s="75"/>
      <c r="D548" s="75"/>
      <c r="E548" s="76"/>
      <c r="F548" s="76"/>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c r="BA548" s="75"/>
      <c r="BB548" s="75"/>
      <c r="BC548" s="75"/>
      <c r="BD548" s="75"/>
      <c r="BE548" s="75"/>
      <c r="BF548" s="75"/>
      <c r="BG548" s="75"/>
      <c r="BH548" s="75"/>
      <c r="BI548" s="75"/>
      <c r="BJ548" s="75"/>
      <c r="BK548" s="75"/>
      <c r="BL548" s="75"/>
      <c r="BM548" s="75"/>
      <c r="BN548" s="75"/>
      <c r="BO548" s="75"/>
      <c r="BP548" s="75"/>
      <c r="BQ548" s="75"/>
      <c r="BR548" s="75"/>
      <c r="BS548" s="75"/>
      <c r="BT548" s="75"/>
      <c r="BU548" s="75"/>
      <c r="BV548" s="75"/>
      <c r="BW548" s="75"/>
      <c r="BX548" s="75"/>
      <c r="BY548" s="75"/>
      <c r="BZ548" s="75"/>
      <c r="CA548" s="75"/>
      <c r="CB548" s="75"/>
      <c r="CC548" s="75"/>
      <c r="CD548" s="75"/>
      <c r="CE548" s="75"/>
      <c r="CF548" s="75"/>
    </row>
    <row r="549" spans="2:84" ht="12.95" customHeight="1">
      <c r="B549" s="75"/>
      <c r="C549" s="75"/>
      <c r="D549" s="75"/>
      <c r="E549" s="76"/>
      <c r="F549" s="76"/>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c r="BA549" s="75"/>
      <c r="BB549" s="75"/>
      <c r="BC549" s="75"/>
      <c r="BD549" s="75"/>
      <c r="BE549" s="75"/>
      <c r="BF549" s="75"/>
      <c r="BG549" s="75"/>
      <c r="BH549" s="75"/>
      <c r="BI549" s="75"/>
      <c r="BJ549" s="75"/>
      <c r="BK549" s="75"/>
      <c r="BL549" s="75"/>
      <c r="BM549" s="75"/>
      <c r="BN549" s="75"/>
      <c r="BO549" s="75"/>
      <c r="BP549" s="75"/>
      <c r="BQ549" s="75"/>
      <c r="BR549" s="75"/>
      <c r="BS549" s="75"/>
      <c r="BT549" s="75"/>
      <c r="BU549" s="75"/>
      <c r="BV549" s="75"/>
      <c r="BW549" s="75"/>
      <c r="BX549" s="75"/>
      <c r="BY549" s="75"/>
      <c r="BZ549" s="75"/>
      <c r="CA549" s="75"/>
      <c r="CB549" s="75"/>
      <c r="CC549" s="75"/>
      <c r="CD549" s="75"/>
      <c r="CE549" s="75"/>
      <c r="CF549" s="75"/>
    </row>
    <row r="550" spans="2:84" ht="12.95" customHeight="1">
      <c r="B550" s="75"/>
      <c r="C550" s="75"/>
      <c r="D550" s="75"/>
      <c r="E550" s="76"/>
      <c r="F550" s="76"/>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c r="BA550" s="75"/>
      <c r="BB550" s="75"/>
      <c r="BC550" s="75"/>
      <c r="BD550" s="75"/>
      <c r="BE550" s="75"/>
      <c r="BF550" s="75"/>
      <c r="BG550" s="75"/>
      <c r="BH550" s="75"/>
      <c r="BI550" s="75"/>
      <c r="BJ550" s="75"/>
      <c r="BK550" s="75"/>
      <c r="BL550" s="75"/>
      <c r="BM550" s="75"/>
      <c r="BN550" s="75"/>
      <c r="BO550" s="75"/>
      <c r="BP550" s="75"/>
      <c r="BQ550" s="75"/>
      <c r="BR550" s="75"/>
      <c r="BS550" s="75"/>
      <c r="BT550" s="75"/>
      <c r="BU550" s="75"/>
      <c r="BV550" s="75"/>
      <c r="BW550" s="75"/>
      <c r="BX550" s="75"/>
      <c r="BY550" s="75"/>
      <c r="BZ550" s="75"/>
      <c r="CA550" s="75"/>
      <c r="CB550" s="75"/>
      <c r="CC550" s="75"/>
      <c r="CD550" s="75"/>
      <c r="CE550" s="75"/>
      <c r="CF550" s="75"/>
    </row>
    <row r="551" spans="2:84" ht="12.95" customHeight="1">
      <c r="B551" s="75"/>
      <c r="C551" s="75"/>
      <c r="D551" s="75"/>
      <c r="E551" s="76"/>
      <c r="F551" s="76"/>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c r="BA551" s="75"/>
      <c r="BB551" s="75"/>
      <c r="BC551" s="75"/>
      <c r="BD551" s="75"/>
      <c r="BE551" s="75"/>
      <c r="BF551" s="75"/>
      <c r="BG551" s="75"/>
      <c r="BH551" s="75"/>
      <c r="BI551" s="75"/>
      <c r="BJ551" s="75"/>
      <c r="BK551" s="75"/>
      <c r="BL551" s="75"/>
      <c r="BM551" s="75"/>
      <c r="BN551" s="75"/>
      <c r="BO551" s="75"/>
      <c r="BP551" s="75"/>
      <c r="BQ551" s="75"/>
      <c r="BR551" s="75"/>
      <c r="BS551" s="75"/>
      <c r="BT551" s="75"/>
      <c r="BU551" s="75"/>
      <c r="BV551" s="75"/>
      <c r="BW551" s="75"/>
      <c r="BX551" s="75"/>
      <c r="BY551" s="75"/>
      <c r="BZ551" s="75"/>
      <c r="CA551" s="75"/>
      <c r="CB551" s="75"/>
      <c r="CC551" s="75"/>
      <c r="CD551" s="75"/>
      <c r="CE551" s="75"/>
      <c r="CF551" s="75"/>
    </row>
    <row r="552" spans="2:84" ht="12.95" customHeight="1">
      <c r="B552" s="75"/>
      <c r="C552" s="75"/>
      <c r="D552" s="75"/>
      <c r="E552" s="76"/>
      <c r="F552" s="76"/>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c r="BA552" s="75"/>
      <c r="BB552" s="75"/>
      <c r="BC552" s="75"/>
      <c r="BD552" s="75"/>
      <c r="BE552" s="75"/>
      <c r="BF552" s="75"/>
      <c r="BG552" s="75"/>
      <c r="BH552" s="75"/>
      <c r="BI552" s="75"/>
      <c r="BJ552" s="75"/>
      <c r="BK552" s="75"/>
      <c r="BL552" s="75"/>
      <c r="BM552" s="75"/>
      <c r="BN552" s="75"/>
      <c r="BO552" s="75"/>
      <c r="BP552" s="75"/>
      <c r="BQ552" s="75"/>
      <c r="BR552" s="75"/>
      <c r="BS552" s="75"/>
      <c r="BT552" s="75"/>
      <c r="BU552" s="75"/>
      <c r="BV552" s="75"/>
      <c r="BW552" s="75"/>
      <c r="BX552" s="75"/>
      <c r="BY552" s="75"/>
      <c r="BZ552" s="75"/>
      <c r="CA552" s="75"/>
      <c r="CB552" s="75"/>
      <c r="CC552" s="75"/>
      <c r="CD552" s="75"/>
      <c r="CE552" s="75"/>
      <c r="CF552" s="75"/>
    </row>
    <row r="553" spans="2:84" ht="12.95" customHeight="1">
      <c r="B553" s="75"/>
      <c r="C553" s="75"/>
      <c r="D553" s="75"/>
      <c r="E553" s="76"/>
      <c r="F553" s="76"/>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c r="BA553" s="75"/>
      <c r="BB553" s="75"/>
      <c r="BC553" s="75"/>
      <c r="BD553" s="75"/>
      <c r="BE553" s="75"/>
      <c r="BF553" s="75"/>
      <c r="BG553" s="75"/>
      <c r="BH553" s="75"/>
      <c r="BI553" s="75"/>
      <c r="BJ553" s="75"/>
      <c r="BK553" s="75"/>
      <c r="BL553" s="75"/>
      <c r="BM553" s="75"/>
      <c r="BN553" s="75"/>
      <c r="BO553" s="75"/>
      <c r="BP553" s="75"/>
      <c r="BQ553" s="75"/>
      <c r="BR553" s="75"/>
      <c r="BS553" s="75"/>
      <c r="BT553" s="75"/>
      <c r="BU553" s="75"/>
      <c r="BV553" s="75"/>
      <c r="BW553" s="75"/>
      <c r="BX553" s="75"/>
      <c r="BY553" s="75"/>
      <c r="BZ553" s="75"/>
      <c r="CA553" s="75"/>
      <c r="CB553" s="75"/>
      <c r="CC553" s="75"/>
      <c r="CD553" s="75"/>
      <c r="CE553" s="75"/>
      <c r="CF553" s="75"/>
    </row>
    <row r="554" spans="2:84" ht="12.95" customHeight="1">
      <c r="B554" s="75"/>
      <c r="C554" s="75"/>
      <c r="D554" s="75"/>
      <c r="E554" s="76"/>
      <c r="F554" s="76"/>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c r="BA554" s="75"/>
      <c r="BB554" s="75"/>
      <c r="BC554" s="75"/>
      <c r="BD554" s="75"/>
      <c r="BE554" s="75"/>
      <c r="BF554" s="75"/>
      <c r="BG554" s="75"/>
      <c r="BH554" s="75"/>
      <c r="BI554" s="75"/>
      <c r="BJ554" s="75"/>
      <c r="BK554" s="75"/>
      <c r="BL554" s="75"/>
      <c r="BM554" s="75"/>
      <c r="BN554" s="75"/>
      <c r="BO554" s="75"/>
      <c r="BP554" s="75"/>
      <c r="BQ554" s="75"/>
      <c r="BR554" s="75"/>
      <c r="BS554" s="75"/>
      <c r="BT554" s="75"/>
      <c r="BU554" s="75"/>
      <c r="BV554" s="75"/>
      <c r="BW554" s="75"/>
      <c r="BX554" s="75"/>
      <c r="BY554" s="75"/>
      <c r="BZ554" s="75"/>
      <c r="CA554" s="75"/>
      <c r="CB554" s="75"/>
      <c r="CC554" s="75"/>
      <c r="CD554" s="75"/>
      <c r="CE554" s="75"/>
      <c r="CF554" s="75"/>
    </row>
    <row r="555" spans="2:84" ht="12.95" customHeight="1">
      <c r="B555" s="75"/>
      <c r="C555" s="75"/>
      <c r="D555" s="75"/>
      <c r="E555" s="76"/>
      <c r="F555" s="76"/>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5"/>
      <c r="AL555" s="75"/>
      <c r="AM555" s="75"/>
      <c r="AN555" s="75"/>
      <c r="AO555" s="75"/>
      <c r="AP555" s="75"/>
      <c r="AQ555" s="75"/>
      <c r="AR555" s="75"/>
      <c r="AS555" s="75"/>
      <c r="AT555" s="75"/>
      <c r="AU555" s="75"/>
      <c r="AV555" s="75"/>
      <c r="AW555" s="75"/>
      <c r="AX555" s="75"/>
      <c r="AY555" s="75"/>
      <c r="AZ555" s="75"/>
      <c r="BA555" s="75"/>
      <c r="BB555" s="75"/>
      <c r="BC555" s="75"/>
      <c r="BD555" s="75"/>
      <c r="BE555" s="75"/>
      <c r="BF555" s="75"/>
      <c r="BG555" s="75"/>
      <c r="BH555" s="75"/>
      <c r="BI555" s="75"/>
      <c r="BJ555" s="75"/>
      <c r="BK555" s="75"/>
      <c r="BL555" s="75"/>
      <c r="BM555" s="75"/>
      <c r="BN555" s="75"/>
      <c r="BO555" s="75"/>
      <c r="BP555" s="75"/>
      <c r="BQ555" s="75"/>
      <c r="BR555" s="75"/>
      <c r="BS555" s="75"/>
      <c r="BT555" s="75"/>
      <c r="BU555" s="75"/>
      <c r="BV555" s="75"/>
      <c r="BW555" s="75"/>
      <c r="BX555" s="75"/>
      <c r="BY555" s="75"/>
      <c r="BZ555" s="75"/>
      <c r="CA555" s="75"/>
      <c r="CB555" s="75"/>
      <c r="CC555" s="75"/>
      <c r="CD555" s="75"/>
      <c r="CE555" s="75"/>
      <c r="CF555" s="75"/>
    </row>
    <row r="556" spans="2:84" ht="12.95" customHeight="1">
      <c r="B556" s="75"/>
      <c r="C556" s="75"/>
      <c r="D556" s="75"/>
      <c r="E556" s="76"/>
      <c r="F556" s="76"/>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5"/>
      <c r="AL556" s="75"/>
      <c r="AM556" s="75"/>
      <c r="AN556" s="75"/>
      <c r="AO556" s="75"/>
      <c r="AP556" s="75"/>
      <c r="AQ556" s="75"/>
      <c r="AR556" s="75"/>
      <c r="AS556" s="75"/>
      <c r="AT556" s="75"/>
      <c r="AU556" s="75"/>
      <c r="AV556" s="75"/>
      <c r="AW556" s="75"/>
      <c r="AX556" s="75"/>
      <c r="AY556" s="75"/>
      <c r="AZ556" s="75"/>
      <c r="BA556" s="75"/>
      <c r="BB556" s="75"/>
      <c r="BC556" s="75"/>
      <c r="BD556" s="75"/>
      <c r="BE556" s="75"/>
      <c r="BF556" s="75"/>
      <c r="BG556" s="75"/>
      <c r="BH556" s="75"/>
      <c r="BI556" s="75"/>
      <c r="BJ556" s="75"/>
      <c r="BK556" s="75"/>
      <c r="BL556" s="75"/>
      <c r="BM556" s="75"/>
      <c r="BN556" s="75"/>
      <c r="BO556" s="75"/>
      <c r="BP556" s="75"/>
      <c r="BQ556" s="75"/>
      <c r="BR556" s="75"/>
      <c r="BS556" s="75"/>
      <c r="BT556" s="75"/>
      <c r="BU556" s="75"/>
      <c r="BV556" s="75"/>
      <c r="BW556" s="75"/>
      <c r="BX556" s="75"/>
      <c r="BY556" s="75"/>
      <c r="BZ556" s="75"/>
      <c r="CA556" s="75"/>
      <c r="CB556" s="75"/>
      <c r="CC556" s="75"/>
      <c r="CD556" s="75"/>
      <c r="CE556" s="75"/>
      <c r="CF556" s="75"/>
    </row>
    <row r="557" spans="2:84" ht="12.95" customHeight="1">
      <c r="B557" s="75"/>
      <c r="C557" s="75"/>
      <c r="D557" s="75"/>
      <c r="E557" s="76"/>
      <c r="F557" s="76"/>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c r="AL557" s="75"/>
      <c r="AM557" s="75"/>
      <c r="AN557" s="75"/>
      <c r="AO557" s="75"/>
      <c r="AP557" s="75"/>
      <c r="AQ557" s="75"/>
      <c r="AR557" s="75"/>
      <c r="AS557" s="75"/>
      <c r="AT557" s="75"/>
      <c r="AU557" s="75"/>
      <c r="AV557" s="75"/>
      <c r="AW557" s="75"/>
      <c r="AX557" s="75"/>
      <c r="AY557" s="75"/>
      <c r="AZ557" s="75"/>
      <c r="BA557" s="75"/>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75"/>
      <c r="BY557" s="75"/>
      <c r="BZ557" s="75"/>
      <c r="CA557" s="75"/>
      <c r="CB557" s="75"/>
      <c r="CC557" s="75"/>
      <c r="CD557" s="75"/>
      <c r="CE557" s="75"/>
      <c r="CF557" s="75"/>
    </row>
    <row r="558" spans="2:84" ht="12.95" customHeight="1">
      <c r="B558" s="75"/>
      <c r="C558" s="75"/>
      <c r="D558" s="75"/>
      <c r="E558" s="76"/>
      <c r="F558" s="76"/>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5"/>
      <c r="AL558" s="75"/>
      <c r="AM558" s="75"/>
      <c r="AN558" s="75"/>
      <c r="AO558" s="75"/>
      <c r="AP558" s="75"/>
      <c r="AQ558" s="75"/>
      <c r="AR558" s="75"/>
      <c r="AS558" s="75"/>
      <c r="AT558" s="75"/>
      <c r="AU558" s="75"/>
      <c r="AV558" s="75"/>
      <c r="AW558" s="75"/>
      <c r="AX558" s="75"/>
      <c r="AY558" s="75"/>
      <c r="AZ558" s="75"/>
      <c r="BA558" s="75"/>
      <c r="BB558" s="75"/>
      <c r="BC558" s="75"/>
      <c r="BD558" s="75"/>
      <c r="BE558" s="75"/>
      <c r="BF558" s="75"/>
      <c r="BG558" s="75"/>
      <c r="BH558" s="75"/>
      <c r="BI558" s="75"/>
      <c r="BJ558" s="75"/>
      <c r="BK558" s="75"/>
      <c r="BL558" s="75"/>
      <c r="BM558" s="75"/>
      <c r="BN558" s="75"/>
      <c r="BO558" s="75"/>
      <c r="BP558" s="75"/>
      <c r="BQ558" s="75"/>
      <c r="BR558" s="75"/>
      <c r="BS558" s="75"/>
      <c r="BT558" s="75"/>
      <c r="BU558" s="75"/>
      <c r="BV558" s="75"/>
      <c r="BW558" s="75"/>
      <c r="BX558" s="75"/>
      <c r="BY558" s="75"/>
      <c r="BZ558" s="75"/>
      <c r="CA558" s="75"/>
      <c r="CB558" s="75"/>
      <c r="CC558" s="75"/>
      <c r="CD558" s="75"/>
      <c r="CE558" s="75"/>
      <c r="CF558" s="75"/>
    </row>
    <row r="559" spans="2:84" ht="12.95" customHeight="1">
      <c r="B559" s="75"/>
      <c r="C559" s="75"/>
      <c r="D559" s="75"/>
      <c r="E559" s="76"/>
      <c r="F559" s="76"/>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5"/>
      <c r="AL559" s="75"/>
      <c r="AM559" s="75"/>
      <c r="AN559" s="75"/>
      <c r="AO559" s="75"/>
      <c r="AP559" s="75"/>
      <c r="AQ559" s="75"/>
      <c r="AR559" s="75"/>
      <c r="AS559" s="75"/>
      <c r="AT559" s="75"/>
      <c r="AU559" s="75"/>
      <c r="AV559" s="75"/>
      <c r="AW559" s="75"/>
      <c r="AX559" s="75"/>
      <c r="AY559" s="75"/>
      <c r="AZ559" s="75"/>
      <c r="BA559" s="75"/>
      <c r="BB559" s="75"/>
      <c r="BC559" s="75"/>
      <c r="BD559" s="75"/>
      <c r="BE559" s="75"/>
      <c r="BF559" s="75"/>
      <c r="BG559" s="75"/>
      <c r="BH559" s="75"/>
      <c r="BI559" s="75"/>
      <c r="BJ559" s="75"/>
      <c r="BK559" s="75"/>
      <c r="BL559" s="75"/>
      <c r="BM559" s="75"/>
      <c r="BN559" s="75"/>
      <c r="BO559" s="75"/>
      <c r="BP559" s="75"/>
      <c r="BQ559" s="75"/>
      <c r="BR559" s="75"/>
      <c r="BS559" s="75"/>
      <c r="BT559" s="75"/>
      <c r="BU559" s="75"/>
      <c r="BV559" s="75"/>
      <c r="BW559" s="75"/>
      <c r="BX559" s="75"/>
      <c r="BY559" s="75"/>
      <c r="BZ559" s="75"/>
      <c r="CA559" s="75"/>
      <c r="CB559" s="75"/>
      <c r="CC559" s="75"/>
      <c r="CD559" s="75"/>
      <c r="CE559" s="75"/>
      <c r="CF559" s="75"/>
    </row>
    <row r="560" spans="2:84" ht="12.95" customHeight="1">
      <c r="B560" s="75"/>
      <c r="C560" s="75"/>
      <c r="D560" s="75"/>
      <c r="E560" s="76"/>
      <c r="F560" s="76"/>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5"/>
      <c r="AL560" s="75"/>
      <c r="AM560" s="75"/>
      <c r="AN560" s="75"/>
      <c r="AO560" s="75"/>
      <c r="AP560" s="75"/>
      <c r="AQ560" s="75"/>
      <c r="AR560" s="75"/>
      <c r="AS560" s="75"/>
      <c r="AT560" s="75"/>
      <c r="AU560" s="75"/>
      <c r="AV560" s="75"/>
      <c r="AW560" s="75"/>
      <c r="AX560" s="75"/>
      <c r="AY560" s="75"/>
      <c r="AZ560" s="75"/>
      <c r="BA560" s="75"/>
      <c r="BB560" s="75"/>
      <c r="BC560" s="75"/>
      <c r="BD560" s="75"/>
      <c r="BE560" s="75"/>
      <c r="BF560" s="75"/>
      <c r="BG560" s="75"/>
      <c r="BH560" s="75"/>
      <c r="BI560" s="75"/>
      <c r="BJ560" s="75"/>
      <c r="BK560" s="75"/>
      <c r="BL560" s="75"/>
      <c r="BM560" s="75"/>
      <c r="BN560" s="75"/>
      <c r="BO560" s="75"/>
      <c r="BP560" s="75"/>
      <c r="BQ560" s="75"/>
      <c r="BR560" s="75"/>
      <c r="BS560" s="75"/>
      <c r="BT560" s="75"/>
      <c r="BU560" s="75"/>
      <c r="BV560" s="75"/>
      <c r="BW560" s="75"/>
      <c r="BX560" s="75"/>
      <c r="BY560" s="75"/>
      <c r="BZ560" s="75"/>
      <c r="CA560" s="75"/>
      <c r="CB560" s="75"/>
      <c r="CC560" s="75"/>
      <c r="CD560" s="75"/>
      <c r="CE560" s="75"/>
      <c r="CF560" s="75"/>
    </row>
    <row r="561" spans="2:84" ht="12.95" customHeight="1">
      <c r="B561" s="75"/>
      <c r="C561" s="75"/>
      <c r="D561" s="75"/>
      <c r="E561" s="76"/>
      <c r="F561" s="76"/>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5"/>
      <c r="AL561" s="75"/>
      <c r="AM561" s="75"/>
      <c r="AN561" s="75"/>
      <c r="AO561" s="75"/>
      <c r="AP561" s="75"/>
      <c r="AQ561" s="75"/>
      <c r="AR561" s="75"/>
      <c r="AS561" s="75"/>
      <c r="AT561" s="75"/>
      <c r="AU561" s="75"/>
      <c r="AV561" s="75"/>
      <c r="AW561" s="75"/>
      <c r="AX561" s="75"/>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75"/>
      <c r="BZ561" s="75"/>
      <c r="CA561" s="75"/>
      <c r="CB561" s="75"/>
      <c r="CC561" s="75"/>
      <c r="CD561" s="75"/>
      <c r="CE561" s="75"/>
      <c r="CF561" s="75"/>
    </row>
    <row r="562" spans="2:84" ht="12.95" customHeight="1">
      <c r="B562" s="75"/>
      <c r="C562" s="75"/>
      <c r="D562" s="75"/>
      <c r="E562" s="76"/>
      <c r="F562" s="76"/>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75"/>
      <c r="AK562" s="75"/>
      <c r="AL562" s="75"/>
      <c r="AM562" s="75"/>
      <c r="AN562" s="75"/>
      <c r="AO562" s="75"/>
      <c r="AP562" s="75"/>
      <c r="AQ562" s="75"/>
      <c r="AR562" s="75"/>
      <c r="AS562" s="75"/>
      <c r="AT562" s="75"/>
      <c r="AU562" s="75"/>
      <c r="AV562" s="75"/>
      <c r="AW562" s="75"/>
      <c r="AX562" s="75"/>
      <c r="AY562" s="75"/>
      <c r="AZ562" s="75"/>
      <c r="BA562" s="75"/>
      <c r="BB562" s="75"/>
      <c r="BC562" s="75"/>
      <c r="BD562" s="75"/>
      <c r="BE562" s="75"/>
      <c r="BF562" s="75"/>
      <c r="BG562" s="75"/>
      <c r="BH562" s="75"/>
      <c r="BI562" s="75"/>
      <c r="BJ562" s="75"/>
      <c r="BK562" s="75"/>
      <c r="BL562" s="75"/>
      <c r="BM562" s="75"/>
      <c r="BN562" s="75"/>
      <c r="BO562" s="75"/>
      <c r="BP562" s="75"/>
      <c r="BQ562" s="75"/>
      <c r="BR562" s="75"/>
      <c r="BS562" s="75"/>
      <c r="BT562" s="75"/>
      <c r="BU562" s="75"/>
      <c r="BV562" s="75"/>
      <c r="BW562" s="75"/>
      <c r="BX562" s="75"/>
      <c r="BY562" s="75"/>
      <c r="BZ562" s="75"/>
      <c r="CA562" s="75"/>
      <c r="CB562" s="75"/>
      <c r="CC562" s="75"/>
      <c r="CD562" s="75"/>
      <c r="CE562" s="75"/>
      <c r="CF562" s="75"/>
    </row>
    <row r="563" spans="2:84" ht="12.95" customHeight="1">
      <c r="B563" s="75"/>
      <c r="C563" s="75"/>
      <c r="D563" s="75"/>
      <c r="E563" s="76"/>
      <c r="F563" s="76"/>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75"/>
      <c r="AK563" s="75"/>
      <c r="AL563" s="75"/>
      <c r="AM563" s="75"/>
      <c r="AN563" s="75"/>
      <c r="AO563" s="75"/>
      <c r="AP563" s="75"/>
      <c r="AQ563" s="75"/>
      <c r="AR563" s="75"/>
      <c r="AS563" s="75"/>
      <c r="AT563" s="75"/>
      <c r="AU563" s="75"/>
      <c r="AV563" s="75"/>
      <c r="AW563" s="75"/>
      <c r="AX563" s="75"/>
      <c r="AY563" s="75"/>
      <c r="AZ563" s="75"/>
      <c r="BA563" s="75"/>
      <c r="BB563" s="75"/>
      <c r="BC563" s="75"/>
      <c r="BD563" s="75"/>
      <c r="BE563" s="75"/>
      <c r="BF563" s="75"/>
      <c r="BG563" s="75"/>
      <c r="BH563" s="75"/>
      <c r="BI563" s="75"/>
      <c r="BJ563" s="75"/>
      <c r="BK563" s="75"/>
      <c r="BL563" s="75"/>
      <c r="BM563" s="75"/>
      <c r="BN563" s="75"/>
      <c r="BO563" s="75"/>
      <c r="BP563" s="75"/>
      <c r="BQ563" s="75"/>
      <c r="BR563" s="75"/>
      <c r="BS563" s="75"/>
      <c r="BT563" s="75"/>
      <c r="BU563" s="75"/>
      <c r="BV563" s="75"/>
      <c r="BW563" s="75"/>
      <c r="BX563" s="75"/>
      <c r="BY563" s="75"/>
      <c r="BZ563" s="75"/>
      <c r="CA563" s="75"/>
      <c r="CB563" s="75"/>
      <c r="CC563" s="75"/>
      <c r="CD563" s="75"/>
      <c r="CE563" s="75"/>
      <c r="CF563" s="75"/>
    </row>
    <row r="564" spans="2:84" ht="12.95" customHeight="1">
      <c r="B564" s="75"/>
      <c r="C564" s="75"/>
      <c r="D564" s="75"/>
      <c r="E564" s="76"/>
      <c r="F564" s="76"/>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c r="AL564" s="75"/>
      <c r="AM564" s="75"/>
      <c r="AN564" s="75"/>
      <c r="AO564" s="75"/>
      <c r="AP564" s="75"/>
      <c r="AQ564" s="75"/>
      <c r="AR564" s="75"/>
      <c r="AS564" s="75"/>
      <c r="AT564" s="75"/>
      <c r="AU564" s="75"/>
      <c r="AV564" s="75"/>
      <c r="AW564" s="75"/>
      <c r="AX564" s="75"/>
      <c r="AY564" s="75"/>
      <c r="AZ564" s="75"/>
      <c r="BA564" s="75"/>
      <c r="BB564" s="75"/>
      <c r="BC564" s="75"/>
      <c r="BD564" s="75"/>
      <c r="BE564" s="75"/>
      <c r="BF564" s="75"/>
      <c r="BG564" s="75"/>
      <c r="BH564" s="75"/>
      <c r="BI564" s="75"/>
      <c r="BJ564" s="75"/>
      <c r="BK564" s="75"/>
      <c r="BL564" s="75"/>
      <c r="BM564" s="75"/>
      <c r="BN564" s="75"/>
      <c r="BO564" s="75"/>
      <c r="BP564" s="75"/>
      <c r="BQ564" s="75"/>
      <c r="BR564" s="75"/>
      <c r="BS564" s="75"/>
      <c r="BT564" s="75"/>
      <c r="BU564" s="75"/>
      <c r="BV564" s="75"/>
      <c r="BW564" s="75"/>
      <c r="BX564" s="75"/>
      <c r="BY564" s="75"/>
      <c r="BZ564" s="75"/>
      <c r="CA564" s="75"/>
      <c r="CB564" s="75"/>
      <c r="CC564" s="75"/>
      <c r="CD564" s="75"/>
      <c r="CE564" s="75"/>
      <c r="CF564" s="75"/>
    </row>
    <row r="565" spans="2:84" ht="12.95" customHeight="1">
      <c r="B565" s="75"/>
      <c r="C565" s="75"/>
      <c r="D565" s="75"/>
      <c r="E565" s="76"/>
      <c r="F565" s="76"/>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5"/>
      <c r="AL565" s="75"/>
      <c r="AM565" s="75"/>
      <c r="AN565" s="75"/>
      <c r="AO565" s="75"/>
      <c r="AP565" s="75"/>
      <c r="AQ565" s="75"/>
      <c r="AR565" s="75"/>
      <c r="AS565" s="75"/>
      <c r="AT565" s="75"/>
      <c r="AU565" s="75"/>
      <c r="AV565" s="75"/>
      <c r="AW565" s="75"/>
      <c r="AX565" s="75"/>
      <c r="AY565" s="75"/>
      <c r="AZ565" s="75"/>
      <c r="BA565" s="75"/>
      <c r="BB565" s="75"/>
      <c r="BC565" s="75"/>
      <c r="BD565" s="75"/>
      <c r="BE565" s="75"/>
      <c r="BF565" s="75"/>
      <c r="BG565" s="75"/>
      <c r="BH565" s="75"/>
      <c r="BI565" s="75"/>
      <c r="BJ565" s="75"/>
      <c r="BK565" s="75"/>
      <c r="BL565" s="75"/>
      <c r="BM565" s="75"/>
      <c r="BN565" s="75"/>
      <c r="BO565" s="75"/>
      <c r="BP565" s="75"/>
      <c r="BQ565" s="75"/>
      <c r="BR565" s="75"/>
      <c r="BS565" s="75"/>
      <c r="BT565" s="75"/>
      <c r="BU565" s="75"/>
      <c r="BV565" s="75"/>
      <c r="BW565" s="75"/>
      <c r="BX565" s="75"/>
      <c r="BY565" s="75"/>
      <c r="BZ565" s="75"/>
      <c r="CA565" s="75"/>
      <c r="CB565" s="75"/>
      <c r="CC565" s="75"/>
      <c r="CD565" s="75"/>
      <c r="CE565" s="75"/>
      <c r="CF565" s="75"/>
    </row>
    <row r="566" spans="2:84" ht="12.95" customHeight="1">
      <c r="B566" s="75"/>
      <c r="C566" s="75"/>
      <c r="D566" s="75"/>
      <c r="E566" s="76"/>
      <c r="F566" s="76"/>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5"/>
      <c r="AL566" s="75"/>
      <c r="AM566" s="75"/>
      <c r="AN566" s="75"/>
      <c r="AO566" s="75"/>
      <c r="AP566" s="75"/>
      <c r="AQ566" s="75"/>
      <c r="AR566" s="75"/>
      <c r="AS566" s="75"/>
      <c r="AT566" s="75"/>
      <c r="AU566" s="75"/>
      <c r="AV566" s="75"/>
      <c r="AW566" s="75"/>
      <c r="AX566" s="75"/>
      <c r="AY566" s="75"/>
      <c r="AZ566" s="75"/>
      <c r="BA566" s="75"/>
      <c r="BB566" s="75"/>
      <c r="BC566" s="75"/>
      <c r="BD566" s="75"/>
      <c r="BE566" s="75"/>
      <c r="BF566" s="75"/>
      <c r="BG566" s="75"/>
      <c r="BH566" s="75"/>
      <c r="BI566" s="75"/>
      <c r="BJ566" s="75"/>
      <c r="BK566" s="75"/>
      <c r="BL566" s="75"/>
      <c r="BM566" s="75"/>
      <c r="BN566" s="75"/>
      <c r="BO566" s="75"/>
      <c r="BP566" s="75"/>
      <c r="BQ566" s="75"/>
      <c r="BR566" s="75"/>
      <c r="BS566" s="75"/>
      <c r="BT566" s="75"/>
      <c r="BU566" s="75"/>
      <c r="BV566" s="75"/>
      <c r="BW566" s="75"/>
      <c r="BX566" s="75"/>
      <c r="BY566" s="75"/>
      <c r="BZ566" s="75"/>
      <c r="CA566" s="75"/>
      <c r="CB566" s="75"/>
      <c r="CC566" s="75"/>
      <c r="CD566" s="75"/>
      <c r="CE566" s="75"/>
      <c r="CF566" s="75"/>
    </row>
    <row r="567" spans="2:84" ht="12.95" customHeight="1">
      <c r="B567" s="75"/>
      <c r="C567" s="75"/>
      <c r="D567" s="75"/>
      <c r="E567" s="76"/>
      <c r="F567" s="76"/>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5"/>
      <c r="AL567" s="75"/>
      <c r="AM567" s="75"/>
      <c r="AN567" s="75"/>
      <c r="AO567" s="75"/>
      <c r="AP567" s="75"/>
      <c r="AQ567" s="75"/>
      <c r="AR567" s="75"/>
      <c r="AS567" s="75"/>
      <c r="AT567" s="75"/>
      <c r="AU567" s="75"/>
      <c r="AV567" s="75"/>
      <c r="AW567" s="75"/>
      <c r="AX567" s="75"/>
      <c r="AY567" s="75"/>
      <c r="AZ567" s="75"/>
      <c r="BA567" s="75"/>
      <c r="BB567" s="75"/>
      <c r="BC567" s="75"/>
      <c r="BD567" s="75"/>
      <c r="BE567" s="75"/>
      <c r="BF567" s="75"/>
      <c r="BG567" s="75"/>
      <c r="BH567" s="75"/>
      <c r="BI567" s="75"/>
      <c r="BJ567" s="75"/>
      <c r="BK567" s="75"/>
      <c r="BL567" s="75"/>
      <c r="BM567" s="75"/>
      <c r="BN567" s="75"/>
      <c r="BO567" s="75"/>
      <c r="BP567" s="75"/>
      <c r="BQ567" s="75"/>
      <c r="BR567" s="75"/>
      <c r="BS567" s="75"/>
      <c r="BT567" s="75"/>
      <c r="BU567" s="75"/>
      <c r="BV567" s="75"/>
      <c r="BW567" s="75"/>
      <c r="BX567" s="75"/>
      <c r="BY567" s="75"/>
      <c r="BZ567" s="75"/>
      <c r="CA567" s="75"/>
      <c r="CB567" s="75"/>
      <c r="CC567" s="75"/>
      <c r="CD567" s="75"/>
      <c r="CE567" s="75"/>
      <c r="CF567" s="75"/>
    </row>
    <row r="568" spans="2:84" ht="12.95" customHeight="1">
      <c r="B568" s="75"/>
      <c r="C568" s="75"/>
      <c r="D568" s="75"/>
      <c r="E568" s="76"/>
      <c r="F568" s="76"/>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5"/>
      <c r="AL568" s="75"/>
      <c r="AM568" s="75"/>
      <c r="AN568" s="75"/>
      <c r="AO568" s="75"/>
      <c r="AP568" s="75"/>
      <c r="AQ568" s="75"/>
      <c r="AR568" s="75"/>
      <c r="AS568" s="75"/>
      <c r="AT568" s="75"/>
      <c r="AU568" s="75"/>
      <c r="AV568" s="75"/>
      <c r="AW568" s="75"/>
      <c r="AX568" s="75"/>
      <c r="AY568" s="75"/>
      <c r="AZ568" s="75"/>
      <c r="BA568" s="75"/>
      <c r="BB568" s="75"/>
      <c r="BC568" s="75"/>
      <c r="BD568" s="75"/>
      <c r="BE568" s="75"/>
      <c r="BF568" s="75"/>
      <c r="BG568" s="75"/>
      <c r="BH568" s="75"/>
      <c r="BI568" s="75"/>
      <c r="BJ568" s="75"/>
      <c r="BK568" s="75"/>
      <c r="BL568" s="75"/>
      <c r="BM568" s="75"/>
      <c r="BN568" s="75"/>
      <c r="BO568" s="75"/>
      <c r="BP568" s="75"/>
      <c r="BQ568" s="75"/>
      <c r="BR568" s="75"/>
      <c r="BS568" s="75"/>
      <c r="BT568" s="75"/>
      <c r="BU568" s="75"/>
      <c r="BV568" s="75"/>
      <c r="BW568" s="75"/>
      <c r="BX568" s="75"/>
      <c r="BY568" s="75"/>
      <c r="BZ568" s="75"/>
      <c r="CA568" s="75"/>
      <c r="CB568" s="75"/>
      <c r="CC568" s="75"/>
      <c r="CD568" s="75"/>
      <c r="CE568" s="75"/>
      <c r="CF568" s="75"/>
    </row>
    <row r="569" spans="2:84" ht="12.95" customHeight="1">
      <c r="B569" s="75"/>
      <c r="C569" s="75"/>
      <c r="D569" s="75"/>
      <c r="E569" s="76"/>
      <c r="F569" s="76"/>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5"/>
      <c r="AL569" s="75"/>
      <c r="AM569" s="75"/>
      <c r="AN569" s="75"/>
      <c r="AO569" s="75"/>
      <c r="AP569" s="75"/>
      <c r="AQ569" s="75"/>
      <c r="AR569" s="75"/>
      <c r="AS569" s="75"/>
      <c r="AT569" s="75"/>
      <c r="AU569" s="75"/>
      <c r="AV569" s="75"/>
      <c r="AW569" s="75"/>
      <c r="AX569" s="75"/>
      <c r="AY569" s="75"/>
      <c r="AZ569" s="75"/>
      <c r="BA569" s="75"/>
      <c r="BB569" s="75"/>
      <c r="BC569" s="75"/>
      <c r="BD569" s="75"/>
      <c r="BE569" s="75"/>
      <c r="BF569" s="75"/>
      <c r="BG569" s="75"/>
      <c r="BH569" s="75"/>
      <c r="BI569" s="75"/>
      <c r="BJ569" s="75"/>
      <c r="BK569" s="75"/>
      <c r="BL569" s="75"/>
      <c r="BM569" s="75"/>
      <c r="BN569" s="75"/>
      <c r="BO569" s="75"/>
      <c r="BP569" s="75"/>
      <c r="BQ569" s="75"/>
      <c r="BR569" s="75"/>
      <c r="BS569" s="75"/>
      <c r="BT569" s="75"/>
      <c r="BU569" s="75"/>
      <c r="BV569" s="75"/>
      <c r="BW569" s="75"/>
      <c r="BX569" s="75"/>
      <c r="BY569" s="75"/>
      <c r="BZ569" s="75"/>
      <c r="CA569" s="75"/>
      <c r="CB569" s="75"/>
      <c r="CC569" s="75"/>
      <c r="CD569" s="75"/>
      <c r="CE569" s="75"/>
      <c r="CF569" s="75"/>
    </row>
    <row r="570" spans="2:84" ht="12.95" customHeight="1">
      <c r="B570" s="75"/>
      <c r="C570" s="75"/>
      <c r="D570" s="75"/>
      <c r="E570" s="76"/>
      <c r="F570" s="76"/>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5"/>
      <c r="AL570" s="75"/>
      <c r="AM570" s="75"/>
      <c r="AN570" s="75"/>
      <c r="AO570" s="75"/>
      <c r="AP570" s="75"/>
      <c r="AQ570" s="75"/>
      <c r="AR570" s="75"/>
      <c r="AS570" s="75"/>
      <c r="AT570" s="75"/>
      <c r="AU570" s="75"/>
      <c r="AV570" s="75"/>
      <c r="AW570" s="75"/>
      <c r="AX570" s="75"/>
      <c r="AY570" s="75"/>
      <c r="AZ570" s="75"/>
      <c r="BA570" s="75"/>
      <c r="BB570" s="75"/>
      <c r="BC570" s="75"/>
      <c r="BD570" s="75"/>
      <c r="BE570" s="75"/>
      <c r="BF570" s="75"/>
      <c r="BG570" s="75"/>
      <c r="BH570" s="75"/>
      <c r="BI570" s="75"/>
      <c r="BJ570" s="75"/>
      <c r="BK570" s="75"/>
      <c r="BL570" s="75"/>
      <c r="BM570" s="75"/>
      <c r="BN570" s="75"/>
      <c r="BO570" s="75"/>
      <c r="BP570" s="75"/>
      <c r="BQ570" s="75"/>
      <c r="BR570" s="75"/>
      <c r="BS570" s="75"/>
      <c r="BT570" s="75"/>
      <c r="BU570" s="75"/>
      <c r="BV570" s="75"/>
      <c r="BW570" s="75"/>
      <c r="BX570" s="75"/>
      <c r="BY570" s="75"/>
      <c r="BZ570" s="75"/>
      <c r="CA570" s="75"/>
      <c r="CB570" s="75"/>
      <c r="CC570" s="75"/>
      <c r="CD570" s="75"/>
      <c r="CE570" s="75"/>
      <c r="CF570" s="75"/>
    </row>
    <row r="571" spans="2:84" ht="12.95" customHeight="1">
      <c r="B571" s="75"/>
      <c r="C571" s="75"/>
      <c r="D571" s="75"/>
      <c r="E571" s="76"/>
      <c r="F571" s="76"/>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c r="AL571" s="75"/>
      <c r="AM571" s="75"/>
      <c r="AN571" s="75"/>
      <c r="AO571" s="75"/>
      <c r="AP571" s="75"/>
      <c r="AQ571" s="75"/>
      <c r="AR571" s="75"/>
      <c r="AS571" s="75"/>
      <c r="AT571" s="75"/>
      <c r="AU571" s="75"/>
      <c r="AV571" s="75"/>
      <c r="AW571" s="75"/>
      <c r="AX571" s="75"/>
      <c r="AY571" s="75"/>
      <c r="AZ571" s="75"/>
      <c r="BA571" s="75"/>
      <c r="BB571" s="75"/>
      <c r="BC571" s="75"/>
      <c r="BD571" s="75"/>
      <c r="BE571" s="75"/>
      <c r="BF571" s="75"/>
      <c r="BG571" s="75"/>
      <c r="BH571" s="75"/>
      <c r="BI571" s="75"/>
      <c r="BJ571" s="75"/>
      <c r="BK571" s="75"/>
      <c r="BL571" s="75"/>
      <c r="BM571" s="75"/>
      <c r="BN571" s="75"/>
      <c r="BO571" s="75"/>
      <c r="BP571" s="75"/>
      <c r="BQ571" s="75"/>
      <c r="BR571" s="75"/>
      <c r="BS571" s="75"/>
      <c r="BT571" s="75"/>
      <c r="BU571" s="75"/>
      <c r="BV571" s="75"/>
      <c r="BW571" s="75"/>
      <c r="BX571" s="75"/>
      <c r="BY571" s="75"/>
      <c r="BZ571" s="75"/>
      <c r="CA571" s="75"/>
      <c r="CB571" s="75"/>
      <c r="CC571" s="75"/>
      <c r="CD571" s="75"/>
      <c r="CE571" s="75"/>
      <c r="CF571" s="75"/>
    </row>
    <row r="572" spans="2:84" ht="12.95" customHeight="1">
      <c r="B572" s="75"/>
      <c r="C572" s="75"/>
      <c r="D572" s="75"/>
      <c r="E572" s="76"/>
      <c r="F572" s="76"/>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5"/>
      <c r="AL572" s="75"/>
      <c r="AM572" s="75"/>
      <c r="AN572" s="75"/>
      <c r="AO572" s="75"/>
      <c r="AP572" s="75"/>
      <c r="AQ572" s="75"/>
      <c r="AR572" s="75"/>
      <c r="AS572" s="75"/>
      <c r="AT572" s="75"/>
      <c r="AU572" s="75"/>
      <c r="AV572" s="75"/>
      <c r="AW572" s="75"/>
      <c r="AX572" s="75"/>
      <c r="AY572" s="75"/>
      <c r="AZ572" s="75"/>
      <c r="BA572" s="75"/>
      <c r="BB572" s="75"/>
      <c r="BC572" s="75"/>
      <c r="BD572" s="75"/>
      <c r="BE572" s="75"/>
      <c r="BF572" s="75"/>
      <c r="BG572" s="75"/>
      <c r="BH572" s="75"/>
      <c r="BI572" s="75"/>
      <c r="BJ572" s="75"/>
      <c r="BK572" s="75"/>
      <c r="BL572" s="75"/>
      <c r="BM572" s="75"/>
      <c r="BN572" s="75"/>
      <c r="BO572" s="75"/>
      <c r="BP572" s="75"/>
      <c r="BQ572" s="75"/>
      <c r="BR572" s="75"/>
      <c r="BS572" s="75"/>
      <c r="BT572" s="75"/>
      <c r="BU572" s="75"/>
      <c r="BV572" s="75"/>
      <c r="BW572" s="75"/>
      <c r="BX572" s="75"/>
      <c r="BY572" s="75"/>
      <c r="BZ572" s="75"/>
      <c r="CA572" s="75"/>
      <c r="CB572" s="75"/>
      <c r="CC572" s="75"/>
      <c r="CD572" s="75"/>
      <c r="CE572" s="75"/>
      <c r="CF572" s="75"/>
    </row>
    <row r="573" spans="2:84" ht="12.95" customHeight="1">
      <c r="B573" s="75"/>
      <c r="C573" s="75"/>
      <c r="D573" s="75"/>
      <c r="E573" s="76"/>
      <c r="F573" s="76"/>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5"/>
      <c r="AL573" s="75"/>
      <c r="AM573" s="75"/>
      <c r="AN573" s="75"/>
      <c r="AO573" s="75"/>
      <c r="AP573" s="75"/>
      <c r="AQ573" s="75"/>
      <c r="AR573" s="75"/>
      <c r="AS573" s="75"/>
      <c r="AT573" s="75"/>
      <c r="AU573" s="75"/>
      <c r="AV573" s="75"/>
      <c r="AW573" s="75"/>
      <c r="AX573" s="75"/>
      <c r="AY573" s="75"/>
      <c r="AZ573" s="75"/>
      <c r="BA573" s="75"/>
      <c r="BB573" s="75"/>
      <c r="BC573" s="75"/>
      <c r="BD573" s="75"/>
      <c r="BE573" s="75"/>
      <c r="BF573" s="75"/>
      <c r="BG573" s="75"/>
      <c r="BH573" s="75"/>
      <c r="BI573" s="75"/>
      <c r="BJ573" s="75"/>
      <c r="BK573" s="75"/>
      <c r="BL573" s="75"/>
      <c r="BM573" s="75"/>
      <c r="BN573" s="75"/>
      <c r="BO573" s="75"/>
      <c r="BP573" s="75"/>
      <c r="BQ573" s="75"/>
      <c r="BR573" s="75"/>
      <c r="BS573" s="75"/>
      <c r="BT573" s="75"/>
      <c r="BU573" s="75"/>
      <c r="BV573" s="75"/>
      <c r="BW573" s="75"/>
      <c r="BX573" s="75"/>
      <c r="BY573" s="75"/>
      <c r="BZ573" s="75"/>
      <c r="CA573" s="75"/>
      <c r="CB573" s="75"/>
      <c r="CC573" s="75"/>
      <c r="CD573" s="75"/>
      <c r="CE573" s="75"/>
      <c r="CF573" s="75"/>
    </row>
    <row r="574" spans="2:84" ht="12.95" customHeight="1">
      <c r="B574" s="75"/>
      <c r="C574" s="75"/>
      <c r="D574" s="75"/>
      <c r="E574" s="76"/>
      <c r="F574" s="76"/>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5"/>
      <c r="AL574" s="75"/>
      <c r="AM574" s="75"/>
      <c r="AN574" s="75"/>
      <c r="AO574" s="75"/>
      <c r="AP574" s="75"/>
      <c r="AQ574" s="75"/>
      <c r="AR574" s="75"/>
      <c r="AS574" s="75"/>
      <c r="AT574" s="75"/>
      <c r="AU574" s="75"/>
      <c r="AV574" s="75"/>
      <c r="AW574" s="75"/>
      <c r="AX574" s="75"/>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75"/>
      <c r="BZ574" s="75"/>
      <c r="CA574" s="75"/>
      <c r="CB574" s="75"/>
      <c r="CC574" s="75"/>
      <c r="CD574" s="75"/>
      <c r="CE574" s="75"/>
      <c r="CF574" s="75"/>
    </row>
    <row r="575" spans="2:84" ht="12.95" customHeight="1">
      <c r="B575" s="75"/>
      <c r="C575" s="75"/>
      <c r="D575" s="75"/>
      <c r="E575" s="76"/>
      <c r="F575" s="76"/>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5"/>
      <c r="AL575" s="75"/>
      <c r="AM575" s="75"/>
      <c r="AN575" s="75"/>
      <c r="AO575" s="75"/>
      <c r="AP575" s="75"/>
      <c r="AQ575" s="75"/>
      <c r="AR575" s="75"/>
      <c r="AS575" s="75"/>
      <c r="AT575" s="75"/>
      <c r="AU575" s="75"/>
      <c r="AV575" s="75"/>
      <c r="AW575" s="75"/>
      <c r="AX575" s="75"/>
      <c r="AY575" s="75"/>
      <c r="AZ575" s="75"/>
      <c r="BA575" s="75"/>
      <c r="BB575" s="75"/>
      <c r="BC575" s="75"/>
      <c r="BD575" s="75"/>
      <c r="BE575" s="75"/>
      <c r="BF575" s="75"/>
      <c r="BG575" s="75"/>
      <c r="BH575" s="75"/>
      <c r="BI575" s="75"/>
      <c r="BJ575" s="75"/>
      <c r="BK575" s="75"/>
      <c r="BL575" s="75"/>
      <c r="BM575" s="75"/>
      <c r="BN575" s="75"/>
      <c r="BO575" s="75"/>
      <c r="BP575" s="75"/>
      <c r="BQ575" s="75"/>
      <c r="BR575" s="75"/>
      <c r="BS575" s="75"/>
      <c r="BT575" s="75"/>
      <c r="BU575" s="75"/>
      <c r="BV575" s="75"/>
      <c r="BW575" s="75"/>
      <c r="BX575" s="75"/>
      <c r="BY575" s="75"/>
      <c r="BZ575" s="75"/>
      <c r="CA575" s="75"/>
      <c r="CB575" s="75"/>
      <c r="CC575" s="75"/>
      <c r="CD575" s="75"/>
      <c r="CE575" s="75"/>
      <c r="CF575" s="75"/>
    </row>
    <row r="576" spans="2:84" ht="12.95" customHeight="1">
      <c r="B576" s="75"/>
      <c r="C576" s="75"/>
      <c r="D576" s="75"/>
      <c r="E576" s="76"/>
      <c r="F576" s="76"/>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5"/>
      <c r="AL576" s="75"/>
      <c r="AM576" s="75"/>
      <c r="AN576" s="75"/>
      <c r="AO576" s="75"/>
      <c r="AP576" s="75"/>
      <c r="AQ576" s="75"/>
      <c r="AR576" s="75"/>
      <c r="AS576" s="75"/>
      <c r="AT576" s="75"/>
      <c r="AU576" s="75"/>
      <c r="AV576" s="75"/>
      <c r="AW576" s="75"/>
      <c r="AX576" s="75"/>
      <c r="AY576" s="75"/>
      <c r="AZ576" s="75"/>
      <c r="BA576" s="75"/>
      <c r="BB576" s="75"/>
      <c r="BC576" s="75"/>
      <c r="BD576" s="75"/>
      <c r="BE576" s="75"/>
      <c r="BF576" s="75"/>
      <c r="BG576" s="75"/>
      <c r="BH576" s="75"/>
      <c r="BI576" s="75"/>
      <c r="BJ576" s="75"/>
      <c r="BK576" s="75"/>
      <c r="BL576" s="75"/>
      <c r="BM576" s="75"/>
      <c r="BN576" s="75"/>
      <c r="BO576" s="75"/>
      <c r="BP576" s="75"/>
      <c r="BQ576" s="75"/>
      <c r="BR576" s="75"/>
      <c r="BS576" s="75"/>
      <c r="BT576" s="75"/>
      <c r="BU576" s="75"/>
      <c r="BV576" s="75"/>
      <c r="BW576" s="75"/>
      <c r="BX576" s="75"/>
      <c r="BY576" s="75"/>
      <c r="BZ576" s="75"/>
      <c r="CA576" s="75"/>
      <c r="CB576" s="75"/>
      <c r="CC576" s="75"/>
      <c r="CD576" s="75"/>
      <c r="CE576" s="75"/>
      <c r="CF576" s="75"/>
    </row>
    <row r="577" spans="2:84" ht="12.95" customHeight="1">
      <c r="B577" s="75"/>
      <c r="C577" s="75"/>
      <c r="D577" s="75"/>
      <c r="E577" s="76"/>
      <c r="F577" s="76"/>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5"/>
      <c r="AL577" s="75"/>
      <c r="AM577" s="75"/>
      <c r="AN577" s="75"/>
      <c r="AO577" s="75"/>
      <c r="AP577" s="75"/>
      <c r="AQ577" s="75"/>
      <c r="AR577" s="75"/>
      <c r="AS577" s="75"/>
      <c r="AT577" s="75"/>
      <c r="AU577" s="75"/>
      <c r="AV577" s="75"/>
      <c r="AW577" s="75"/>
      <c r="AX577" s="75"/>
      <c r="AY577" s="75"/>
      <c r="AZ577" s="75"/>
      <c r="BA577" s="75"/>
      <c r="BB577" s="75"/>
      <c r="BC577" s="75"/>
      <c r="BD577" s="75"/>
      <c r="BE577" s="75"/>
      <c r="BF577" s="75"/>
      <c r="BG577" s="75"/>
      <c r="BH577" s="75"/>
      <c r="BI577" s="75"/>
      <c r="BJ577" s="75"/>
      <c r="BK577" s="75"/>
      <c r="BL577" s="75"/>
      <c r="BM577" s="75"/>
      <c r="BN577" s="75"/>
      <c r="BO577" s="75"/>
      <c r="BP577" s="75"/>
      <c r="BQ577" s="75"/>
      <c r="BR577" s="75"/>
      <c r="BS577" s="75"/>
      <c r="BT577" s="75"/>
      <c r="BU577" s="75"/>
      <c r="BV577" s="75"/>
      <c r="BW577" s="75"/>
      <c r="BX577" s="75"/>
      <c r="BY577" s="75"/>
      <c r="BZ577" s="75"/>
      <c r="CA577" s="75"/>
      <c r="CB577" s="75"/>
      <c r="CC577" s="75"/>
      <c r="CD577" s="75"/>
      <c r="CE577" s="75"/>
      <c r="CF577" s="75"/>
    </row>
    <row r="578" spans="2:84" ht="12.95" customHeight="1">
      <c r="B578" s="75"/>
      <c r="C578" s="75"/>
      <c r="D578" s="75"/>
      <c r="E578" s="76"/>
      <c r="F578" s="76"/>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5"/>
      <c r="AL578" s="75"/>
      <c r="AM578" s="75"/>
      <c r="AN578" s="75"/>
      <c r="AO578" s="75"/>
      <c r="AP578" s="75"/>
      <c r="AQ578" s="75"/>
      <c r="AR578" s="75"/>
      <c r="AS578" s="75"/>
      <c r="AT578" s="75"/>
      <c r="AU578" s="75"/>
      <c r="AV578" s="75"/>
      <c r="AW578" s="75"/>
      <c r="AX578" s="75"/>
      <c r="AY578" s="75"/>
      <c r="AZ578" s="75"/>
      <c r="BA578" s="75"/>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75"/>
      <c r="BY578" s="75"/>
      <c r="BZ578" s="75"/>
      <c r="CA578" s="75"/>
      <c r="CB578" s="75"/>
      <c r="CC578" s="75"/>
      <c r="CD578" s="75"/>
      <c r="CE578" s="75"/>
      <c r="CF578" s="75"/>
    </row>
    <row r="579" spans="2:84" ht="12.95" customHeight="1">
      <c r="B579" s="75"/>
      <c r="C579" s="75"/>
      <c r="D579" s="75"/>
      <c r="E579" s="76"/>
      <c r="F579" s="76"/>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5"/>
      <c r="AL579" s="75"/>
      <c r="AM579" s="75"/>
      <c r="AN579" s="75"/>
      <c r="AO579" s="75"/>
      <c r="AP579" s="75"/>
      <c r="AQ579" s="75"/>
      <c r="AR579" s="75"/>
      <c r="AS579" s="75"/>
      <c r="AT579" s="75"/>
      <c r="AU579" s="75"/>
      <c r="AV579" s="75"/>
      <c r="AW579" s="75"/>
      <c r="AX579" s="75"/>
      <c r="AY579" s="75"/>
      <c r="AZ579" s="75"/>
      <c r="BA579" s="75"/>
      <c r="BB579" s="75"/>
      <c r="BC579" s="75"/>
      <c r="BD579" s="75"/>
      <c r="BE579" s="75"/>
      <c r="BF579" s="75"/>
      <c r="BG579" s="75"/>
      <c r="BH579" s="75"/>
      <c r="BI579" s="75"/>
      <c r="BJ579" s="75"/>
      <c r="BK579" s="75"/>
      <c r="BL579" s="75"/>
      <c r="BM579" s="75"/>
      <c r="BN579" s="75"/>
      <c r="BO579" s="75"/>
      <c r="BP579" s="75"/>
      <c r="BQ579" s="75"/>
      <c r="BR579" s="75"/>
      <c r="BS579" s="75"/>
      <c r="BT579" s="75"/>
      <c r="BU579" s="75"/>
      <c r="BV579" s="75"/>
      <c r="BW579" s="75"/>
      <c r="BX579" s="75"/>
      <c r="BY579" s="75"/>
      <c r="BZ579" s="75"/>
      <c r="CA579" s="75"/>
      <c r="CB579" s="75"/>
      <c r="CC579" s="75"/>
      <c r="CD579" s="75"/>
      <c r="CE579" s="75"/>
      <c r="CF579" s="75"/>
    </row>
    <row r="580" spans="2:84" ht="12.95" customHeight="1">
      <c r="B580" s="75"/>
      <c r="C580" s="75"/>
      <c r="D580" s="75"/>
      <c r="E580" s="76"/>
      <c r="F580" s="76"/>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5"/>
      <c r="AY580" s="75"/>
      <c r="AZ580" s="75"/>
      <c r="BA580" s="75"/>
      <c r="BB580" s="75"/>
      <c r="BC580" s="75"/>
      <c r="BD580" s="75"/>
      <c r="BE580" s="75"/>
      <c r="BF580" s="75"/>
      <c r="BG580" s="75"/>
      <c r="BH580" s="75"/>
      <c r="BI580" s="75"/>
      <c r="BJ580" s="75"/>
      <c r="BK580" s="75"/>
      <c r="BL580" s="75"/>
      <c r="BM580" s="75"/>
      <c r="BN580" s="75"/>
      <c r="BO580" s="75"/>
      <c r="BP580" s="75"/>
      <c r="BQ580" s="75"/>
      <c r="BR580" s="75"/>
      <c r="BS580" s="75"/>
      <c r="BT580" s="75"/>
      <c r="BU580" s="75"/>
      <c r="BV580" s="75"/>
      <c r="BW580" s="75"/>
      <c r="BX580" s="75"/>
      <c r="BY580" s="75"/>
      <c r="BZ580" s="75"/>
      <c r="CA580" s="75"/>
      <c r="CB580" s="75"/>
      <c r="CC580" s="75"/>
      <c r="CD580" s="75"/>
      <c r="CE580" s="75"/>
      <c r="CF580" s="75"/>
    </row>
    <row r="581" spans="2:84" ht="12.95" customHeight="1">
      <c r="B581" s="75"/>
      <c r="C581" s="75"/>
      <c r="D581" s="75"/>
      <c r="E581" s="76"/>
      <c r="F581" s="76"/>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c r="AL581" s="75"/>
      <c r="AM581" s="75"/>
      <c r="AN581" s="75"/>
      <c r="AO581" s="75"/>
      <c r="AP581" s="75"/>
      <c r="AQ581" s="75"/>
      <c r="AR581" s="75"/>
      <c r="AS581" s="75"/>
      <c r="AT581" s="75"/>
      <c r="AU581" s="75"/>
      <c r="AV581" s="75"/>
      <c r="AW581" s="75"/>
      <c r="AX581" s="75"/>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75"/>
      <c r="BZ581" s="75"/>
      <c r="CA581" s="75"/>
      <c r="CB581" s="75"/>
      <c r="CC581" s="75"/>
      <c r="CD581" s="75"/>
      <c r="CE581" s="75"/>
      <c r="CF581" s="75"/>
    </row>
    <row r="582" spans="2:84" ht="12.95" customHeight="1">
      <c r="B582" s="75"/>
      <c r="C582" s="75"/>
      <c r="D582" s="75"/>
      <c r="E582" s="76"/>
      <c r="F582" s="76"/>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c r="AL582" s="75"/>
      <c r="AM582" s="75"/>
      <c r="AN582" s="75"/>
      <c r="AO582" s="75"/>
      <c r="AP582" s="75"/>
      <c r="AQ582" s="75"/>
      <c r="AR582" s="75"/>
      <c r="AS582" s="75"/>
      <c r="AT582" s="75"/>
      <c r="AU582" s="75"/>
      <c r="AV582" s="75"/>
      <c r="AW582" s="75"/>
      <c r="AX582" s="75"/>
      <c r="AY582" s="75"/>
      <c r="AZ582" s="75"/>
      <c r="BA582" s="75"/>
      <c r="BB582" s="75"/>
      <c r="BC582" s="75"/>
      <c r="BD582" s="75"/>
      <c r="BE582" s="75"/>
      <c r="BF582" s="75"/>
      <c r="BG582" s="75"/>
      <c r="BH582" s="75"/>
      <c r="BI582" s="75"/>
      <c r="BJ582" s="75"/>
      <c r="BK582" s="75"/>
      <c r="BL582" s="75"/>
      <c r="BM582" s="75"/>
      <c r="BN582" s="75"/>
      <c r="BO582" s="75"/>
      <c r="BP582" s="75"/>
      <c r="BQ582" s="75"/>
      <c r="BR582" s="75"/>
      <c r="BS582" s="75"/>
      <c r="BT582" s="75"/>
      <c r="BU582" s="75"/>
      <c r="BV582" s="75"/>
      <c r="BW582" s="75"/>
      <c r="BX582" s="75"/>
      <c r="BY582" s="75"/>
      <c r="BZ582" s="75"/>
      <c r="CA582" s="75"/>
      <c r="CB582" s="75"/>
      <c r="CC582" s="75"/>
      <c r="CD582" s="75"/>
      <c r="CE582" s="75"/>
      <c r="CF582" s="75"/>
    </row>
    <row r="583" spans="2:84" ht="12.95" customHeight="1">
      <c r="B583" s="75"/>
      <c r="C583" s="75"/>
      <c r="D583" s="75"/>
      <c r="E583" s="76"/>
      <c r="F583" s="76"/>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c r="AL583" s="75"/>
      <c r="AM583" s="75"/>
      <c r="AN583" s="75"/>
      <c r="AO583" s="75"/>
      <c r="AP583" s="75"/>
      <c r="AQ583" s="75"/>
      <c r="AR583" s="75"/>
      <c r="AS583" s="75"/>
      <c r="AT583" s="75"/>
      <c r="AU583" s="75"/>
      <c r="AV583" s="75"/>
      <c r="AW583" s="75"/>
      <c r="AX583" s="75"/>
      <c r="AY583" s="75"/>
      <c r="AZ583" s="75"/>
      <c r="BA583" s="75"/>
      <c r="BB583" s="75"/>
      <c r="BC583" s="75"/>
      <c r="BD583" s="75"/>
      <c r="BE583" s="75"/>
      <c r="BF583" s="75"/>
      <c r="BG583" s="75"/>
      <c r="BH583" s="75"/>
      <c r="BI583" s="75"/>
      <c r="BJ583" s="75"/>
      <c r="BK583" s="75"/>
      <c r="BL583" s="75"/>
      <c r="BM583" s="75"/>
      <c r="BN583" s="75"/>
      <c r="BO583" s="75"/>
      <c r="BP583" s="75"/>
      <c r="BQ583" s="75"/>
      <c r="BR583" s="75"/>
      <c r="BS583" s="75"/>
      <c r="BT583" s="75"/>
      <c r="BU583" s="75"/>
      <c r="BV583" s="75"/>
      <c r="BW583" s="75"/>
      <c r="BX583" s="75"/>
      <c r="BY583" s="75"/>
      <c r="BZ583" s="75"/>
      <c r="CA583" s="75"/>
      <c r="CB583" s="75"/>
      <c r="CC583" s="75"/>
      <c r="CD583" s="75"/>
      <c r="CE583" s="75"/>
      <c r="CF583" s="75"/>
    </row>
    <row r="584" spans="2:84" ht="12.95" customHeight="1">
      <c r="B584" s="75"/>
      <c r="C584" s="75"/>
      <c r="D584" s="75"/>
      <c r="E584" s="76"/>
      <c r="F584" s="76"/>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c r="AL584" s="75"/>
      <c r="AM584" s="75"/>
      <c r="AN584" s="75"/>
      <c r="AO584" s="75"/>
      <c r="AP584" s="75"/>
      <c r="AQ584" s="75"/>
      <c r="AR584" s="75"/>
      <c r="AS584" s="75"/>
      <c r="AT584" s="75"/>
      <c r="AU584" s="75"/>
      <c r="AV584" s="75"/>
      <c r="AW584" s="75"/>
      <c r="AX584" s="75"/>
      <c r="AY584" s="75"/>
      <c r="AZ584" s="75"/>
      <c r="BA584" s="75"/>
      <c r="BB584" s="75"/>
      <c r="BC584" s="75"/>
      <c r="BD584" s="75"/>
      <c r="BE584" s="75"/>
      <c r="BF584" s="75"/>
      <c r="BG584" s="75"/>
      <c r="BH584" s="75"/>
      <c r="BI584" s="75"/>
      <c r="BJ584" s="75"/>
      <c r="BK584" s="75"/>
      <c r="BL584" s="75"/>
      <c r="BM584" s="75"/>
      <c r="BN584" s="75"/>
      <c r="BO584" s="75"/>
      <c r="BP584" s="75"/>
      <c r="BQ584" s="75"/>
      <c r="BR584" s="75"/>
      <c r="BS584" s="75"/>
      <c r="BT584" s="75"/>
      <c r="BU584" s="75"/>
      <c r="BV584" s="75"/>
      <c r="BW584" s="75"/>
      <c r="BX584" s="75"/>
      <c r="BY584" s="75"/>
      <c r="BZ584" s="75"/>
      <c r="CA584" s="75"/>
      <c r="CB584" s="75"/>
      <c r="CC584" s="75"/>
      <c r="CD584" s="75"/>
      <c r="CE584" s="75"/>
      <c r="CF584" s="75"/>
    </row>
    <row r="585" spans="2:84" ht="12.95" customHeight="1">
      <c r="B585" s="75"/>
      <c r="C585" s="75"/>
      <c r="D585" s="75"/>
      <c r="E585" s="76"/>
      <c r="F585" s="76"/>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5"/>
      <c r="AL585" s="75"/>
      <c r="AM585" s="75"/>
      <c r="AN585" s="75"/>
      <c r="AO585" s="75"/>
      <c r="AP585" s="75"/>
      <c r="AQ585" s="75"/>
      <c r="AR585" s="75"/>
      <c r="AS585" s="75"/>
      <c r="AT585" s="75"/>
      <c r="AU585" s="75"/>
      <c r="AV585" s="75"/>
      <c r="AW585" s="75"/>
      <c r="AX585" s="75"/>
      <c r="AY585" s="75"/>
      <c r="AZ585" s="75"/>
      <c r="BA585" s="75"/>
      <c r="BB585" s="75"/>
      <c r="BC585" s="75"/>
      <c r="BD585" s="75"/>
      <c r="BE585" s="75"/>
      <c r="BF585" s="75"/>
      <c r="BG585" s="75"/>
      <c r="BH585" s="75"/>
      <c r="BI585" s="75"/>
      <c r="BJ585" s="75"/>
      <c r="BK585" s="75"/>
      <c r="BL585" s="75"/>
      <c r="BM585" s="75"/>
      <c r="BN585" s="75"/>
      <c r="BO585" s="75"/>
      <c r="BP585" s="75"/>
      <c r="BQ585" s="75"/>
      <c r="BR585" s="75"/>
      <c r="BS585" s="75"/>
      <c r="BT585" s="75"/>
      <c r="BU585" s="75"/>
      <c r="BV585" s="75"/>
      <c r="BW585" s="75"/>
      <c r="BX585" s="75"/>
      <c r="BY585" s="75"/>
      <c r="BZ585" s="75"/>
      <c r="CA585" s="75"/>
      <c r="CB585" s="75"/>
      <c r="CC585" s="75"/>
      <c r="CD585" s="75"/>
      <c r="CE585" s="75"/>
      <c r="CF585" s="75"/>
    </row>
    <row r="586" spans="2:84" ht="12.95" customHeight="1">
      <c r="B586" s="75"/>
      <c r="C586" s="75"/>
      <c r="D586" s="75"/>
      <c r="E586" s="76"/>
      <c r="F586" s="76"/>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5"/>
      <c r="AL586" s="75"/>
      <c r="AM586" s="75"/>
      <c r="AN586" s="75"/>
      <c r="AO586" s="75"/>
      <c r="AP586" s="75"/>
      <c r="AQ586" s="75"/>
      <c r="AR586" s="75"/>
      <c r="AS586" s="75"/>
      <c r="AT586" s="75"/>
      <c r="AU586" s="75"/>
      <c r="AV586" s="75"/>
      <c r="AW586" s="75"/>
      <c r="AX586" s="75"/>
      <c r="AY586" s="75"/>
      <c r="AZ586" s="75"/>
      <c r="BA586" s="75"/>
      <c r="BB586" s="75"/>
      <c r="BC586" s="75"/>
      <c r="BD586" s="75"/>
      <c r="BE586" s="75"/>
      <c r="BF586" s="75"/>
      <c r="BG586" s="75"/>
      <c r="BH586" s="75"/>
      <c r="BI586" s="75"/>
      <c r="BJ586" s="75"/>
      <c r="BK586" s="75"/>
      <c r="BL586" s="75"/>
      <c r="BM586" s="75"/>
      <c r="BN586" s="75"/>
      <c r="BO586" s="75"/>
      <c r="BP586" s="75"/>
      <c r="BQ586" s="75"/>
      <c r="BR586" s="75"/>
      <c r="BS586" s="75"/>
      <c r="BT586" s="75"/>
      <c r="BU586" s="75"/>
      <c r="BV586" s="75"/>
      <c r="BW586" s="75"/>
      <c r="BX586" s="75"/>
      <c r="BY586" s="75"/>
      <c r="BZ586" s="75"/>
      <c r="CA586" s="75"/>
      <c r="CB586" s="75"/>
      <c r="CC586" s="75"/>
      <c r="CD586" s="75"/>
      <c r="CE586" s="75"/>
      <c r="CF586" s="75"/>
    </row>
    <row r="587" spans="2:84" ht="12.95" customHeight="1">
      <c r="B587" s="75"/>
      <c r="C587" s="75"/>
      <c r="D587" s="75"/>
      <c r="E587" s="76"/>
      <c r="F587" s="76"/>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5"/>
      <c r="AL587" s="75"/>
      <c r="AM587" s="75"/>
      <c r="AN587" s="75"/>
      <c r="AO587" s="75"/>
      <c r="AP587" s="75"/>
      <c r="AQ587" s="75"/>
      <c r="AR587" s="75"/>
      <c r="AS587" s="75"/>
      <c r="AT587" s="75"/>
      <c r="AU587" s="75"/>
      <c r="AV587" s="75"/>
      <c r="AW587" s="75"/>
      <c r="AX587" s="75"/>
      <c r="AY587" s="75"/>
      <c r="AZ587" s="75"/>
      <c r="BA587" s="75"/>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75"/>
      <c r="BY587" s="75"/>
      <c r="BZ587" s="75"/>
      <c r="CA587" s="75"/>
      <c r="CB587" s="75"/>
      <c r="CC587" s="75"/>
      <c r="CD587" s="75"/>
      <c r="CE587" s="75"/>
      <c r="CF587" s="75"/>
    </row>
    <row r="588" spans="2:84" ht="12.95" customHeight="1">
      <c r="B588" s="75"/>
      <c r="C588" s="75"/>
      <c r="D588" s="75"/>
      <c r="E588" s="76"/>
      <c r="F588" s="76"/>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5"/>
      <c r="AL588" s="75"/>
      <c r="AM588" s="75"/>
      <c r="AN588" s="75"/>
      <c r="AO588" s="75"/>
      <c r="AP588" s="75"/>
      <c r="AQ588" s="75"/>
      <c r="AR588" s="75"/>
      <c r="AS588" s="75"/>
      <c r="AT588" s="75"/>
      <c r="AU588" s="75"/>
      <c r="AV588" s="75"/>
      <c r="AW588" s="75"/>
      <c r="AX588" s="75"/>
      <c r="AY588" s="75"/>
      <c r="AZ588" s="75"/>
      <c r="BA588" s="75"/>
      <c r="BB588" s="75"/>
      <c r="BC588" s="75"/>
      <c r="BD588" s="75"/>
      <c r="BE588" s="75"/>
      <c r="BF588" s="75"/>
      <c r="BG588" s="75"/>
      <c r="BH588" s="75"/>
      <c r="BI588" s="75"/>
      <c r="BJ588" s="75"/>
      <c r="BK588" s="75"/>
      <c r="BL588" s="75"/>
      <c r="BM588" s="75"/>
      <c r="BN588" s="75"/>
      <c r="BO588" s="75"/>
      <c r="BP588" s="75"/>
      <c r="BQ588" s="75"/>
      <c r="BR588" s="75"/>
      <c r="BS588" s="75"/>
      <c r="BT588" s="75"/>
      <c r="BU588" s="75"/>
      <c r="BV588" s="75"/>
      <c r="BW588" s="75"/>
      <c r="BX588" s="75"/>
      <c r="BY588" s="75"/>
      <c r="BZ588" s="75"/>
      <c r="CA588" s="75"/>
      <c r="CB588" s="75"/>
      <c r="CC588" s="75"/>
      <c r="CD588" s="75"/>
      <c r="CE588" s="75"/>
      <c r="CF588" s="75"/>
    </row>
    <row r="589" spans="2:84" ht="12.95" customHeight="1">
      <c r="B589" s="75"/>
      <c r="C589" s="75"/>
      <c r="D589" s="75"/>
      <c r="E589" s="76"/>
      <c r="F589" s="76"/>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5"/>
      <c r="AL589" s="75"/>
      <c r="AM589" s="75"/>
      <c r="AN589" s="75"/>
      <c r="AO589" s="75"/>
      <c r="AP589" s="75"/>
      <c r="AQ589" s="75"/>
      <c r="AR589" s="75"/>
      <c r="AS589" s="75"/>
      <c r="AT589" s="75"/>
      <c r="AU589" s="75"/>
      <c r="AV589" s="75"/>
      <c r="AW589" s="75"/>
      <c r="AX589" s="75"/>
      <c r="AY589" s="75"/>
      <c r="AZ589" s="75"/>
      <c r="BA589" s="75"/>
      <c r="BB589" s="75"/>
      <c r="BC589" s="75"/>
      <c r="BD589" s="75"/>
      <c r="BE589" s="75"/>
      <c r="BF589" s="75"/>
      <c r="BG589" s="75"/>
      <c r="BH589" s="75"/>
      <c r="BI589" s="75"/>
      <c r="BJ589" s="75"/>
      <c r="BK589" s="75"/>
      <c r="BL589" s="75"/>
      <c r="BM589" s="75"/>
      <c r="BN589" s="75"/>
      <c r="BO589" s="75"/>
      <c r="BP589" s="75"/>
      <c r="BQ589" s="75"/>
      <c r="BR589" s="75"/>
      <c r="BS589" s="75"/>
      <c r="BT589" s="75"/>
      <c r="BU589" s="75"/>
      <c r="BV589" s="75"/>
      <c r="BW589" s="75"/>
      <c r="BX589" s="75"/>
      <c r="BY589" s="75"/>
      <c r="BZ589" s="75"/>
      <c r="CA589" s="75"/>
      <c r="CB589" s="75"/>
      <c r="CC589" s="75"/>
      <c r="CD589" s="75"/>
      <c r="CE589" s="75"/>
      <c r="CF589" s="75"/>
    </row>
    <row r="590" spans="2:84" ht="12.95" customHeight="1">
      <c r="B590" s="75"/>
      <c r="C590" s="75"/>
      <c r="D590" s="75"/>
      <c r="E590" s="76"/>
      <c r="F590" s="76"/>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5"/>
      <c r="AL590" s="75"/>
      <c r="AM590" s="75"/>
      <c r="AN590" s="75"/>
      <c r="AO590" s="75"/>
      <c r="AP590" s="75"/>
      <c r="AQ590" s="75"/>
      <c r="AR590" s="75"/>
      <c r="AS590" s="75"/>
      <c r="AT590" s="75"/>
      <c r="AU590" s="75"/>
      <c r="AV590" s="75"/>
      <c r="AW590" s="75"/>
      <c r="AX590" s="75"/>
      <c r="AY590" s="75"/>
      <c r="AZ590" s="75"/>
      <c r="BA590" s="75"/>
      <c r="BB590" s="75"/>
      <c r="BC590" s="75"/>
      <c r="BD590" s="75"/>
      <c r="BE590" s="75"/>
      <c r="BF590" s="75"/>
      <c r="BG590" s="75"/>
      <c r="BH590" s="75"/>
      <c r="BI590" s="75"/>
      <c r="BJ590" s="75"/>
      <c r="BK590" s="75"/>
      <c r="BL590" s="75"/>
      <c r="BM590" s="75"/>
      <c r="BN590" s="75"/>
      <c r="BO590" s="75"/>
      <c r="BP590" s="75"/>
      <c r="BQ590" s="75"/>
      <c r="BR590" s="75"/>
      <c r="BS590" s="75"/>
      <c r="BT590" s="75"/>
      <c r="BU590" s="75"/>
      <c r="BV590" s="75"/>
      <c r="BW590" s="75"/>
      <c r="BX590" s="75"/>
      <c r="BY590" s="75"/>
      <c r="BZ590" s="75"/>
      <c r="CA590" s="75"/>
      <c r="CB590" s="75"/>
      <c r="CC590" s="75"/>
      <c r="CD590" s="75"/>
      <c r="CE590" s="75"/>
      <c r="CF590" s="75"/>
    </row>
    <row r="591" spans="2:84" ht="12.95" customHeight="1">
      <c r="B591" s="75"/>
      <c r="C591" s="75"/>
      <c r="D591" s="75"/>
      <c r="E591" s="76"/>
      <c r="F591" s="76"/>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5"/>
      <c r="AL591" s="75"/>
      <c r="AM591" s="75"/>
      <c r="AN591" s="75"/>
      <c r="AO591" s="75"/>
      <c r="AP591" s="75"/>
      <c r="AQ591" s="75"/>
      <c r="AR591" s="75"/>
      <c r="AS591" s="75"/>
      <c r="AT591" s="75"/>
      <c r="AU591" s="75"/>
      <c r="AV591" s="75"/>
      <c r="AW591" s="75"/>
      <c r="AX591" s="75"/>
      <c r="AY591" s="75"/>
      <c r="AZ591" s="75"/>
      <c r="BA591" s="75"/>
      <c r="BB591" s="75"/>
      <c r="BC591" s="75"/>
      <c r="BD591" s="75"/>
      <c r="BE591" s="75"/>
      <c r="BF591" s="75"/>
      <c r="BG591" s="75"/>
      <c r="BH591" s="75"/>
      <c r="BI591" s="75"/>
      <c r="BJ591" s="75"/>
      <c r="BK591" s="75"/>
      <c r="BL591" s="75"/>
      <c r="BM591" s="75"/>
      <c r="BN591" s="75"/>
      <c r="BO591" s="75"/>
      <c r="BP591" s="75"/>
      <c r="BQ591" s="75"/>
      <c r="BR591" s="75"/>
      <c r="BS591" s="75"/>
      <c r="BT591" s="75"/>
      <c r="BU591" s="75"/>
      <c r="BV591" s="75"/>
      <c r="BW591" s="75"/>
      <c r="BX591" s="75"/>
      <c r="BY591" s="75"/>
      <c r="BZ591" s="75"/>
      <c r="CA591" s="75"/>
      <c r="CB591" s="75"/>
      <c r="CC591" s="75"/>
      <c r="CD591" s="75"/>
      <c r="CE591" s="75"/>
      <c r="CF591" s="75"/>
    </row>
    <row r="592" spans="2:84" ht="12.95" customHeight="1">
      <c r="B592" s="75"/>
      <c r="C592" s="75"/>
      <c r="D592" s="75"/>
      <c r="E592" s="76"/>
      <c r="F592" s="76"/>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5"/>
      <c r="AL592" s="75"/>
      <c r="AM592" s="75"/>
      <c r="AN592" s="75"/>
      <c r="AO592" s="75"/>
      <c r="AP592" s="75"/>
      <c r="AQ592" s="75"/>
      <c r="AR592" s="75"/>
      <c r="AS592" s="75"/>
      <c r="AT592" s="75"/>
      <c r="AU592" s="75"/>
      <c r="AV592" s="75"/>
      <c r="AW592" s="75"/>
      <c r="AX592" s="75"/>
      <c r="AY592" s="75"/>
      <c r="AZ592" s="75"/>
      <c r="BA592" s="75"/>
      <c r="BB592" s="75"/>
      <c r="BC592" s="75"/>
      <c r="BD592" s="75"/>
      <c r="BE592" s="75"/>
      <c r="BF592" s="75"/>
      <c r="BG592" s="75"/>
      <c r="BH592" s="75"/>
      <c r="BI592" s="75"/>
      <c r="BJ592" s="75"/>
      <c r="BK592" s="75"/>
      <c r="BL592" s="75"/>
      <c r="BM592" s="75"/>
      <c r="BN592" s="75"/>
      <c r="BO592" s="75"/>
      <c r="BP592" s="75"/>
      <c r="BQ592" s="75"/>
      <c r="BR592" s="75"/>
      <c r="BS592" s="75"/>
      <c r="BT592" s="75"/>
      <c r="BU592" s="75"/>
      <c r="BV592" s="75"/>
      <c r="BW592" s="75"/>
      <c r="BX592" s="75"/>
      <c r="BY592" s="75"/>
      <c r="BZ592" s="75"/>
      <c r="CA592" s="75"/>
      <c r="CB592" s="75"/>
      <c r="CC592" s="75"/>
      <c r="CD592" s="75"/>
      <c r="CE592" s="75"/>
      <c r="CF592" s="75"/>
    </row>
    <row r="593" spans="2:84" ht="12.95" customHeight="1">
      <c r="B593" s="75"/>
      <c r="C593" s="75"/>
      <c r="D593" s="75"/>
      <c r="E593" s="76"/>
      <c r="F593" s="76"/>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5"/>
      <c r="AL593" s="75"/>
      <c r="AM593" s="75"/>
      <c r="AN593" s="75"/>
      <c r="AO593" s="75"/>
      <c r="AP593" s="75"/>
      <c r="AQ593" s="75"/>
      <c r="AR593" s="75"/>
      <c r="AS593" s="75"/>
      <c r="AT593" s="75"/>
      <c r="AU593" s="75"/>
      <c r="AV593" s="75"/>
      <c r="AW593" s="75"/>
      <c r="AX593" s="75"/>
      <c r="AY593" s="75"/>
      <c r="AZ593" s="75"/>
      <c r="BA593" s="75"/>
      <c r="BB593" s="75"/>
      <c r="BC593" s="75"/>
      <c r="BD593" s="75"/>
      <c r="BE593" s="75"/>
      <c r="BF593" s="75"/>
      <c r="BG593" s="75"/>
      <c r="BH593" s="75"/>
      <c r="BI593" s="75"/>
      <c r="BJ593" s="75"/>
      <c r="BK593" s="75"/>
      <c r="BL593" s="75"/>
      <c r="BM593" s="75"/>
      <c r="BN593" s="75"/>
      <c r="BO593" s="75"/>
      <c r="BP593" s="75"/>
      <c r="BQ593" s="75"/>
      <c r="BR593" s="75"/>
      <c r="BS593" s="75"/>
      <c r="BT593" s="75"/>
      <c r="BU593" s="75"/>
      <c r="BV593" s="75"/>
      <c r="BW593" s="75"/>
      <c r="BX593" s="75"/>
      <c r="BY593" s="75"/>
      <c r="BZ593" s="75"/>
      <c r="CA593" s="75"/>
      <c r="CB593" s="75"/>
      <c r="CC593" s="75"/>
      <c r="CD593" s="75"/>
      <c r="CE593" s="75"/>
      <c r="CF593" s="75"/>
    </row>
    <row r="594" spans="2:84" ht="12.95" customHeight="1">
      <c r="B594" s="75"/>
      <c r="C594" s="75"/>
      <c r="D594" s="75"/>
      <c r="E594" s="76"/>
      <c r="F594" s="76"/>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5"/>
      <c r="AL594" s="75"/>
      <c r="AM594" s="75"/>
      <c r="AN594" s="75"/>
      <c r="AO594" s="75"/>
      <c r="AP594" s="75"/>
      <c r="AQ594" s="75"/>
      <c r="AR594" s="75"/>
      <c r="AS594" s="75"/>
      <c r="AT594" s="75"/>
      <c r="AU594" s="75"/>
      <c r="AV594" s="75"/>
      <c r="AW594" s="75"/>
      <c r="AX594" s="75"/>
      <c r="AY594" s="75"/>
      <c r="AZ594" s="75"/>
      <c r="BA594" s="75"/>
      <c r="BB594" s="75"/>
      <c r="BC594" s="75"/>
      <c r="BD594" s="75"/>
      <c r="BE594" s="75"/>
      <c r="BF594" s="75"/>
      <c r="BG594" s="75"/>
      <c r="BH594" s="75"/>
      <c r="BI594" s="75"/>
      <c r="BJ594" s="75"/>
      <c r="BK594" s="75"/>
      <c r="BL594" s="75"/>
      <c r="BM594" s="75"/>
      <c r="BN594" s="75"/>
      <c r="BO594" s="75"/>
      <c r="BP594" s="75"/>
      <c r="BQ594" s="75"/>
      <c r="BR594" s="75"/>
      <c r="BS594" s="75"/>
      <c r="BT594" s="75"/>
      <c r="BU594" s="75"/>
      <c r="BV594" s="75"/>
      <c r="BW594" s="75"/>
      <c r="BX594" s="75"/>
      <c r="BY594" s="75"/>
      <c r="BZ594" s="75"/>
      <c r="CA594" s="75"/>
      <c r="CB594" s="75"/>
      <c r="CC594" s="75"/>
      <c r="CD594" s="75"/>
      <c r="CE594" s="75"/>
      <c r="CF594" s="75"/>
    </row>
    <row r="595" spans="2:84" ht="12.95" customHeight="1">
      <c r="B595" s="75"/>
      <c r="C595" s="75"/>
      <c r="D595" s="75"/>
      <c r="E595" s="76"/>
      <c r="F595" s="76"/>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c r="AH595" s="75"/>
      <c r="AI595" s="75"/>
      <c r="AJ595" s="75"/>
      <c r="AK595" s="75"/>
      <c r="AL595" s="75"/>
      <c r="AM595" s="75"/>
      <c r="AN595" s="75"/>
      <c r="AO595" s="75"/>
      <c r="AP595" s="75"/>
      <c r="AQ595" s="75"/>
      <c r="AR595" s="75"/>
      <c r="AS595" s="75"/>
      <c r="AT595" s="75"/>
      <c r="AU595" s="75"/>
      <c r="AV595" s="75"/>
      <c r="AW595" s="75"/>
      <c r="AX595" s="75"/>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75"/>
      <c r="BZ595" s="75"/>
      <c r="CA595" s="75"/>
      <c r="CB595" s="75"/>
      <c r="CC595" s="75"/>
      <c r="CD595" s="75"/>
      <c r="CE595" s="75"/>
      <c r="CF595" s="75"/>
    </row>
    <row r="596" spans="2:84" ht="12.95" customHeight="1">
      <c r="B596" s="75"/>
      <c r="C596" s="75"/>
      <c r="D596" s="75"/>
      <c r="E596" s="76"/>
      <c r="F596" s="76"/>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c r="AH596" s="75"/>
      <c r="AI596" s="75"/>
      <c r="AJ596" s="75"/>
      <c r="AK596" s="75"/>
      <c r="AL596" s="75"/>
      <c r="AM596" s="75"/>
      <c r="AN596" s="75"/>
      <c r="AO596" s="75"/>
      <c r="AP596" s="75"/>
      <c r="AQ596" s="75"/>
      <c r="AR596" s="75"/>
      <c r="AS596" s="75"/>
      <c r="AT596" s="75"/>
      <c r="AU596" s="75"/>
      <c r="AV596" s="75"/>
      <c r="AW596" s="75"/>
      <c r="AX596" s="75"/>
      <c r="AY596" s="75"/>
      <c r="AZ596" s="75"/>
      <c r="BA596" s="75"/>
      <c r="BB596" s="75"/>
      <c r="BC596" s="75"/>
      <c r="BD596" s="75"/>
      <c r="BE596" s="75"/>
      <c r="BF596" s="75"/>
      <c r="BG596" s="75"/>
      <c r="BH596" s="75"/>
      <c r="BI596" s="75"/>
      <c r="BJ596" s="75"/>
      <c r="BK596" s="75"/>
      <c r="BL596" s="75"/>
      <c r="BM596" s="75"/>
      <c r="BN596" s="75"/>
      <c r="BO596" s="75"/>
      <c r="BP596" s="75"/>
      <c r="BQ596" s="75"/>
      <c r="BR596" s="75"/>
      <c r="BS596" s="75"/>
      <c r="BT596" s="75"/>
      <c r="BU596" s="75"/>
      <c r="BV596" s="75"/>
      <c r="BW596" s="75"/>
      <c r="BX596" s="75"/>
      <c r="BY596" s="75"/>
      <c r="BZ596" s="75"/>
      <c r="CA596" s="75"/>
      <c r="CB596" s="75"/>
      <c r="CC596" s="75"/>
      <c r="CD596" s="75"/>
      <c r="CE596" s="75"/>
      <c r="CF596" s="75"/>
    </row>
    <row r="597" spans="2:84" ht="12.95" customHeight="1">
      <c r="B597" s="75"/>
      <c r="C597" s="75"/>
      <c r="D597" s="75"/>
      <c r="E597" s="76"/>
      <c r="F597" s="76"/>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5"/>
      <c r="AH597" s="75"/>
      <c r="AI597" s="75"/>
      <c r="AJ597" s="75"/>
      <c r="AK597" s="75"/>
      <c r="AL597" s="75"/>
      <c r="AM597" s="75"/>
      <c r="AN597" s="75"/>
      <c r="AO597" s="75"/>
      <c r="AP597" s="75"/>
      <c r="AQ597" s="75"/>
      <c r="AR597" s="75"/>
      <c r="AS597" s="75"/>
      <c r="AT597" s="75"/>
      <c r="AU597" s="75"/>
      <c r="AV597" s="75"/>
      <c r="AW597" s="75"/>
      <c r="AX597" s="75"/>
      <c r="AY597" s="75"/>
      <c r="AZ597" s="75"/>
      <c r="BA597" s="75"/>
      <c r="BB597" s="75"/>
      <c r="BC597" s="75"/>
      <c r="BD597" s="75"/>
      <c r="BE597" s="75"/>
      <c r="BF597" s="75"/>
      <c r="BG597" s="75"/>
      <c r="BH597" s="75"/>
      <c r="BI597" s="75"/>
      <c r="BJ597" s="75"/>
      <c r="BK597" s="75"/>
      <c r="BL597" s="75"/>
      <c r="BM597" s="75"/>
      <c r="BN597" s="75"/>
      <c r="BO597" s="75"/>
      <c r="BP597" s="75"/>
      <c r="BQ597" s="75"/>
      <c r="BR597" s="75"/>
      <c r="BS597" s="75"/>
      <c r="BT597" s="75"/>
      <c r="BU597" s="75"/>
      <c r="BV597" s="75"/>
      <c r="BW597" s="75"/>
      <c r="BX597" s="75"/>
      <c r="BY597" s="75"/>
      <c r="BZ597" s="75"/>
      <c r="CA597" s="75"/>
      <c r="CB597" s="75"/>
      <c r="CC597" s="75"/>
      <c r="CD597" s="75"/>
      <c r="CE597" s="75"/>
      <c r="CF597" s="75"/>
    </row>
    <row r="598" spans="2:84" ht="12.95" customHeight="1">
      <c r="B598" s="75"/>
      <c r="C598" s="75"/>
      <c r="D598" s="75"/>
      <c r="E598" s="76"/>
      <c r="F598" s="76"/>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5"/>
      <c r="AL598" s="75"/>
      <c r="AM598" s="75"/>
      <c r="AN598" s="75"/>
      <c r="AO598" s="75"/>
      <c r="AP598" s="75"/>
      <c r="AQ598" s="75"/>
      <c r="AR598" s="75"/>
      <c r="AS598" s="75"/>
      <c r="AT598" s="75"/>
      <c r="AU598" s="75"/>
      <c r="AV598" s="75"/>
      <c r="AW598" s="75"/>
      <c r="AX598" s="75"/>
      <c r="AY598" s="75"/>
      <c r="AZ598" s="75"/>
      <c r="BA598" s="75"/>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75"/>
      <c r="BY598" s="75"/>
      <c r="BZ598" s="75"/>
      <c r="CA598" s="75"/>
      <c r="CB598" s="75"/>
      <c r="CC598" s="75"/>
      <c r="CD598" s="75"/>
      <c r="CE598" s="75"/>
      <c r="CF598" s="75"/>
    </row>
    <row r="599" spans="2:84" ht="12.95" customHeight="1">
      <c r="B599" s="75"/>
      <c r="C599" s="75"/>
      <c r="D599" s="75"/>
      <c r="E599" s="76"/>
      <c r="F599" s="76"/>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5"/>
      <c r="AL599" s="75"/>
      <c r="AM599" s="75"/>
      <c r="AN599" s="75"/>
      <c r="AO599" s="75"/>
      <c r="AP599" s="75"/>
      <c r="AQ599" s="75"/>
      <c r="AR599" s="75"/>
      <c r="AS599" s="75"/>
      <c r="AT599" s="75"/>
      <c r="AU599" s="75"/>
      <c r="AV599" s="75"/>
      <c r="AW599" s="75"/>
      <c r="AX599" s="75"/>
      <c r="AY599" s="75"/>
      <c r="AZ599" s="75"/>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row>
    <row r="600" spans="2:84" ht="12.95" customHeight="1">
      <c r="B600" s="75"/>
      <c r="C600" s="75"/>
      <c r="D600" s="75"/>
      <c r="E600" s="76"/>
      <c r="F600" s="76"/>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5"/>
      <c r="AL600" s="75"/>
      <c r="AM600" s="75"/>
      <c r="AN600" s="75"/>
      <c r="AO600" s="75"/>
      <c r="AP600" s="75"/>
      <c r="AQ600" s="75"/>
      <c r="AR600" s="75"/>
      <c r="AS600" s="75"/>
      <c r="AT600" s="75"/>
      <c r="AU600" s="75"/>
      <c r="AV600" s="75"/>
      <c r="AW600" s="75"/>
      <c r="AX600" s="75"/>
      <c r="AY600" s="75"/>
      <c r="AZ600" s="75"/>
      <c r="BA600" s="75"/>
      <c r="BB600" s="75"/>
      <c r="BC600" s="75"/>
      <c r="BD600" s="75"/>
      <c r="BE600" s="75"/>
      <c r="BF600" s="75"/>
      <c r="BG600" s="75"/>
      <c r="BH600" s="75"/>
      <c r="BI600" s="75"/>
      <c r="BJ600" s="75"/>
      <c r="BK600" s="75"/>
      <c r="BL600" s="75"/>
      <c r="BM600" s="75"/>
      <c r="BN600" s="75"/>
      <c r="BO600" s="75"/>
      <c r="BP600" s="75"/>
      <c r="BQ600" s="75"/>
      <c r="BR600" s="75"/>
      <c r="BS600" s="75"/>
      <c r="BT600" s="75"/>
      <c r="BU600" s="75"/>
      <c r="BV600" s="75"/>
      <c r="BW600" s="75"/>
      <c r="BX600" s="75"/>
      <c r="BY600" s="75"/>
      <c r="BZ600" s="75"/>
      <c r="CA600" s="75"/>
      <c r="CB600" s="75"/>
      <c r="CC600" s="75"/>
      <c r="CD600" s="75"/>
      <c r="CE600" s="75"/>
      <c r="CF600" s="75"/>
    </row>
    <row r="601" spans="2:84" ht="12.95" customHeight="1">
      <c r="B601" s="75"/>
      <c r="C601" s="75"/>
      <c r="D601" s="75"/>
      <c r="E601" s="76"/>
      <c r="F601" s="76"/>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5"/>
      <c r="AL601" s="75"/>
      <c r="AM601" s="75"/>
      <c r="AN601" s="75"/>
      <c r="AO601" s="75"/>
      <c r="AP601" s="75"/>
      <c r="AQ601" s="75"/>
      <c r="AR601" s="75"/>
      <c r="AS601" s="75"/>
      <c r="AT601" s="75"/>
      <c r="AU601" s="75"/>
      <c r="AV601" s="75"/>
      <c r="AW601" s="75"/>
      <c r="AX601" s="75"/>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75"/>
      <c r="BZ601" s="75"/>
      <c r="CA601" s="75"/>
      <c r="CB601" s="75"/>
      <c r="CC601" s="75"/>
      <c r="CD601" s="75"/>
      <c r="CE601" s="75"/>
      <c r="CF601" s="75"/>
    </row>
    <row r="602" spans="2:84" ht="12.95" customHeight="1">
      <c r="B602" s="75"/>
      <c r="C602" s="75"/>
      <c r="D602" s="75"/>
      <c r="E602" s="76"/>
      <c r="F602" s="76"/>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5"/>
      <c r="AL602" s="75"/>
      <c r="AM602" s="75"/>
      <c r="AN602" s="75"/>
      <c r="AO602" s="75"/>
      <c r="AP602" s="75"/>
      <c r="AQ602" s="75"/>
      <c r="AR602" s="75"/>
      <c r="AS602" s="75"/>
      <c r="AT602" s="75"/>
      <c r="AU602" s="75"/>
      <c r="AV602" s="75"/>
      <c r="AW602" s="75"/>
      <c r="AX602" s="75"/>
      <c r="AY602" s="75"/>
      <c r="AZ602" s="75"/>
      <c r="BA602" s="75"/>
      <c r="BB602" s="75"/>
      <c r="BC602" s="75"/>
      <c r="BD602" s="75"/>
      <c r="BE602" s="75"/>
      <c r="BF602" s="75"/>
      <c r="BG602" s="75"/>
      <c r="BH602" s="75"/>
      <c r="BI602" s="75"/>
      <c r="BJ602" s="75"/>
      <c r="BK602" s="75"/>
      <c r="BL602" s="75"/>
      <c r="BM602" s="75"/>
      <c r="BN602" s="75"/>
      <c r="BO602" s="75"/>
      <c r="BP602" s="75"/>
      <c r="BQ602" s="75"/>
      <c r="BR602" s="75"/>
      <c r="BS602" s="75"/>
      <c r="BT602" s="75"/>
      <c r="BU602" s="75"/>
      <c r="BV602" s="75"/>
      <c r="BW602" s="75"/>
      <c r="BX602" s="75"/>
      <c r="BY602" s="75"/>
      <c r="BZ602" s="75"/>
      <c r="CA602" s="75"/>
      <c r="CB602" s="75"/>
      <c r="CC602" s="75"/>
      <c r="CD602" s="75"/>
      <c r="CE602" s="75"/>
      <c r="CF602" s="75"/>
    </row>
    <row r="603" spans="2:84" ht="12.95" customHeight="1">
      <c r="B603" s="75"/>
      <c r="C603" s="75"/>
      <c r="D603" s="75"/>
      <c r="E603" s="76"/>
      <c r="F603" s="76"/>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5"/>
      <c r="AL603" s="75"/>
      <c r="AM603" s="75"/>
      <c r="AN603" s="75"/>
      <c r="AO603" s="75"/>
      <c r="AP603" s="75"/>
      <c r="AQ603" s="75"/>
      <c r="AR603" s="75"/>
      <c r="AS603" s="75"/>
      <c r="AT603" s="75"/>
      <c r="AU603" s="75"/>
      <c r="AV603" s="75"/>
      <c r="AW603" s="75"/>
      <c r="AX603" s="75"/>
      <c r="AY603" s="75"/>
      <c r="AZ603" s="75"/>
      <c r="BA603" s="75"/>
      <c r="BB603" s="75"/>
      <c r="BC603" s="75"/>
      <c r="BD603" s="75"/>
      <c r="BE603" s="75"/>
      <c r="BF603" s="75"/>
      <c r="BG603" s="75"/>
      <c r="BH603" s="75"/>
      <c r="BI603" s="75"/>
      <c r="BJ603" s="75"/>
      <c r="BK603" s="75"/>
      <c r="BL603" s="75"/>
      <c r="BM603" s="75"/>
      <c r="BN603" s="75"/>
      <c r="BO603" s="75"/>
      <c r="BP603" s="75"/>
      <c r="BQ603" s="75"/>
      <c r="BR603" s="75"/>
      <c r="BS603" s="75"/>
      <c r="BT603" s="75"/>
      <c r="BU603" s="75"/>
      <c r="BV603" s="75"/>
      <c r="BW603" s="75"/>
      <c r="BX603" s="75"/>
      <c r="BY603" s="75"/>
      <c r="BZ603" s="75"/>
      <c r="CA603" s="75"/>
      <c r="CB603" s="75"/>
      <c r="CC603" s="75"/>
      <c r="CD603" s="75"/>
      <c r="CE603" s="75"/>
      <c r="CF603" s="75"/>
    </row>
    <row r="604" spans="2:84" ht="12.95" customHeight="1">
      <c r="B604" s="75"/>
      <c r="C604" s="75"/>
      <c r="D604" s="75"/>
      <c r="E604" s="76"/>
      <c r="F604" s="76"/>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5"/>
      <c r="AL604" s="75"/>
      <c r="AM604" s="75"/>
      <c r="AN604" s="75"/>
      <c r="AO604" s="75"/>
      <c r="AP604" s="75"/>
      <c r="AQ604" s="75"/>
      <c r="AR604" s="75"/>
      <c r="AS604" s="75"/>
      <c r="AT604" s="75"/>
      <c r="AU604" s="75"/>
      <c r="AV604" s="75"/>
      <c r="AW604" s="75"/>
      <c r="AX604" s="75"/>
      <c r="AY604" s="75"/>
      <c r="AZ604" s="75"/>
      <c r="BA604" s="75"/>
      <c r="BB604" s="75"/>
      <c r="BC604" s="75"/>
      <c r="BD604" s="75"/>
      <c r="BE604" s="75"/>
      <c r="BF604" s="75"/>
      <c r="BG604" s="75"/>
      <c r="BH604" s="75"/>
      <c r="BI604" s="75"/>
      <c r="BJ604" s="75"/>
      <c r="BK604" s="75"/>
      <c r="BL604" s="75"/>
      <c r="BM604" s="75"/>
      <c r="BN604" s="75"/>
      <c r="BO604" s="75"/>
      <c r="BP604" s="75"/>
      <c r="BQ604" s="75"/>
      <c r="BR604" s="75"/>
      <c r="BS604" s="75"/>
      <c r="BT604" s="75"/>
      <c r="BU604" s="75"/>
      <c r="BV604" s="75"/>
      <c r="BW604" s="75"/>
      <c r="BX604" s="75"/>
      <c r="BY604" s="75"/>
      <c r="BZ604" s="75"/>
      <c r="CA604" s="75"/>
      <c r="CB604" s="75"/>
      <c r="CC604" s="75"/>
      <c r="CD604" s="75"/>
      <c r="CE604" s="75"/>
      <c r="CF604" s="75"/>
    </row>
    <row r="605" spans="2:84" ht="12.95" customHeight="1">
      <c r="B605" s="75"/>
      <c r="C605" s="75"/>
      <c r="D605" s="75"/>
      <c r="E605" s="76"/>
      <c r="F605" s="76"/>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5"/>
      <c r="AL605" s="75"/>
      <c r="AM605" s="75"/>
      <c r="AN605" s="75"/>
      <c r="AO605" s="75"/>
      <c r="AP605" s="75"/>
      <c r="AQ605" s="75"/>
      <c r="AR605" s="75"/>
      <c r="AS605" s="75"/>
      <c r="AT605" s="75"/>
      <c r="AU605" s="75"/>
      <c r="AV605" s="75"/>
      <c r="AW605" s="75"/>
      <c r="AX605" s="75"/>
      <c r="AY605" s="75"/>
      <c r="AZ605" s="75"/>
      <c r="BA605" s="75"/>
      <c r="BB605" s="75"/>
      <c r="BC605" s="75"/>
      <c r="BD605" s="75"/>
      <c r="BE605" s="75"/>
      <c r="BF605" s="75"/>
      <c r="BG605" s="75"/>
      <c r="BH605" s="75"/>
      <c r="BI605" s="75"/>
      <c r="BJ605" s="75"/>
      <c r="BK605" s="75"/>
      <c r="BL605" s="75"/>
      <c r="BM605" s="75"/>
      <c r="BN605" s="75"/>
      <c r="BO605" s="75"/>
      <c r="BP605" s="75"/>
      <c r="BQ605" s="75"/>
      <c r="BR605" s="75"/>
      <c r="BS605" s="75"/>
      <c r="BT605" s="75"/>
      <c r="BU605" s="75"/>
      <c r="BV605" s="75"/>
      <c r="BW605" s="75"/>
      <c r="BX605" s="75"/>
      <c r="BY605" s="75"/>
      <c r="BZ605" s="75"/>
      <c r="CA605" s="75"/>
      <c r="CB605" s="75"/>
      <c r="CC605" s="75"/>
      <c r="CD605" s="75"/>
      <c r="CE605" s="75"/>
      <c r="CF605" s="75"/>
    </row>
    <row r="606" spans="2:84" ht="12.95" customHeight="1">
      <c r="B606" s="75"/>
      <c r="C606" s="75"/>
      <c r="D606" s="75"/>
      <c r="E606" s="76"/>
      <c r="F606" s="76"/>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5"/>
      <c r="AL606" s="75"/>
      <c r="AM606" s="75"/>
      <c r="AN606" s="75"/>
      <c r="AO606" s="75"/>
      <c r="AP606" s="75"/>
      <c r="AQ606" s="75"/>
      <c r="AR606" s="75"/>
      <c r="AS606" s="75"/>
      <c r="AT606" s="75"/>
      <c r="AU606" s="75"/>
      <c r="AV606" s="75"/>
      <c r="AW606" s="75"/>
      <c r="AX606" s="75"/>
      <c r="AY606" s="75"/>
      <c r="AZ606" s="75"/>
      <c r="BA606" s="75"/>
      <c r="BB606" s="75"/>
      <c r="BC606" s="75"/>
      <c r="BD606" s="75"/>
      <c r="BE606" s="75"/>
      <c r="BF606" s="75"/>
      <c r="BG606" s="75"/>
      <c r="BH606" s="75"/>
      <c r="BI606" s="75"/>
      <c r="BJ606" s="75"/>
      <c r="BK606" s="75"/>
      <c r="BL606" s="75"/>
      <c r="BM606" s="75"/>
      <c r="BN606" s="75"/>
      <c r="BO606" s="75"/>
      <c r="BP606" s="75"/>
      <c r="BQ606" s="75"/>
      <c r="BR606" s="75"/>
      <c r="BS606" s="75"/>
      <c r="BT606" s="75"/>
      <c r="BU606" s="75"/>
      <c r="BV606" s="75"/>
      <c r="BW606" s="75"/>
      <c r="BX606" s="75"/>
      <c r="BY606" s="75"/>
      <c r="BZ606" s="75"/>
      <c r="CA606" s="75"/>
      <c r="CB606" s="75"/>
      <c r="CC606" s="75"/>
      <c r="CD606" s="75"/>
      <c r="CE606" s="75"/>
      <c r="CF606" s="75"/>
    </row>
    <row r="607" spans="2:84" ht="12.95" customHeight="1">
      <c r="B607" s="75"/>
      <c r="C607" s="75"/>
      <c r="D607" s="75"/>
      <c r="E607" s="76"/>
      <c r="F607" s="76"/>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5"/>
      <c r="AL607" s="75"/>
      <c r="AM607" s="75"/>
      <c r="AN607" s="75"/>
      <c r="AO607" s="75"/>
      <c r="AP607" s="75"/>
      <c r="AQ607" s="75"/>
      <c r="AR607" s="75"/>
      <c r="AS607" s="75"/>
      <c r="AT607" s="75"/>
      <c r="AU607" s="75"/>
      <c r="AV607" s="75"/>
      <c r="AW607" s="75"/>
      <c r="AX607" s="75"/>
      <c r="AY607" s="75"/>
      <c r="AZ607" s="75"/>
      <c r="BA607" s="75"/>
      <c r="BB607" s="75"/>
      <c r="BC607" s="75"/>
      <c r="BD607" s="75"/>
      <c r="BE607" s="75"/>
      <c r="BF607" s="75"/>
      <c r="BG607" s="75"/>
      <c r="BH607" s="75"/>
      <c r="BI607" s="75"/>
      <c r="BJ607" s="75"/>
      <c r="BK607" s="75"/>
      <c r="BL607" s="75"/>
      <c r="BM607" s="75"/>
      <c r="BN607" s="75"/>
      <c r="BO607" s="75"/>
      <c r="BP607" s="75"/>
      <c r="BQ607" s="75"/>
      <c r="BR607" s="75"/>
      <c r="BS607" s="75"/>
      <c r="BT607" s="75"/>
      <c r="BU607" s="75"/>
      <c r="BV607" s="75"/>
      <c r="BW607" s="75"/>
      <c r="BX607" s="75"/>
      <c r="BY607" s="75"/>
      <c r="BZ607" s="75"/>
      <c r="CA607" s="75"/>
      <c r="CB607" s="75"/>
      <c r="CC607" s="75"/>
      <c r="CD607" s="75"/>
      <c r="CE607" s="75"/>
      <c r="CF607" s="75"/>
    </row>
    <row r="608" spans="2:84" ht="12.95" customHeight="1">
      <c r="B608" s="75"/>
      <c r="C608" s="75"/>
      <c r="D608" s="75"/>
      <c r="E608" s="76"/>
      <c r="F608" s="76"/>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5"/>
      <c r="AL608" s="75"/>
      <c r="AM608" s="75"/>
      <c r="AN608" s="75"/>
      <c r="AO608" s="75"/>
      <c r="AP608" s="75"/>
      <c r="AQ608" s="75"/>
      <c r="AR608" s="75"/>
      <c r="AS608" s="75"/>
      <c r="AT608" s="75"/>
      <c r="AU608" s="75"/>
      <c r="AV608" s="75"/>
      <c r="AW608" s="75"/>
      <c r="AX608" s="75"/>
      <c r="AY608" s="75"/>
      <c r="AZ608" s="75"/>
      <c r="BA608" s="75"/>
      <c r="BB608" s="75"/>
      <c r="BC608" s="75"/>
      <c r="BD608" s="75"/>
      <c r="BE608" s="75"/>
      <c r="BF608" s="75"/>
      <c r="BG608" s="75"/>
      <c r="BH608" s="75"/>
      <c r="BI608" s="75"/>
      <c r="BJ608" s="75"/>
      <c r="BK608" s="75"/>
      <c r="BL608" s="75"/>
      <c r="BM608" s="75"/>
      <c r="BN608" s="75"/>
      <c r="BO608" s="75"/>
      <c r="BP608" s="75"/>
      <c r="BQ608" s="75"/>
      <c r="BR608" s="75"/>
      <c r="BS608" s="75"/>
      <c r="BT608" s="75"/>
      <c r="BU608" s="75"/>
      <c r="BV608" s="75"/>
      <c r="BW608" s="75"/>
      <c r="BX608" s="75"/>
      <c r="BY608" s="75"/>
      <c r="BZ608" s="75"/>
      <c r="CA608" s="75"/>
      <c r="CB608" s="75"/>
      <c r="CC608" s="75"/>
      <c r="CD608" s="75"/>
      <c r="CE608" s="75"/>
      <c r="CF608" s="75"/>
    </row>
    <row r="609" spans="2:84" ht="12.95" customHeight="1">
      <c r="B609" s="75"/>
      <c r="C609" s="75"/>
      <c r="D609" s="75"/>
      <c r="E609" s="76"/>
      <c r="F609" s="76"/>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5"/>
      <c r="AL609" s="75"/>
      <c r="AM609" s="75"/>
      <c r="AN609" s="75"/>
      <c r="AO609" s="75"/>
      <c r="AP609" s="75"/>
      <c r="AQ609" s="75"/>
      <c r="AR609" s="75"/>
      <c r="AS609" s="75"/>
      <c r="AT609" s="75"/>
      <c r="AU609" s="75"/>
      <c r="AV609" s="75"/>
      <c r="AW609" s="75"/>
      <c r="AX609" s="75"/>
      <c r="AY609" s="75"/>
      <c r="AZ609" s="75"/>
      <c r="BA609" s="75"/>
      <c r="BB609" s="75"/>
      <c r="BC609" s="75"/>
      <c r="BD609" s="75"/>
      <c r="BE609" s="75"/>
      <c r="BF609" s="75"/>
      <c r="BG609" s="75"/>
      <c r="BH609" s="75"/>
      <c r="BI609" s="75"/>
      <c r="BJ609" s="75"/>
      <c r="BK609" s="75"/>
      <c r="BL609" s="75"/>
      <c r="BM609" s="75"/>
      <c r="BN609" s="75"/>
      <c r="BO609" s="75"/>
      <c r="BP609" s="75"/>
      <c r="BQ609" s="75"/>
      <c r="BR609" s="75"/>
      <c r="BS609" s="75"/>
      <c r="BT609" s="75"/>
      <c r="BU609" s="75"/>
      <c r="BV609" s="75"/>
      <c r="BW609" s="75"/>
      <c r="BX609" s="75"/>
      <c r="BY609" s="75"/>
      <c r="BZ609" s="75"/>
      <c r="CA609" s="75"/>
      <c r="CB609" s="75"/>
      <c r="CC609" s="75"/>
      <c r="CD609" s="75"/>
      <c r="CE609" s="75"/>
      <c r="CF609" s="75"/>
    </row>
    <row r="610" spans="2:84" ht="12.95" customHeight="1">
      <c r="B610" s="75"/>
      <c r="C610" s="75"/>
      <c r="D610" s="75"/>
      <c r="E610" s="76"/>
      <c r="F610" s="76"/>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5"/>
      <c r="AL610" s="75"/>
      <c r="AM610" s="75"/>
      <c r="AN610" s="75"/>
      <c r="AO610" s="75"/>
      <c r="AP610" s="75"/>
      <c r="AQ610" s="75"/>
      <c r="AR610" s="75"/>
      <c r="AS610" s="75"/>
      <c r="AT610" s="75"/>
      <c r="AU610" s="75"/>
      <c r="AV610" s="75"/>
      <c r="AW610" s="75"/>
      <c r="AX610" s="75"/>
      <c r="AY610" s="75"/>
      <c r="AZ610" s="75"/>
      <c r="BA610" s="75"/>
      <c r="BB610" s="75"/>
      <c r="BC610" s="75"/>
      <c r="BD610" s="75"/>
      <c r="BE610" s="75"/>
      <c r="BF610" s="75"/>
      <c r="BG610" s="75"/>
      <c r="BH610" s="75"/>
      <c r="BI610" s="75"/>
      <c r="BJ610" s="75"/>
      <c r="BK610" s="75"/>
      <c r="BL610" s="75"/>
      <c r="BM610" s="75"/>
      <c r="BN610" s="75"/>
      <c r="BO610" s="75"/>
      <c r="BP610" s="75"/>
      <c r="BQ610" s="75"/>
      <c r="BR610" s="75"/>
      <c r="BS610" s="75"/>
      <c r="BT610" s="75"/>
      <c r="BU610" s="75"/>
      <c r="BV610" s="75"/>
      <c r="BW610" s="75"/>
      <c r="BX610" s="75"/>
      <c r="BY610" s="75"/>
      <c r="BZ610" s="75"/>
      <c r="CA610" s="75"/>
      <c r="CB610" s="75"/>
      <c r="CC610" s="75"/>
      <c r="CD610" s="75"/>
      <c r="CE610" s="75"/>
      <c r="CF610" s="75"/>
    </row>
    <row r="611" spans="2:84" ht="12.95" customHeight="1">
      <c r="B611" s="75"/>
      <c r="C611" s="75"/>
      <c r="D611" s="75"/>
      <c r="E611" s="76"/>
      <c r="F611" s="76"/>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5"/>
      <c r="AL611" s="75"/>
      <c r="AM611" s="75"/>
      <c r="AN611" s="75"/>
      <c r="AO611" s="75"/>
      <c r="AP611" s="75"/>
      <c r="AQ611" s="75"/>
      <c r="AR611" s="75"/>
      <c r="AS611" s="75"/>
      <c r="AT611" s="75"/>
      <c r="AU611" s="75"/>
      <c r="AV611" s="75"/>
      <c r="AW611" s="75"/>
      <c r="AX611" s="75"/>
      <c r="AY611" s="75"/>
      <c r="AZ611" s="75"/>
      <c r="BA611" s="75"/>
      <c r="BB611" s="75"/>
      <c r="BC611" s="75"/>
      <c r="BD611" s="75"/>
      <c r="BE611" s="75"/>
      <c r="BF611" s="75"/>
      <c r="BG611" s="75"/>
      <c r="BH611" s="75"/>
      <c r="BI611" s="75"/>
      <c r="BJ611" s="75"/>
      <c r="BK611" s="75"/>
      <c r="BL611" s="75"/>
      <c r="BM611" s="75"/>
      <c r="BN611" s="75"/>
      <c r="BO611" s="75"/>
      <c r="BP611" s="75"/>
      <c r="BQ611" s="75"/>
      <c r="BR611" s="75"/>
      <c r="BS611" s="75"/>
      <c r="BT611" s="75"/>
      <c r="BU611" s="75"/>
      <c r="BV611" s="75"/>
      <c r="BW611" s="75"/>
      <c r="BX611" s="75"/>
      <c r="BY611" s="75"/>
      <c r="BZ611" s="75"/>
      <c r="CA611" s="75"/>
      <c r="CB611" s="75"/>
      <c r="CC611" s="75"/>
      <c r="CD611" s="75"/>
      <c r="CE611" s="75"/>
      <c r="CF611" s="75"/>
    </row>
    <row r="612" spans="2:84" ht="12.95" customHeight="1">
      <c r="B612" s="75"/>
      <c r="C612" s="75"/>
      <c r="D612" s="75"/>
      <c r="E612" s="76"/>
      <c r="F612" s="76"/>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5"/>
      <c r="AL612" s="75"/>
      <c r="AM612" s="75"/>
      <c r="AN612" s="75"/>
      <c r="AO612" s="75"/>
      <c r="AP612" s="75"/>
      <c r="AQ612" s="75"/>
      <c r="AR612" s="75"/>
      <c r="AS612" s="75"/>
      <c r="AT612" s="75"/>
      <c r="AU612" s="75"/>
      <c r="AV612" s="75"/>
      <c r="AW612" s="75"/>
      <c r="AX612" s="75"/>
      <c r="AY612" s="75"/>
      <c r="AZ612" s="75"/>
      <c r="BA612" s="75"/>
      <c r="BB612" s="75"/>
      <c r="BC612" s="75"/>
      <c r="BD612" s="75"/>
      <c r="BE612" s="75"/>
      <c r="BF612" s="75"/>
      <c r="BG612" s="75"/>
      <c r="BH612" s="75"/>
      <c r="BI612" s="75"/>
      <c r="BJ612" s="75"/>
      <c r="BK612" s="75"/>
      <c r="BL612" s="75"/>
      <c r="BM612" s="75"/>
      <c r="BN612" s="75"/>
      <c r="BO612" s="75"/>
      <c r="BP612" s="75"/>
      <c r="BQ612" s="75"/>
      <c r="BR612" s="75"/>
      <c r="BS612" s="75"/>
      <c r="BT612" s="75"/>
      <c r="BU612" s="75"/>
      <c r="BV612" s="75"/>
      <c r="BW612" s="75"/>
      <c r="BX612" s="75"/>
      <c r="BY612" s="75"/>
      <c r="BZ612" s="75"/>
      <c r="CA612" s="75"/>
      <c r="CB612" s="75"/>
      <c r="CC612" s="75"/>
      <c r="CD612" s="75"/>
      <c r="CE612" s="75"/>
      <c r="CF612" s="75"/>
    </row>
    <row r="613" spans="2:84" ht="12.95" customHeight="1">
      <c r="B613" s="75"/>
      <c r="C613" s="75"/>
      <c r="D613" s="75"/>
      <c r="E613" s="76"/>
      <c r="F613" s="76"/>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5"/>
      <c r="AL613" s="75"/>
      <c r="AM613" s="75"/>
      <c r="AN613" s="75"/>
      <c r="AO613" s="75"/>
      <c r="AP613" s="75"/>
      <c r="AQ613" s="75"/>
      <c r="AR613" s="75"/>
      <c r="AS613" s="75"/>
      <c r="AT613" s="75"/>
      <c r="AU613" s="75"/>
      <c r="AV613" s="75"/>
      <c r="AW613" s="75"/>
      <c r="AX613" s="75"/>
      <c r="AY613" s="75"/>
      <c r="AZ613" s="75"/>
      <c r="BA613" s="75"/>
      <c r="BB613" s="75"/>
      <c r="BC613" s="75"/>
      <c r="BD613" s="75"/>
      <c r="BE613" s="75"/>
      <c r="BF613" s="75"/>
      <c r="BG613" s="75"/>
      <c r="BH613" s="75"/>
      <c r="BI613" s="75"/>
      <c r="BJ613" s="75"/>
      <c r="BK613" s="75"/>
      <c r="BL613" s="75"/>
      <c r="BM613" s="75"/>
      <c r="BN613" s="75"/>
      <c r="BO613" s="75"/>
      <c r="BP613" s="75"/>
      <c r="BQ613" s="75"/>
      <c r="BR613" s="75"/>
      <c r="BS613" s="75"/>
      <c r="BT613" s="75"/>
      <c r="BU613" s="75"/>
      <c r="BV613" s="75"/>
      <c r="BW613" s="75"/>
      <c r="BX613" s="75"/>
      <c r="BY613" s="75"/>
      <c r="BZ613" s="75"/>
      <c r="CA613" s="75"/>
      <c r="CB613" s="75"/>
      <c r="CC613" s="75"/>
      <c r="CD613" s="75"/>
      <c r="CE613" s="75"/>
      <c r="CF613" s="75"/>
    </row>
    <row r="614" spans="2:84" ht="12.95" customHeight="1">
      <c r="B614" s="75"/>
      <c r="C614" s="75"/>
      <c r="D614" s="75"/>
      <c r="E614" s="76"/>
      <c r="F614" s="76"/>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5"/>
      <c r="AL614" s="75"/>
      <c r="AM614" s="75"/>
      <c r="AN614" s="75"/>
      <c r="AO614" s="75"/>
      <c r="AP614" s="75"/>
      <c r="AQ614" s="75"/>
      <c r="AR614" s="75"/>
      <c r="AS614" s="75"/>
      <c r="AT614" s="75"/>
      <c r="AU614" s="75"/>
      <c r="AV614" s="75"/>
      <c r="AW614" s="75"/>
      <c r="AX614" s="75"/>
      <c r="AY614" s="75"/>
      <c r="AZ614" s="75"/>
      <c r="BA614" s="75"/>
      <c r="BB614" s="75"/>
      <c r="BC614" s="75"/>
      <c r="BD614" s="75"/>
      <c r="BE614" s="75"/>
      <c r="BF614" s="75"/>
      <c r="BG614" s="75"/>
      <c r="BH614" s="75"/>
      <c r="BI614" s="75"/>
      <c r="BJ614" s="75"/>
      <c r="BK614" s="75"/>
      <c r="BL614" s="75"/>
      <c r="BM614" s="75"/>
      <c r="BN614" s="75"/>
      <c r="BO614" s="75"/>
      <c r="BP614" s="75"/>
      <c r="BQ614" s="75"/>
      <c r="BR614" s="75"/>
      <c r="BS614" s="75"/>
      <c r="BT614" s="75"/>
      <c r="BU614" s="75"/>
      <c r="BV614" s="75"/>
      <c r="BW614" s="75"/>
      <c r="BX614" s="75"/>
      <c r="BY614" s="75"/>
      <c r="BZ614" s="75"/>
      <c r="CA614" s="75"/>
      <c r="CB614" s="75"/>
      <c r="CC614" s="75"/>
      <c r="CD614" s="75"/>
      <c r="CE614" s="75"/>
      <c r="CF614" s="75"/>
    </row>
    <row r="615" spans="2:84" ht="12.95" customHeight="1">
      <c r="B615" s="75"/>
      <c r="C615" s="75"/>
      <c r="D615" s="75"/>
      <c r="E615" s="76"/>
      <c r="F615" s="76"/>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5"/>
      <c r="AL615" s="75"/>
      <c r="AM615" s="75"/>
      <c r="AN615" s="75"/>
      <c r="AO615" s="75"/>
      <c r="AP615" s="75"/>
      <c r="AQ615" s="75"/>
      <c r="AR615" s="75"/>
      <c r="AS615" s="75"/>
      <c r="AT615" s="75"/>
      <c r="AU615" s="75"/>
      <c r="AV615" s="75"/>
      <c r="AW615" s="75"/>
      <c r="AX615" s="75"/>
      <c r="AY615" s="75"/>
      <c r="AZ615" s="75"/>
      <c r="BA615" s="75"/>
      <c r="BB615" s="75"/>
      <c r="BC615" s="75"/>
      <c r="BD615" s="75"/>
      <c r="BE615" s="75"/>
      <c r="BF615" s="75"/>
      <c r="BG615" s="75"/>
      <c r="BH615" s="75"/>
      <c r="BI615" s="75"/>
      <c r="BJ615" s="75"/>
      <c r="BK615" s="75"/>
      <c r="BL615" s="75"/>
      <c r="BM615" s="75"/>
      <c r="BN615" s="75"/>
      <c r="BO615" s="75"/>
      <c r="BP615" s="75"/>
      <c r="BQ615" s="75"/>
      <c r="BR615" s="75"/>
      <c r="BS615" s="75"/>
      <c r="BT615" s="75"/>
      <c r="BU615" s="75"/>
      <c r="BV615" s="75"/>
      <c r="BW615" s="75"/>
      <c r="BX615" s="75"/>
      <c r="BY615" s="75"/>
      <c r="BZ615" s="75"/>
      <c r="CA615" s="75"/>
      <c r="CB615" s="75"/>
      <c r="CC615" s="75"/>
      <c r="CD615" s="75"/>
      <c r="CE615" s="75"/>
      <c r="CF615" s="75"/>
    </row>
    <row r="616" spans="2:84" ht="12.95" customHeight="1">
      <c r="B616" s="75"/>
      <c r="C616" s="75"/>
      <c r="D616" s="75"/>
      <c r="E616" s="76"/>
      <c r="F616" s="76"/>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5"/>
      <c r="AL616" s="75"/>
      <c r="AM616" s="75"/>
      <c r="AN616" s="75"/>
      <c r="AO616" s="75"/>
      <c r="AP616" s="75"/>
      <c r="AQ616" s="75"/>
      <c r="AR616" s="75"/>
      <c r="AS616" s="75"/>
      <c r="AT616" s="75"/>
      <c r="AU616" s="75"/>
      <c r="AV616" s="75"/>
      <c r="AW616" s="75"/>
      <c r="AX616" s="75"/>
      <c r="AY616" s="75"/>
      <c r="AZ616" s="75"/>
      <c r="BA616" s="75"/>
      <c r="BB616" s="75"/>
      <c r="BC616" s="75"/>
      <c r="BD616" s="75"/>
      <c r="BE616" s="75"/>
      <c r="BF616" s="75"/>
      <c r="BG616" s="75"/>
      <c r="BH616" s="75"/>
      <c r="BI616" s="75"/>
      <c r="BJ616" s="75"/>
      <c r="BK616" s="75"/>
      <c r="BL616" s="75"/>
      <c r="BM616" s="75"/>
      <c r="BN616" s="75"/>
      <c r="BO616" s="75"/>
      <c r="BP616" s="75"/>
      <c r="BQ616" s="75"/>
      <c r="BR616" s="75"/>
      <c r="BS616" s="75"/>
      <c r="BT616" s="75"/>
      <c r="BU616" s="75"/>
      <c r="BV616" s="75"/>
      <c r="BW616" s="75"/>
      <c r="BX616" s="75"/>
      <c r="BY616" s="75"/>
      <c r="BZ616" s="75"/>
      <c r="CA616" s="75"/>
      <c r="CB616" s="75"/>
      <c r="CC616" s="75"/>
      <c r="CD616" s="75"/>
      <c r="CE616" s="75"/>
      <c r="CF616" s="75"/>
    </row>
    <row r="617" spans="2:84" ht="12.95" customHeight="1">
      <c r="B617" s="75"/>
      <c r="C617" s="75"/>
      <c r="D617" s="75"/>
      <c r="E617" s="76"/>
      <c r="F617" s="76"/>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5"/>
      <c r="AL617" s="75"/>
      <c r="AM617" s="75"/>
      <c r="AN617" s="75"/>
      <c r="AO617" s="75"/>
      <c r="AP617" s="75"/>
      <c r="AQ617" s="75"/>
      <c r="AR617" s="75"/>
      <c r="AS617" s="75"/>
      <c r="AT617" s="75"/>
      <c r="AU617" s="75"/>
      <c r="AV617" s="75"/>
      <c r="AW617" s="75"/>
      <c r="AX617" s="75"/>
      <c r="AY617" s="75"/>
      <c r="AZ617" s="75"/>
      <c r="BA617" s="75"/>
      <c r="BB617" s="75"/>
      <c r="BC617" s="75"/>
      <c r="BD617" s="75"/>
      <c r="BE617" s="75"/>
      <c r="BF617" s="75"/>
      <c r="BG617" s="75"/>
      <c r="BH617" s="75"/>
      <c r="BI617" s="75"/>
      <c r="BJ617" s="75"/>
      <c r="BK617" s="75"/>
      <c r="BL617" s="75"/>
      <c r="BM617" s="75"/>
      <c r="BN617" s="75"/>
      <c r="BO617" s="75"/>
      <c r="BP617" s="75"/>
      <c r="BQ617" s="75"/>
      <c r="BR617" s="75"/>
      <c r="BS617" s="75"/>
      <c r="BT617" s="75"/>
      <c r="BU617" s="75"/>
      <c r="BV617" s="75"/>
      <c r="BW617" s="75"/>
      <c r="BX617" s="75"/>
      <c r="BY617" s="75"/>
      <c r="BZ617" s="75"/>
      <c r="CA617" s="75"/>
      <c r="CB617" s="75"/>
      <c r="CC617" s="75"/>
      <c r="CD617" s="75"/>
      <c r="CE617" s="75"/>
      <c r="CF617" s="75"/>
    </row>
    <row r="618" spans="2:84" ht="12.95" customHeight="1">
      <c r="B618" s="75"/>
      <c r="C618" s="75"/>
      <c r="D618" s="75"/>
      <c r="E618" s="76"/>
      <c r="F618" s="76"/>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5"/>
      <c r="AL618" s="75"/>
      <c r="AM618" s="75"/>
      <c r="AN618" s="75"/>
      <c r="AO618" s="75"/>
      <c r="AP618" s="75"/>
      <c r="AQ618" s="75"/>
      <c r="AR618" s="75"/>
      <c r="AS618" s="75"/>
      <c r="AT618" s="75"/>
      <c r="AU618" s="75"/>
      <c r="AV618" s="75"/>
      <c r="AW618" s="75"/>
      <c r="AX618" s="75"/>
      <c r="AY618" s="75"/>
      <c r="AZ618" s="75"/>
      <c r="BA618" s="75"/>
      <c r="BB618" s="75"/>
      <c r="BC618" s="75"/>
      <c r="BD618" s="75"/>
      <c r="BE618" s="75"/>
      <c r="BF618" s="75"/>
      <c r="BG618" s="75"/>
      <c r="BH618" s="75"/>
      <c r="BI618" s="75"/>
      <c r="BJ618" s="75"/>
      <c r="BK618" s="75"/>
      <c r="BL618" s="75"/>
      <c r="BM618" s="75"/>
      <c r="BN618" s="75"/>
      <c r="BO618" s="75"/>
      <c r="BP618" s="75"/>
      <c r="BQ618" s="75"/>
      <c r="BR618" s="75"/>
      <c r="BS618" s="75"/>
      <c r="BT618" s="75"/>
      <c r="BU618" s="75"/>
      <c r="BV618" s="75"/>
      <c r="BW618" s="75"/>
      <c r="BX618" s="75"/>
      <c r="BY618" s="75"/>
      <c r="BZ618" s="75"/>
      <c r="CA618" s="75"/>
      <c r="CB618" s="75"/>
      <c r="CC618" s="75"/>
      <c r="CD618" s="75"/>
      <c r="CE618" s="75"/>
      <c r="CF618" s="75"/>
    </row>
    <row r="619" spans="2:84" ht="12.95" customHeight="1">
      <c r="B619" s="75"/>
      <c r="C619" s="75"/>
      <c r="D619" s="75"/>
      <c r="E619" s="76"/>
      <c r="F619" s="76"/>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5"/>
      <c r="AL619" s="75"/>
      <c r="AM619" s="75"/>
      <c r="AN619" s="75"/>
      <c r="AO619" s="75"/>
      <c r="AP619" s="75"/>
      <c r="AQ619" s="75"/>
      <c r="AR619" s="75"/>
      <c r="AS619" s="75"/>
      <c r="AT619" s="75"/>
      <c r="AU619" s="75"/>
      <c r="AV619" s="75"/>
      <c r="AW619" s="75"/>
      <c r="AX619" s="75"/>
      <c r="AY619" s="75"/>
      <c r="AZ619" s="75"/>
      <c r="BA619" s="75"/>
      <c r="BB619" s="75"/>
      <c r="BC619" s="75"/>
      <c r="BD619" s="75"/>
      <c r="BE619" s="75"/>
      <c r="BF619" s="75"/>
      <c r="BG619" s="75"/>
      <c r="BH619" s="75"/>
      <c r="BI619" s="75"/>
      <c r="BJ619" s="75"/>
      <c r="BK619" s="75"/>
      <c r="BL619" s="75"/>
      <c r="BM619" s="75"/>
      <c r="BN619" s="75"/>
      <c r="BO619" s="75"/>
      <c r="BP619" s="75"/>
      <c r="BQ619" s="75"/>
      <c r="BR619" s="75"/>
      <c r="BS619" s="75"/>
      <c r="BT619" s="75"/>
      <c r="BU619" s="75"/>
      <c r="BV619" s="75"/>
      <c r="BW619" s="75"/>
      <c r="BX619" s="75"/>
      <c r="BY619" s="75"/>
      <c r="BZ619" s="75"/>
      <c r="CA619" s="75"/>
      <c r="CB619" s="75"/>
      <c r="CC619" s="75"/>
      <c r="CD619" s="75"/>
      <c r="CE619" s="75"/>
      <c r="CF619" s="75"/>
    </row>
    <row r="620" spans="2:84" ht="12.95" customHeight="1">
      <c r="B620" s="75"/>
      <c r="C620" s="75"/>
      <c r="D620" s="75"/>
      <c r="E620" s="76"/>
      <c r="F620" s="76"/>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5"/>
      <c r="AL620" s="75"/>
      <c r="AM620" s="75"/>
      <c r="AN620" s="75"/>
      <c r="AO620" s="75"/>
      <c r="AP620" s="75"/>
      <c r="AQ620" s="75"/>
      <c r="AR620" s="75"/>
      <c r="AS620" s="75"/>
      <c r="AT620" s="75"/>
      <c r="AU620" s="75"/>
      <c r="AV620" s="75"/>
      <c r="AW620" s="75"/>
      <c r="AX620" s="75"/>
      <c r="AY620" s="75"/>
      <c r="AZ620" s="75"/>
      <c r="BA620" s="75"/>
      <c r="BB620" s="75"/>
      <c r="BC620" s="75"/>
      <c r="BD620" s="75"/>
      <c r="BE620" s="75"/>
      <c r="BF620" s="75"/>
      <c r="BG620" s="75"/>
      <c r="BH620" s="75"/>
      <c r="BI620" s="75"/>
      <c r="BJ620" s="75"/>
      <c r="BK620" s="75"/>
      <c r="BL620" s="75"/>
      <c r="BM620" s="75"/>
      <c r="BN620" s="75"/>
      <c r="BO620" s="75"/>
      <c r="BP620" s="75"/>
      <c r="BQ620" s="75"/>
      <c r="BR620" s="75"/>
      <c r="BS620" s="75"/>
      <c r="BT620" s="75"/>
      <c r="BU620" s="75"/>
      <c r="BV620" s="75"/>
      <c r="BW620" s="75"/>
      <c r="BX620" s="75"/>
      <c r="BY620" s="75"/>
      <c r="BZ620" s="75"/>
      <c r="CA620" s="75"/>
      <c r="CB620" s="75"/>
      <c r="CC620" s="75"/>
      <c r="CD620" s="75"/>
      <c r="CE620" s="75"/>
      <c r="CF620" s="75"/>
    </row>
    <row r="621" spans="2:84" ht="12.95" customHeight="1">
      <c r="B621" s="75"/>
      <c r="C621" s="75"/>
      <c r="D621" s="75"/>
      <c r="E621" s="76"/>
      <c r="F621" s="76"/>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5"/>
      <c r="AL621" s="75"/>
      <c r="AM621" s="75"/>
      <c r="AN621" s="75"/>
      <c r="AO621" s="75"/>
      <c r="AP621" s="75"/>
      <c r="AQ621" s="75"/>
      <c r="AR621" s="75"/>
      <c r="AS621" s="75"/>
      <c r="AT621" s="75"/>
      <c r="AU621" s="75"/>
      <c r="AV621" s="75"/>
      <c r="AW621" s="75"/>
      <c r="AX621" s="75"/>
      <c r="AY621" s="75"/>
      <c r="AZ621" s="75"/>
      <c r="BA621" s="75"/>
      <c r="BB621" s="75"/>
      <c r="BC621" s="75"/>
      <c r="BD621" s="75"/>
      <c r="BE621" s="75"/>
      <c r="BF621" s="75"/>
      <c r="BG621" s="75"/>
      <c r="BH621" s="75"/>
      <c r="BI621" s="75"/>
      <c r="BJ621" s="75"/>
      <c r="BK621" s="75"/>
      <c r="BL621" s="75"/>
      <c r="BM621" s="75"/>
      <c r="BN621" s="75"/>
      <c r="BO621" s="75"/>
      <c r="BP621" s="75"/>
      <c r="BQ621" s="75"/>
      <c r="BR621" s="75"/>
      <c r="BS621" s="75"/>
      <c r="BT621" s="75"/>
      <c r="BU621" s="75"/>
      <c r="BV621" s="75"/>
      <c r="BW621" s="75"/>
      <c r="BX621" s="75"/>
      <c r="BY621" s="75"/>
      <c r="BZ621" s="75"/>
      <c r="CA621" s="75"/>
      <c r="CB621" s="75"/>
      <c r="CC621" s="75"/>
      <c r="CD621" s="75"/>
      <c r="CE621" s="75"/>
      <c r="CF621" s="75"/>
    </row>
    <row r="622" spans="2:84" ht="12.95" customHeight="1">
      <c r="B622" s="75"/>
      <c r="C622" s="75"/>
      <c r="D622" s="75"/>
      <c r="E622" s="76"/>
      <c r="F622" s="76"/>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5"/>
      <c r="AL622" s="75"/>
      <c r="AM622" s="75"/>
      <c r="AN622" s="75"/>
      <c r="AO622" s="75"/>
      <c r="AP622" s="75"/>
      <c r="AQ622" s="75"/>
      <c r="AR622" s="75"/>
      <c r="AS622" s="75"/>
      <c r="AT622" s="75"/>
      <c r="AU622" s="75"/>
      <c r="AV622" s="75"/>
      <c r="AW622" s="75"/>
      <c r="AX622" s="75"/>
      <c r="AY622" s="75"/>
      <c r="AZ622" s="75"/>
      <c r="BA622" s="75"/>
      <c r="BB622" s="75"/>
      <c r="BC622" s="75"/>
      <c r="BD622" s="75"/>
      <c r="BE622" s="75"/>
      <c r="BF622" s="75"/>
      <c r="BG622" s="75"/>
      <c r="BH622" s="75"/>
      <c r="BI622" s="75"/>
      <c r="BJ622" s="75"/>
      <c r="BK622" s="75"/>
      <c r="BL622" s="75"/>
      <c r="BM622" s="75"/>
      <c r="BN622" s="75"/>
      <c r="BO622" s="75"/>
      <c r="BP622" s="75"/>
      <c r="BQ622" s="75"/>
      <c r="BR622" s="75"/>
      <c r="BS622" s="75"/>
      <c r="BT622" s="75"/>
      <c r="BU622" s="75"/>
      <c r="BV622" s="75"/>
      <c r="BW622" s="75"/>
      <c r="BX622" s="75"/>
      <c r="BY622" s="75"/>
      <c r="BZ622" s="75"/>
      <c r="CA622" s="75"/>
      <c r="CB622" s="75"/>
      <c r="CC622" s="75"/>
      <c r="CD622" s="75"/>
      <c r="CE622" s="75"/>
      <c r="CF622" s="75"/>
    </row>
    <row r="623" spans="2:84" ht="12.95" customHeight="1">
      <c r="B623" s="75"/>
      <c r="C623" s="75"/>
      <c r="D623" s="75"/>
      <c r="E623" s="76"/>
      <c r="F623" s="76"/>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5"/>
      <c r="AL623" s="75"/>
      <c r="AM623" s="75"/>
      <c r="AN623" s="75"/>
      <c r="AO623" s="75"/>
      <c r="AP623" s="75"/>
      <c r="AQ623" s="75"/>
      <c r="AR623" s="75"/>
      <c r="AS623" s="75"/>
      <c r="AT623" s="75"/>
      <c r="AU623" s="75"/>
      <c r="AV623" s="75"/>
      <c r="AW623" s="75"/>
      <c r="AX623" s="75"/>
      <c r="AY623" s="75"/>
      <c r="AZ623" s="75"/>
      <c r="BA623" s="75"/>
      <c r="BB623" s="75"/>
      <c r="BC623" s="75"/>
      <c r="BD623" s="75"/>
      <c r="BE623" s="75"/>
      <c r="BF623" s="75"/>
      <c r="BG623" s="75"/>
      <c r="BH623" s="75"/>
      <c r="BI623" s="75"/>
      <c r="BJ623" s="75"/>
      <c r="BK623" s="75"/>
      <c r="BL623" s="75"/>
      <c r="BM623" s="75"/>
      <c r="BN623" s="75"/>
      <c r="BO623" s="75"/>
      <c r="BP623" s="75"/>
      <c r="BQ623" s="75"/>
      <c r="BR623" s="75"/>
      <c r="BS623" s="75"/>
      <c r="BT623" s="75"/>
      <c r="BU623" s="75"/>
      <c r="BV623" s="75"/>
      <c r="BW623" s="75"/>
      <c r="BX623" s="75"/>
      <c r="BY623" s="75"/>
      <c r="BZ623" s="75"/>
      <c r="CA623" s="75"/>
      <c r="CB623" s="75"/>
      <c r="CC623" s="75"/>
      <c r="CD623" s="75"/>
      <c r="CE623" s="75"/>
      <c r="CF623" s="75"/>
    </row>
    <row r="624" spans="2:84" ht="12.95" customHeight="1">
      <c r="B624" s="75"/>
      <c r="C624" s="75"/>
      <c r="D624" s="75"/>
      <c r="E624" s="76"/>
      <c r="F624" s="76"/>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5"/>
      <c r="AL624" s="75"/>
      <c r="AM624" s="75"/>
      <c r="AN624" s="75"/>
      <c r="AO624" s="75"/>
      <c r="AP624" s="75"/>
      <c r="AQ624" s="75"/>
      <c r="AR624" s="75"/>
      <c r="AS624" s="75"/>
      <c r="AT624" s="75"/>
      <c r="AU624" s="75"/>
      <c r="AV624" s="75"/>
      <c r="AW624" s="75"/>
      <c r="AX624" s="75"/>
      <c r="AY624" s="75"/>
      <c r="AZ624" s="75"/>
      <c r="BA624" s="75"/>
      <c r="BB624" s="75"/>
      <c r="BC624" s="75"/>
      <c r="BD624" s="75"/>
      <c r="BE624" s="75"/>
      <c r="BF624" s="75"/>
      <c r="BG624" s="75"/>
      <c r="BH624" s="75"/>
      <c r="BI624" s="75"/>
      <c r="BJ624" s="75"/>
      <c r="BK624" s="75"/>
      <c r="BL624" s="75"/>
      <c r="BM624" s="75"/>
      <c r="BN624" s="75"/>
      <c r="BO624" s="75"/>
      <c r="BP624" s="75"/>
      <c r="BQ624" s="75"/>
      <c r="BR624" s="75"/>
      <c r="BS624" s="75"/>
      <c r="BT624" s="75"/>
      <c r="BU624" s="75"/>
      <c r="BV624" s="75"/>
      <c r="BW624" s="75"/>
      <c r="BX624" s="75"/>
      <c r="BY624" s="75"/>
      <c r="BZ624" s="75"/>
      <c r="CA624" s="75"/>
      <c r="CB624" s="75"/>
      <c r="CC624" s="75"/>
      <c r="CD624" s="75"/>
      <c r="CE624" s="75"/>
      <c r="CF624" s="75"/>
    </row>
    <row r="625" spans="2:84" ht="12.95" customHeight="1">
      <c r="B625" s="75"/>
      <c r="C625" s="75"/>
      <c r="D625" s="75"/>
      <c r="E625" s="76"/>
      <c r="F625" s="76"/>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5"/>
      <c r="AL625" s="75"/>
      <c r="AM625" s="75"/>
      <c r="AN625" s="75"/>
      <c r="AO625" s="75"/>
      <c r="AP625" s="75"/>
      <c r="AQ625" s="75"/>
      <c r="AR625" s="75"/>
      <c r="AS625" s="75"/>
      <c r="AT625" s="75"/>
      <c r="AU625" s="75"/>
      <c r="AV625" s="75"/>
      <c r="AW625" s="75"/>
      <c r="AX625" s="75"/>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75"/>
      <c r="BZ625" s="75"/>
      <c r="CA625" s="75"/>
      <c r="CB625" s="75"/>
      <c r="CC625" s="75"/>
      <c r="CD625" s="75"/>
      <c r="CE625" s="75"/>
      <c r="CF625" s="75"/>
    </row>
    <row r="626" spans="2:84" ht="12.95" customHeight="1">
      <c r="B626" s="75"/>
      <c r="C626" s="75"/>
      <c r="D626" s="75"/>
      <c r="E626" s="76"/>
      <c r="F626" s="76"/>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5"/>
      <c r="AL626" s="75"/>
      <c r="AM626" s="75"/>
      <c r="AN626" s="75"/>
      <c r="AO626" s="75"/>
      <c r="AP626" s="75"/>
      <c r="AQ626" s="75"/>
      <c r="AR626" s="75"/>
      <c r="AS626" s="75"/>
      <c r="AT626" s="75"/>
      <c r="AU626" s="75"/>
      <c r="AV626" s="75"/>
      <c r="AW626" s="75"/>
      <c r="AX626" s="75"/>
      <c r="AY626" s="75"/>
      <c r="AZ626" s="75"/>
      <c r="BA626" s="75"/>
      <c r="BB626" s="75"/>
      <c r="BC626" s="75"/>
      <c r="BD626" s="75"/>
      <c r="BE626" s="75"/>
      <c r="BF626" s="75"/>
      <c r="BG626" s="75"/>
      <c r="BH626" s="75"/>
      <c r="BI626" s="75"/>
      <c r="BJ626" s="75"/>
      <c r="BK626" s="75"/>
      <c r="BL626" s="75"/>
      <c r="BM626" s="75"/>
      <c r="BN626" s="75"/>
      <c r="BO626" s="75"/>
      <c r="BP626" s="75"/>
      <c r="BQ626" s="75"/>
      <c r="BR626" s="75"/>
      <c r="BS626" s="75"/>
      <c r="BT626" s="75"/>
      <c r="BU626" s="75"/>
      <c r="BV626" s="75"/>
      <c r="BW626" s="75"/>
      <c r="BX626" s="75"/>
      <c r="BY626" s="75"/>
      <c r="BZ626" s="75"/>
      <c r="CA626" s="75"/>
      <c r="CB626" s="75"/>
      <c r="CC626" s="75"/>
      <c r="CD626" s="75"/>
      <c r="CE626" s="75"/>
      <c r="CF626" s="75"/>
    </row>
    <row r="627" spans="2:84" ht="12.95" customHeight="1">
      <c r="B627" s="75"/>
      <c r="C627" s="75"/>
      <c r="D627" s="75"/>
      <c r="E627" s="76"/>
      <c r="F627" s="76"/>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5"/>
      <c r="AL627" s="75"/>
      <c r="AM627" s="75"/>
      <c r="AN627" s="75"/>
      <c r="AO627" s="75"/>
      <c r="AP627" s="75"/>
      <c r="AQ627" s="75"/>
      <c r="AR627" s="75"/>
      <c r="AS627" s="75"/>
      <c r="AT627" s="75"/>
      <c r="AU627" s="75"/>
      <c r="AV627" s="75"/>
      <c r="AW627" s="75"/>
      <c r="AX627" s="75"/>
      <c r="AY627" s="75"/>
      <c r="AZ627" s="75"/>
      <c r="BA627" s="75"/>
      <c r="BB627" s="75"/>
      <c r="BC627" s="75"/>
      <c r="BD627" s="75"/>
      <c r="BE627" s="75"/>
      <c r="BF627" s="75"/>
      <c r="BG627" s="75"/>
      <c r="BH627" s="75"/>
      <c r="BI627" s="75"/>
      <c r="BJ627" s="75"/>
      <c r="BK627" s="75"/>
      <c r="BL627" s="75"/>
      <c r="BM627" s="75"/>
      <c r="BN627" s="75"/>
      <c r="BO627" s="75"/>
      <c r="BP627" s="75"/>
      <c r="BQ627" s="75"/>
      <c r="BR627" s="75"/>
      <c r="BS627" s="75"/>
      <c r="BT627" s="75"/>
      <c r="BU627" s="75"/>
      <c r="BV627" s="75"/>
      <c r="BW627" s="75"/>
      <c r="BX627" s="75"/>
      <c r="BY627" s="75"/>
      <c r="BZ627" s="75"/>
      <c r="CA627" s="75"/>
      <c r="CB627" s="75"/>
      <c r="CC627" s="75"/>
      <c r="CD627" s="75"/>
      <c r="CE627" s="75"/>
      <c r="CF627" s="75"/>
    </row>
    <row r="628" spans="2:84" ht="12.95" customHeight="1">
      <c r="B628" s="75"/>
      <c r="C628" s="75"/>
      <c r="D628" s="75"/>
      <c r="E628" s="76"/>
      <c r="F628" s="76"/>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c r="AE628" s="75"/>
      <c r="AF628" s="75"/>
      <c r="AG628" s="75"/>
      <c r="AH628" s="75"/>
      <c r="AI628" s="75"/>
      <c r="AJ628" s="75"/>
      <c r="AK628" s="75"/>
      <c r="AL628" s="75"/>
      <c r="AM628" s="75"/>
      <c r="AN628" s="75"/>
      <c r="AO628" s="75"/>
      <c r="AP628" s="75"/>
      <c r="AQ628" s="75"/>
      <c r="AR628" s="75"/>
      <c r="AS628" s="75"/>
      <c r="AT628" s="75"/>
      <c r="AU628" s="75"/>
      <c r="AV628" s="75"/>
      <c r="AW628" s="75"/>
      <c r="AX628" s="75"/>
      <c r="AY628" s="75"/>
      <c r="AZ628" s="75"/>
      <c r="BA628" s="75"/>
      <c r="BB628" s="75"/>
      <c r="BC628" s="75"/>
      <c r="BD628" s="75"/>
      <c r="BE628" s="75"/>
      <c r="BF628" s="75"/>
      <c r="BG628" s="75"/>
      <c r="BH628" s="75"/>
      <c r="BI628" s="75"/>
      <c r="BJ628" s="75"/>
      <c r="BK628" s="75"/>
      <c r="BL628" s="75"/>
      <c r="BM628" s="75"/>
      <c r="BN628" s="75"/>
      <c r="BO628" s="75"/>
      <c r="BP628" s="75"/>
      <c r="BQ628" s="75"/>
      <c r="BR628" s="75"/>
      <c r="BS628" s="75"/>
      <c r="BT628" s="75"/>
      <c r="BU628" s="75"/>
      <c r="BV628" s="75"/>
      <c r="BW628" s="75"/>
      <c r="BX628" s="75"/>
      <c r="BY628" s="75"/>
      <c r="BZ628" s="75"/>
      <c r="CA628" s="75"/>
      <c r="CB628" s="75"/>
      <c r="CC628" s="75"/>
      <c r="CD628" s="75"/>
      <c r="CE628" s="75"/>
      <c r="CF628" s="75"/>
    </row>
    <row r="629" spans="2:84" ht="12.95" customHeight="1">
      <c r="B629" s="75"/>
      <c r="C629" s="75"/>
      <c r="D629" s="75"/>
      <c r="E629" s="76"/>
      <c r="F629" s="76"/>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c r="AE629" s="75"/>
      <c r="AF629" s="75"/>
      <c r="AG629" s="75"/>
      <c r="AH629" s="75"/>
      <c r="AI629" s="75"/>
      <c r="AJ629" s="75"/>
      <c r="AK629" s="75"/>
      <c r="AL629" s="75"/>
      <c r="AM629" s="75"/>
      <c r="AN629" s="75"/>
      <c r="AO629" s="75"/>
      <c r="AP629" s="75"/>
      <c r="AQ629" s="75"/>
      <c r="AR629" s="75"/>
      <c r="AS629" s="75"/>
      <c r="AT629" s="75"/>
      <c r="AU629" s="75"/>
      <c r="AV629" s="75"/>
      <c r="AW629" s="75"/>
      <c r="AX629" s="75"/>
      <c r="AY629" s="75"/>
      <c r="AZ629" s="75"/>
      <c r="BA629" s="75"/>
      <c r="BB629" s="75"/>
      <c r="BC629" s="75"/>
      <c r="BD629" s="75"/>
      <c r="BE629" s="75"/>
      <c r="BF629" s="75"/>
      <c r="BG629" s="75"/>
      <c r="BH629" s="75"/>
      <c r="BI629" s="75"/>
      <c r="BJ629" s="75"/>
      <c r="BK629" s="75"/>
      <c r="BL629" s="75"/>
      <c r="BM629" s="75"/>
      <c r="BN629" s="75"/>
      <c r="BO629" s="75"/>
      <c r="BP629" s="75"/>
      <c r="BQ629" s="75"/>
      <c r="BR629" s="75"/>
      <c r="BS629" s="75"/>
      <c r="BT629" s="75"/>
      <c r="BU629" s="75"/>
      <c r="BV629" s="75"/>
      <c r="BW629" s="75"/>
      <c r="BX629" s="75"/>
      <c r="BY629" s="75"/>
      <c r="BZ629" s="75"/>
      <c r="CA629" s="75"/>
      <c r="CB629" s="75"/>
      <c r="CC629" s="75"/>
      <c r="CD629" s="75"/>
      <c r="CE629" s="75"/>
      <c r="CF629" s="75"/>
    </row>
    <row r="630" spans="2:84" ht="12.95" customHeight="1">
      <c r="B630" s="75"/>
      <c r="C630" s="75"/>
      <c r="D630" s="75"/>
      <c r="E630" s="76"/>
      <c r="F630" s="76"/>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75"/>
      <c r="AF630" s="75"/>
      <c r="AG630" s="75"/>
      <c r="AH630" s="75"/>
      <c r="AI630" s="75"/>
      <c r="AJ630" s="75"/>
      <c r="AK630" s="75"/>
      <c r="AL630" s="75"/>
      <c r="AM630" s="75"/>
      <c r="AN630" s="75"/>
      <c r="AO630" s="75"/>
      <c r="AP630" s="75"/>
      <c r="AQ630" s="75"/>
      <c r="AR630" s="75"/>
      <c r="AS630" s="75"/>
      <c r="AT630" s="75"/>
      <c r="AU630" s="75"/>
      <c r="AV630" s="75"/>
      <c r="AW630" s="75"/>
      <c r="AX630" s="75"/>
      <c r="AY630" s="75"/>
      <c r="AZ630" s="75"/>
      <c r="BA630" s="75"/>
      <c r="BB630" s="75"/>
      <c r="BC630" s="75"/>
      <c r="BD630" s="75"/>
      <c r="BE630" s="75"/>
      <c r="BF630" s="75"/>
      <c r="BG630" s="75"/>
      <c r="BH630" s="75"/>
      <c r="BI630" s="75"/>
      <c r="BJ630" s="75"/>
      <c r="BK630" s="75"/>
      <c r="BL630" s="75"/>
      <c r="BM630" s="75"/>
      <c r="BN630" s="75"/>
      <c r="BO630" s="75"/>
      <c r="BP630" s="75"/>
      <c r="BQ630" s="75"/>
      <c r="BR630" s="75"/>
      <c r="BS630" s="75"/>
      <c r="BT630" s="75"/>
      <c r="BU630" s="75"/>
      <c r="BV630" s="75"/>
      <c r="BW630" s="75"/>
      <c r="BX630" s="75"/>
      <c r="BY630" s="75"/>
      <c r="BZ630" s="75"/>
      <c r="CA630" s="75"/>
      <c r="CB630" s="75"/>
      <c r="CC630" s="75"/>
      <c r="CD630" s="75"/>
      <c r="CE630" s="75"/>
      <c r="CF630" s="75"/>
    </row>
    <row r="631" spans="2:84" ht="12.95" customHeight="1">
      <c r="B631" s="75"/>
      <c r="C631" s="75"/>
      <c r="D631" s="75"/>
      <c r="E631" s="76"/>
      <c r="F631" s="76"/>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5"/>
      <c r="AL631" s="75"/>
      <c r="AM631" s="75"/>
      <c r="AN631" s="75"/>
      <c r="AO631" s="75"/>
      <c r="AP631" s="75"/>
      <c r="AQ631" s="75"/>
      <c r="AR631" s="75"/>
      <c r="AS631" s="75"/>
      <c r="AT631" s="75"/>
      <c r="AU631" s="75"/>
      <c r="AV631" s="75"/>
      <c r="AW631" s="75"/>
      <c r="AX631" s="75"/>
      <c r="AY631" s="75"/>
      <c r="AZ631" s="75"/>
      <c r="BA631" s="75"/>
      <c r="BB631" s="75"/>
      <c r="BC631" s="75"/>
      <c r="BD631" s="75"/>
      <c r="BE631" s="75"/>
      <c r="BF631" s="75"/>
      <c r="BG631" s="75"/>
      <c r="BH631" s="75"/>
      <c r="BI631" s="75"/>
      <c r="BJ631" s="75"/>
      <c r="BK631" s="75"/>
      <c r="BL631" s="75"/>
      <c r="BM631" s="75"/>
      <c r="BN631" s="75"/>
      <c r="BO631" s="75"/>
      <c r="BP631" s="75"/>
      <c r="BQ631" s="75"/>
      <c r="BR631" s="75"/>
      <c r="BS631" s="75"/>
      <c r="BT631" s="75"/>
      <c r="BU631" s="75"/>
      <c r="BV631" s="75"/>
      <c r="BW631" s="75"/>
      <c r="BX631" s="75"/>
      <c r="BY631" s="75"/>
      <c r="BZ631" s="75"/>
      <c r="CA631" s="75"/>
      <c r="CB631" s="75"/>
      <c r="CC631" s="75"/>
      <c r="CD631" s="75"/>
      <c r="CE631" s="75"/>
      <c r="CF631" s="75"/>
    </row>
    <row r="632" spans="2:84" ht="12.95" customHeight="1">
      <c r="B632" s="75"/>
      <c r="C632" s="75"/>
      <c r="D632" s="75"/>
      <c r="E632" s="76"/>
      <c r="F632" s="76"/>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75"/>
      <c r="AU632" s="75"/>
      <c r="AV632" s="75"/>
      <c r="AW632" s="75"/>
      <c r="AX632" s="75"/>
      <c r="AY632" s="75"/>
      <c r="AZ632" s="75"/>
      <c r="BA632" s="75"/>
      <c r="BB632" s="75"/>
      <c r="BC632" s="75"/>
      <c r="BD632" s="75"/>
      <c r="BE632" s="75"/>
      <c r="BF632" s="75"/>
      <c r="BG632" s="75"/>
      <c r="BH632" s="75"/>
      <c r="BI632" s="75"/>
      <c r="BJ632" s="75"/>
      <c r="BK632" s="75"/>
      <c r="BL632" s="75"/>
      <c r="BM632" s="75"/>
      <c r="BN632" s="75"/>
      <c r="BO632" s="75"/>
      <c r="BP632" s="75"/>
      <c r="BQ632" s="75"/>
      <c r="BR632" s="75"/>
      <c r="BS632" s="75"/>
      <c r="BT632" s="75"/>
      <c r="BU632" s="75"/>
      <c r="BV632" s="75"/>
      <c r="BW632" s="75"/>
      <c r="BX632" s="75"/>
      <c r="BY632" s="75"/>
      <c r="BZ632" s="75"/>
      <c r="CA632" s="75"/>
      <c r="CB632" s="75"/>
      <c r="CC632" s="75"/>
      <c r="CD632" s="75"/>
      <c r="CE632" s="75"/>
      <c r="CF632" s="75"/>
    </row>
    <row r="633" spans="2:84" ht="12.95" customHeight="1">
      <c r="B633" s="75"/>
      <c r="C633" s="75"/>
      <c r="D633" s="75"/>
      <c r="E633" s="76"/>
      <c r="F633" s="76"/>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5"/>
      <c r="AL633" s="75"/>
      <c r="AM633" s="75"/>
      <c r="AN633" s="75"/>
      <c r="AO633" s="75"/>
      <c r="AP633" s="75"/>
      <c r="AQ633" s="75"/>
      <c r="AR633" s="75"/>
      <c r="AS633" s="75"/>
      <c r="AT633" s="75"/>
      <c r="AU633" s="75"/>
      <c r="AV633" s="75"/>
      <c r="AW633" s="75"/>
      <c r="AX633" s="75"/>
      <c r="AY633" s="75"/>
      <c r="AZ633" s="75"/>
      <c r="BA633" s="75"/>
      <c r="BB633" s="75"/>
      <c r="BC633" s="75"/>
      <c r="BD633" s="75"/>
      <c r="BE633" s="75"/>
      <c r="BF633" s="75"/>
      <c r="BG633" s="75"/>
      <c r="BH633" s="75"/>
      <c r="BI633" s="75"/>
      <c r="BJ633" s="75"/>
      <c r="BK633" s="75"/>
      <c r="BL633" s="75"/>
      <c r="BM633" s="75"/>
      <c r="BN633" s="75"/>
      <c r="BO633" s="75"/>
      <c r="BP633" s="75"/>
      <c r="BQ633" s="75"/>
      <c r="BR633" s="75"/>
      <c r="BS633" s="75"/>
      <c r="BT633" s="75"/>
      <c r="BU633" s="75"/>
      <c r="BV633" s="75"/>
      <c r="BW633" s="75"/>
      <c r="BX633" s="75"/>
      <c r="BY633" s="75"/>
      <c r="BZ633" s="75"/>
      <c r="CA633" s="75"/>
      <c r="CB633" s="75"/>
      <c r="CC633" s="75"/>
      <c r="CD633" s="75"/>
      <c r="CE633" s="75"/>
      <c r="CF633" s="75"/>
    </row>
    <row r="634" spans="2:84" ht="12.95" customHeight="1">
      <c r="B634" s="75"/>
      <c r="C634" s="75"/>
      <c r="D634" s="75"/>
      <c r="E634" s="76"/>
      <c r="F634" s="76"/>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5"/>
      <c r="AL634" s="75"/>
      <c r="AM634" s="75"/>
      <c r="AN634" s="75"/>
      <c r="AO634" s="75"/>
      <c r="AP634" s="75"/>
      <c r="AQ634" s="75"/>
      <c r="AR634" s="75"/>
      <c r="AS634" s="75"/>
      <c r="AT634" s="75"/>
      <c r="AU634" s="75"/>
      <c r="AV634" s="75"/>
      <c r="AW634" s="75"/>
      <c r="AX634" s="75"/>
      <c r="AY634" s="75"/>
      <c r="AZ634" s="75"/>
      <c r="BA634" s="75"/>
      <c r="BB634" s="75"/>
      <c r="BC634" s="75"/>
      <c r="BD634" s="75"/>
      <c r="BE634" s="75"/>
      <c r="BF634" s="75"/>
      <c r="BG634" s="75"/>
      <c r="BH634" s="75"/>
      <c r="BI634" s="75"/>
      <c r="BJ634" s="75"/>
      <c r="BK634" s="75"/>
      <c r="BL634" s="75"/>
      <c r="BM634" s="75"/>
      <c r="BN634" s="75"/>
      <c r="BO634" s="75"/>
      <c r="BP634" s="75"/>
      <c r="BQ634" s="75"/>
      <c r="BR634" s="75"/>
      <c r="BS634" s="75"/>
      <c r="BT634" s="75"/>
      <c r="BU634" s="75"/>
      <c r="BV634" s="75"/>
      <c r="BW634" s="75"/>
      <c r="BX634" s="75"/>
      <c r="BY634" s="75"/>
      <c r="BZ634" s="75"/>
      <c r="CA634" s="75"/>
      <c r="CB634" s="75"/>
      <c r="CC634" s="75"/>
      <c r="CD634" s="75"/>
      <c r="CE634" s="75"/>
      <c r="CF634" s="75"/>
    </row>
    <row r="635" spans="2:84" ht="12.95" customHeight="1">
      <c r="B635" s="75"/>
      <c r="C635" s="75"/>
      <c r="D635" s="75"/>
      <c r="E635" s="76"/>
      <c r="F635" s="76"/>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5"/>
      <c r="AL635" s="75"/>
      <c r="AM635" s="75"/>
      <c r="AN635" s="75"/>
      <c r="AO635" s="75"/>
      <c r="AP635" s="75"/>
      <c r="AQ635" s="75"/>
      <c r="AR635" s="75"/>
      <c r="AS635" s="75"/>
      <c r="AT635" s="75"/>
      <c r="AU635" s="75"/>
      <c r="AV635" s="75"/>
      <c r="AW635" s="75"/>
      <c r="AX635" s="75"/>
      <c r="AY635" s="75"/>
      <c r="AZ635" s="75"/>
      <c r="BA635" s="75"/>
      <c r="BB635" s="75"/>
      <c r="BC635" s="75"/>
      <c r="BD635" s="75"/>
      <c r="BE635" s="75"/>
      <c r="BF635" s="75"/>
      <c r="BG635" s="75"/>
      <c r="BH635" s="75"/>
      <c r="BI635" s="75"/>
      <c r="BJ635" s="75"/>
      <c r="BK635" s="75"/>
      <c r="BL635" s="75"/>
      <c r="BM635" s="75"/>
      <c r="BN635" s="75"/>
      <c r="BO635" s="75"/>
      <c r="BP635" s="75"/>
      <c r="BQ635" s="75"/>
      <c r="BR635" s="75"/>
      <c r="BS635" s="75"/>
      <c r="BT635" s="75"/>
      <c r="BU635" s="75"/>
      <c r="BV635" s="75"/>
      <c r="BW635" s="75"/>
      <c r="BX635" s="75"/>
      <c r="BY635" s="75"/>
      <c r="BZ635" s="75"/>
      <c r="CA635" s="75"/>
      <c r="CB635" s="75"/>
      <c r="CC635" s="75"/>
      <c r="CD635" s="75"/>
      <c r="CE635" s="75"/>
      <c r="CF635" s="75"/>
    </row>
    <row r="636" spans="2:84" ht="12.95" customHeight="1">
      <c r="B636" s="75"/>
      <c r="C636" s="75"/>
      <c r="D636" s="75"/>
      <c r="E636" s="76"/>
      <c r="F636" s="76"/>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5"/>
      <c r="AL636" s="75"/>
      <c r="AM636" s="75"/>
      <c r="AN636" s="75"/>
      <c r="AO636" s="75"/>
      <c r="AP636" s="75"/>
      <c r="AQ636" s="75"/>
      <c r="AR636" s="75"/>
      <c r="AS636" s="75"/>
      <c r="AT636" s="75"/>
      <c r="AU636" s="75"/>
      <c r="AV636" s="75"/>
      <c r="AW636" s="75"/>
      <c r="AX636" s="75"/>
      <c r="AY636" s="75"/>
      <c r="AZ636" s="75"/>
      <c r="BA636" s="75"/>
      <c r="BB636" s="75"/>
      <c r="BC636" s="75"/>
      <c r="BD636" s="75"/>
      <c r="BE636" s="75"/>
      <c r="BF636" s="75"/>
      <c r="BG636" s="75"/>
      <c r="BH636" s="75"/>
      <c r="BI636" s="75"/>
      <c r="BJ636" s="75"/>
      <c r="BK636" s="75"/>
      <c r="BL636" s="75"/>
      <c r="BM636" s="75"/>
      <c r="BN636" s="75"/>
      <c r="BO636" s="75"/>
      <c r="BP636" s="75"/>
      <c r="BQ636" s="75"/>
      <c r="BR636" s="75"/>
      <c r="BS636" s="75"/>
      <c r="BT636" s="75"/>
      <c r="BU636" s="75"/>
      <c r="BV636" s="75"/>
      <c r="BW636" s="75"/>
      <c r="BX636" s="75"/>
      <c r="BY636" s="75"/>
      <c r="BZ636" s="75"/>
      <c r="CA636" s="75"/>
      <c r="CB636" s="75"/>
      <c r="CC636" s="75"/>
      <c r="CD636" s="75"/>
      <c r="CE636" s="75"/>
      <c r="CF636" s="75"/>
    </row>
    <row r="637" spans="2:84" ht="12.95" customHeight="1">
      <c r="B637" s="75"/>
      <c r="C637" s="75"/>
      <c r="D637" s="75"/>
      <c r="E637" s="76"/>
      <c r="F637" s="76"/>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5"/>
      <c r="AL637" s="75"/>
      <c r="AM637" s="75"/>
      <c r="AN637" s="75"/>
      <c r="AO637" s="75"/>
      <c r="AP637" s="75"/>
      <c r="AQ637" s="75"/>
      <c r="AR637" s="75"/>
      <c r="AS637" s="75"/>
      <c r="AT637" s="75"/>
      <c r="AU637" s="75"/>
      <c r="AV637" s="75"/>
      <c r="AW637" s="75"/>
      <c r="AX637" s="75"/>
      <c r="AY637" s="75"/>
      <c r="AZ637" s="75"/>
      <c r="BA637" s="75"/>
      <c r="BB637" s="75"/>
      <c r="BC637" s="75"/>
      <c r="BD637" s="75"/>
      <c r="BE637" s="75"/>
      <c r="BF637" s="75"/>
      <c r="BG637" s="75"/>
      <c r="BH637" s="75"/>
      <c r="BI637" s="75"/>
      <c r="BJ637" s="75"/>
      <c r="BK637" s="75"/>
      <c r="BL637" s="75"/>
      <c r="BM637" s="75"/>
      <c r="BN637" s="75"/>
      <c r="BO637" s="75"/>
      <c r="BP637" s="75"/>
      <c r="BQ637" s="75"/>
      <c r="BR637" s="75"/>
      <c r="BS637" s="75"/>
      <c r="BT637" s="75"/>
      <c r="BU637" s="75"/>
      <c r="BV637" s="75"/>
      <c r="BW637" s="75"/>
      <c r="BX637" s="75"/>
      <c r="BY637" s="75"/>
      <c r="BZ637" s="75"/>
      <c r="CA637" s="75"/>
      <c r="CB637" s="75"/>
      <c r="CC637" s="75"/>
      <c r="CD637" s="75"/>
      <c r="CE637" s="75"/>
      <c r="CF637" s="75"/>
    </row>
    <row r="638" spans="2:84" ht="12.95" customHeight="1">
      <c r="B638" s="75"/>
      <c r="C638" s="75"/>
      <c r="D638" s="75"/>
      <c r="E638" s="76"/>
      <c r="F638" s="76"/>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5"/>
      <c r="AL638" s="75"/>
      <c r="AM638" s="75"/>
      <c r="AN638" s="75"/>
      <c r="AO638" s="75"/>
      <c r="AP638" s="75"/>
      <c r="AQ638" s="75"/>
      <c r="AR638" s="75"/>
      <c r="AS638" s="75"/>
      <c r="AT638" s="75"/>
      <c r="AU638" s="75"/>
      <c r="AV638" s="75"/>
      <c r="AW638" s="75"/>
      <c r="AX638" s="75"/>
      <c r="AY638" s="75"/>
      <c r="AZ638" s="75"/>
      <c r="BA638" s="75"/>
      <c r="BB638" s="75"/>
      <c r="BC638" s="75"/>
      <c r="BD638" s="75"/>
      <c r="BE638" s="75"/>
      <c r="BF638" s="75"/>
      <c r="BG638" s="75"/>
      <c r="BH638" s="75"/>
      <c r="BI638" s="75"/>
      <c r="BJ638" s="75"/>
      <c r="BK638" s="75"/>
      <c r="BL638" s="75"/>
      <c r="BM638" s="75"/>
      <c r="BN638" s="75"/>
      <c r="BO638" s="75"/>
      <c r="BP638" s="75"/>
      <c r="BQ638" s="75"/>
      <c r="BR638" s="75"/>
      <c r="BS638" s="75"/>
      <c r="BT638" s="75"/>
      <c r="BU638" s="75"/>
      <c r="BV638" s="75"/>
      <c r="BW638" s="75"/>
      <c r="BX638" s="75"/>
      <c r="BY638" s="75"/>
      <c r="BZ638" s="75"/>
      <c r="CA638" s="75"/>
      <c r="CB638" s="75"/>
      <c r="CC638" s="75"/>
      <c r="CD638" s="75"/>
      <c r="CE638" s="75"/>
      <c r="CF638" s="75"/>
    </row>
    <row r="639" spans="2:84" ht="12.95" customHeight="1">
      <c r="B639" s="75"/>
      <c r="C639" s="75"/>
      <c r="D639" s="75"/>
      <c r="E639" s="76"/>
      <c r="F639" s="76"/>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5"/>
      <c r="AL639" s="75"/>
      <c r="AM639" s="75"/>
      <c r="AN639" s="75"/>
      <c r="AO639" s="75"/>
      <c r="AP639" s="75"/>
      <c r="AQ639" s="75"/>
      <c r="AR639" s="75"/>
      <c r="AS639" s="75"/>
      <c r="AT639" s="75"/>
      <c r="AU639" s="75"/>
      <c r="AV639" s="75"/>
      <c r="AW639" s="75"/>
      <c r="AX639" s="75"/>
      <c r="AY639" s="75"/>
      <c r="AZ639" s="75"/>
      <c r="BA639" s="75"/>
      <c r="BB639" s="75"/>
      <c r="BC639" s="75"/>
      <c r="BD639" s="75"/>
      <c r="BE639" s="75"/>
      <c r="BF639" s="75"/>
      <c r="BG639" s="75"/>
      <c r="BH639" s="75"/>
      <c r="BI639" s="75"/>
      <c r="BJ639" s="75"/>
      <c r="BK639" s="75"/>
      <c r="BL639" s="75"/>
      <c r="BM639" s="75"/>
      <c r="BN639" s="75"/>
      <c r="BO639" s="75"/>
      <c r="BP639" s="75"/>
      <c r="BQ639" s="75"/>
      <c r="BR639" s="75"/>
      <c r="BS639" s="75"/>
      <c r="BT639" s="75"/>
      <c r="BU639" s="75"/>
      <c r="BV639" s="75"/>
      <c r="BW639" s="75"/>
      <c r="BX639" s="75"/>
      <c r="BY639" s="75"/>
      <c r="BZ639" s="75"/>
      <c r="CA639" s="75"/>
      <c r="CB639" s="75"/>
      <c r="CC639" s="75"/>
      <c r="CD639" s="75"/>
      <c r="CE639" s="75"/>
      <c r="CF639" s="75"/>
    </row>
    <row r="640" spans="2:84" ht="12.95" customHeight="1">
      <c r="B640" s="75"/>
      <c r="C640" s="75"/>
      <c r="D640" s="75"/>
      <c r="E640" s="76"/>
      <c r="F640" s="76"/>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5"/>
      <c r="AL640" s="75"/>
      <c r="AM640" s="75"/>
      <c r="AN640" s="75"/>
      <c r="AO640" s="75"/>
      <c r="AP640" s="75"/>
      <c r="AQ640" s="75"/>
      <c r="AR640" s="75"/>
      <c r="AS640" s="75"/>
      <c r="AT640" s="75"/>
      <c r="AU640" s="75"/>
      <c r="AV640" s="75"/>
      <c r="AW640" s="75"/>
      <c r="AX640" s="75"/>
      <c r="AY640" s="75"/>
      <c r="AZ640" s="75"/>
      <c r="BA640" s="75"/>
      <c r="BB640" s="75"/>
      <c r="BC640" s="75"/>
      <c r="BD640" s="75"/>
      <c r="BE640" s="75"/>
      <c r="BF640" s="75"/>
      <c r="BG640" s="75"/>
      <c r="BH640" s="75"/>
      <c r="BI640" s="75"/>
      <c r="BJ640" s="75"/>
      <c r="BK640" s="75"/>
      <c r="BL640" s="75"/>
      <c r="BM640" s="75"/>
      <c r="BN640" s="75"/>
      <c r="BO640" s="75"/>
      <c r="BP640" s="75"/>
      <c r="BQ640" s="75"/>
      <c r="BR640" s="75"/>
      <c r="BS640" s="75"/>
      <c r="BT640" s="75"/>
      <c r="BU640" s="75"/>
      <c r="BV640" s="75"/>
      <c r="BW640" s="75"/>
      <c r="BX640" s="75"/>
      <c r="BY640" s="75"/>
      <c r="BZ640" s="75"/>
      <c r="CA640" s="75"/>
      <c r="CB640" s="75"/>
      <c r="CC640" s="75"/>
      <c r="CD640" s="75"/>
      <c r="CE640" s="75"/>
      <c r="CF640" s="75"/>
    </row>
    <row r="641" spans="2:84" ht="12.95" customHeight="1">
      <c r="B641" s="75"/>
      <c r="C641" s="75"/>
      <c r="D641" s="75"/>
      <c r="E641" s="76"/>
      <c r="F641" s="76"/>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5"/>
      <c r="AL641" s="75"/>
      <c r="AM641" s="75"/>
      <c r="AN641" s="75"/>
      <c r="AO641" s="75"/>
      <c r="AP641" s="75"/>
      <c r="AQ641" s="75"/>
      <c r="AR641" s="75"/>
      <c r="AS641" s="75"/>
      <c r="AT641" s="75"/>
      <c r="AU641" s="75"/>
      <c r="AV641" s="75"/>
      <c r="AW641" s="75"/>
      <c r="AX641" s="75"/>
      <c r="AY641" s="75"/>
      <c r="AZ641" s="75"/>
      <c r="BA641" s="75"/>
      <c r="BB641" s="75"/>
      <c r="BC641" s="75"/>
      <c r="BD641" s="75"/>
      <c r="BE641" s="75"/>
      <c r="BF641" s="75"/>
      <c r="BG641" s="75"/>
      <c r="BH641" s="75"/>
      <c r="BI641" s="75"/>
      <c r="BJ641" s="75"/>
      <c r="BK641" s="75"/>
      <c r="BL641" s="75"/>
      <c r="BM641" s="75"/>
      <c r="BN641" s="75"/>
      <c r="BO641" s="75"/>
      <c r="BP641" s="75"/>
      <c r="BQ641" s="75"/>
      <c r="BR641" s="75"/>
      <c r="BS641" s="75"/>
      <c r="BT641" s="75"/>
      <c r="BU641" s="75"/>
      <c r="BV641" s="75"/>
      <c r="BW641" s="75"/>
      <c r="BX641" s="75"/>
      <c r="BY641" s="75"/>
      <c r="BZ641" s="75"/>
      <c r="CA641" s="75"/>
      <c r="CB641" s="75"/>
      <c r="CC641" s="75"/>
      <c r="CD641" s="75"/>
      <c r="CE641" s="75"/>
      <c r="CF641" s="75"/>
    </row>
    <row r="642" spans="2:84" ht="12.95" customHeight="1">
      <c r="B642" s="75"/>
      <c r="C642" s="75"/>
      <c r="D642" s="75"/>
      <c r="E642" s="76"/>
      <c r="F642" s="76"/>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5"/>
      <c r="AL642" s="75"/>
      <c r="AM642" s="75"/>
      <c r="AN642" s="75"/>
      <c r="AO642" s="75"/>
      <c r="AP642" s="75"/>
      <c r="AQ642" s="75"/>
      <c r="AR642" s="75"/>
      <c r="AS642" s="75"/>
      <c r="AT642" s="75"/>
      <c r="AU642" s="75"/>
      <c r="AV642" s="75"/>
      <c r="AW642" s="75"/>
      <c r="AX642" s="75"/>
      <c r="AY642" s="75"/>
      <c r="AZ642" s="75"/>
      <c r="BA642" s="75"/>
      <c r="BB642" s="75"/>
      <c r="BC642" s="75"/>
      <c r="BD642" s="75"/>
      <c r="BE642" s="75"/>
      <c r="BF642" s="75"/>
      <c r="BG642" s="75"/>
      <c r="BH642" s="75"/>
      <c r="BI642" s="75"/>
      <c r="BJ642" s="75"/>
      <c r="BK642" s="75"/>
      <c r="BL642" s="75"/>
      <c r="BM642" s="75"/>
      <c r="BN642" s="75"/>
      <c r="BO642" s="75"/>
      <c r="BP642" s="75"/>
      <c r="BQ642" s="75"/>
      <c r="BR642" s="75"/>
      <c r="BS642" s="75"/>
      <c r="BT642" s="75"/>
      <c r="BU642" s="75"/>
      <c r="BV642" s="75"/>
      <c r="BW642" s="75"/>
      <c r="BX642" s="75"/>
      <c r="BY642" s="75"/>
      <c r="BZ642" s="75"/>
      <c r="CA642" s="75"/>
      <c r="CB642" s="75"/>
      <c r="CC642" s="75"/>
      <c r="CD642" s="75"/>
      <c r="CE642" s="75"/>
      <c r="CF642" s="75"/>
    </row>
    <row r="643" spans="2:84" ht="12.95" customHeight="1">
      <c r="B643" s="75"/>
      <c r="C643" s="75"/>
      <c r="D643" s="75"/>
      <c r="E643" s="76"/>
      <c r="F643" s="76"/>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BJ643" s="75"/>
      <c r="BK643" s="75"/>
      <c r="BL643" s="75"/>
      <c r="BM643" s="75"/>
      <c r="BN643" s="75"/>
      <c r="BO643" s="75"/>
      <c r="BP643" s="75"/>
      <c r="BQ643" s="75"/>
      <c r="BR643" s="75"/>
      <c r="BS643" s="75"/>
      <c r="BT643" s="75"/>
      <c r="BU643" s="75"/>
      <c r="BV643" s="75"/>
      <c r="BW643" s="75"/>
      <c r="BX643" s="75"/>
      <c r="BY643" s="75"/>
      <c r="BZ643" s="75"/>
      <c r="CA643" s="75"/>
      <c r="CB643" s="75"/>
      <c r="CC643" s="75"/>
      <c r="CD643" s="75"/>
      <c r="CE643" s="75"/>
      <c r="CF643" s="75"/>
    </row>
    <row r="644" spans="2:84" ht="12.95" customHeight="1">
      <c r="B644" s="75"/>
      <c r="C644" s="75"/>
      <c r="D644" s="75"/>
      <c r="E644" s="76"/>
      <c r="F644" s="76"/>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BK644" s="75"/>
      <c r="BL644" s="75"/>
      <c r="BM644" s="75"/>
      <c r="BN644" s="75"/>
      <c r="BO644" s="75"/>
      <c r="BP644" s="75"/>
      <c r="BQ644" s="75"/>
      <c r="BR644" s="75"/>
      <c r="BS644" s="75"/>
      <c r="BT644" s="75"/>
      <c r="BU644" s="75"/>
      <c r="BV644" s="75"/>
      <c r="BW644" s="75"/>
      <c r="BX644" s="75"/>
      <c r="BY644" s="75"/>
      <c r="BZ644" s="75"/>
      <c r="CA644" s="75"/>
      <c r="CB644" s="75"/>
      <c r="CC644" s="75"/>
      <c r="CD644" s="75"/>
      <c r="CE644" s="75"/>
      <c r="CF644" s="75"/>
    </row>
    <row r="645" spans="2:84" ht="12.95" customHeight="1">
      <c r="B645" s="75"/>
      <c r="C645" s="75"/>
      <c r="D645" s="75"/>
      <c r="E645" s="76"/>
      <c r="F645" s="76"/>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5"/>
      <c r="AL645" s="75"/>
      <c r="AM645" s="75"/>
      <c r="AN645" s="75"/>
      <c r="AO645" s="75"/>
      <c r="AP645" s="75"/>
      <c r="AQ645" s="75"/>
      <c r="AR645" s="75"/>
      <c r="AS645" s="75"/>
      <c r="AT645" s="75"/>
      <c r="AU645" s="75"/>
      <c r="AV645" s="75"/>
      <c r="AW645" s="75"/>
      <c r="AX645" s="75"/>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75"/>
      <c r="BZ645" s="75"/>
      <c r="CA645" s="75"/>
      <c r="CB645" s="75"/>
      <c r="CC645" s="75"/>
      <c r="CD645" s="75"/>
      <c r="CE645" s="75"/>
      <c r="CF645" s="75"/>
    </row>
    <row r="646" spans="2:84" ht="12.95" customHeight="1">
      <c r="B646" s="75"/>
      <c r="C646" s="75"/>
      <c r="D646" s="75"/>
      <c r="E646" s="76"/>
      <c r="F646" s="76"/>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5"/>
      <c r="AL646" s="75"/>
      <c r="AM646" s="75"/>
      <c r="AN646" s="75"/>
      <c r="AO646" s="75"/>
      <c r="AP646" s="75"/>
      <c r="AQ646" s="75"/>
      <c r="AR646" s="75"/>
      <c r="AS646" s="75"/>
      <c r="AT646" s="75"/>
      <c r="AU646" s="75"/>
      <c r="AV646" s="75"/>
      <c r="AW646" s="75"/>
      <c r="AX646" s="75"/>
      <c r="AY646" s="75"/>
      <c r="AZ646" s="75"/>
      <c r="BA646" s="75"/>
      <c r="BB646" s="75"/>
      <c r="BC646" s="75"/>
      <c r="BD646" s="75"/>
      <c r="BE646" s="75"/>
      <c r="BF646" s="75"/>
      <c r="BG646" s="75"/>
      <c r="BH646" s="75"/>
      <c r="BI646" s="75"/>
      <c r="BJ646" s="75"/>
      <c r="BK646" s="75"/>
      <c r="BL646" s="75"/>
      <c r="BM646" s="75"/>
      <c r="BN646" s="75"/>
      <c r="BO646" s="75"/>
      <c r="BP646" s="75"/>
      <c r="BQ646" s="75"/>
      <c r="BR646" s="75"/>
      <c r="BS646" s="75"/>
      <c r="BT646" s="75"/>
      <c r="BU646" s="75"/>
      <c r="BV646" s="75"/>
      <c r="BW646" s="75"/>
      <c r="BX646" s="75"/>
      <c r="BY646" s="75"/>
      <c r="BZ646" s="75"/>
      <c r="CA646" s="75"/>
      <c r="CB646" s="75"/>
      <c r="CC646" s="75"/>
      <c r="CD646" s="75"/>
      <c r="CE646" s="75"/>
      <c r="CF646" s="75"/>
    </row>
    <row r="647" spans="2:84" ht="12.95" customHeight="1">
      <c r="B647" s="75"/>
      <c r="C647" s="75"/>
      <c r="D647" s="75"/>
      <c r="E647" s="76"/>
      <c r="F647" s="76"/>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5"/>
      <c r="AL647" s="75"/>
      <c r="AM647" s="75"/>
      <c r="AN647" s="75"/>
      <c r="AO647" s="75"/>
      <c r="AP647" s="75"/>
      <c r="AQ647" s="75"/>
      <c r="AR647" s="75"/>
      <c r="AS647" s="75"/>
      <c r="AT647" s="75"/>
      <c r="AU647" s="75"/>
      <c r="AV647" s="75"/>
      <c r="AW647" s="75"/>
      <c r="AX647" s="75"/>
      <c r="AY647" s="75"/>
      <c r="AZ647" s="75"/>
      <c r="BA647" s="75"/>
      <c r="BB647" s="75"/>
      <c r="BC647" s="75"/>
      <c r="BD647" s="75"/>
      <c r="BE647" s="75"/>
      <c r="BF647" s="75"/>
      <c r="BG647" s="75"/>
      <c r="BH647" s="75"/>
      <c r="BI647" s="75"/>
      <c r="BJ647" s="75"/>
      <c r="BK647" s="75"/>
      <c r="BL647" s="75"/>
      <c r="BM647" s="75"/>
      <c r="BN647" s="75"/>
      <c r="BO647" s="75"/>
      <c r="BP647" s="75"/>
      <c r="BQ647" s="75"/>
      <c r="BR647" s="75"/>
      <c r="BS647" s="75"/>
      <c r="BT647" s="75"/>
      <c r="BU647" s="75"/>
      <c r="BV647" s="75"/>
      <c r="BW647" s="75"/>
      <c r="BX647" s="75"/>
      <c r="BY647" s="75"/>
      <c r="BZ647" s="75"/>
      <c r="CA647" s="75"/>
      <c r="CB647" s="75"/>
      <c r="CC647" s="75"/>
      <c r="CD647" s="75"/>
      <c r="CE647" s="75"/>
      <c r="CF647" s="75"/>
    </row>
    <row r="648" spans="2:84" ht="12.95" customHeight="1">
      <c r="B648" s="75"/>
      <c r="C648" s="75"/>
      <c r="D648" s="75"/>
      <c r="E648" s="76"/>
      <c r="F648" s="76"/>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5"/>
      <c r="AL648" s="75"/>
      <c r="AM648" s="75"/>
      <c r="AN648" s="75"/>
      <c r="AO648" s="75"/>
      <c r="AP648" s="75"/>
      <c r="AQ648" s="75"/>
      <c r="AR648" s="75"/>
      <c r="AS648" s="75"/>
      <c r="AT648" s="75"/>
      <c r="AU648" s="75"/>
      <c r="AV648" s="75"/>
      <c r="AW648" s="75"/>
      <c r="AX648" s="75"/>
      <c r="AY648" s="75"/>
      <c r="AZ648" s="75"/>
      <c r="BA648" s="75"/>
      <c r="BB648" s="75"/>
      <c r="BC648" s="75"/>
      <c r="BD648" s="75"/>
      <c r="BE648" s="75"/>
      <c r="BF648" s="75"/>
      <c r="BG648" s="75"/>
      <c r="BH648" s="75"/>
      <c r="BI648" s="75"/>
      <c r="BJ648" s="75"/>
      <c r="BK648" s="75"/>
      <c r="BL648" s="75"/>
      <c r="BM648" s="75"/>
      <c r="BN648" s="75"/>
      <c r="BO648" s="75"/>
      <c r="BP648" s="75"/>
      <c r="BQ648" s="75"/>
      <c r="BR648" s="75"/>
      <c r="BS648" s="75"/>
      <c r="BT648" s="75"/>
      <c r="BU648" s="75"/>
      <c r="BV648" s="75"/>
      <c r="BW648" s="75"/>
      <c r="BX648" s="75"/>
      <c r="BY648" s="75"/>
      <c r="BZ648" s="75"/>
      <c r="CA648" s="75"/>
      <c r="CB648" s="75"/>
      <c r="CC648" s="75"/>
      <c r="CD648" s="75"/>
      <c r="CE648" s="75"/>
      <c r="CF648" s="75"/>
    </row>
    <row r="649" spans="2:84" ht="12.95" customHeight="1">
      <c r="B649" s="75"/>
      <c r="C649" s="75"/>
      <c r="D649" s="75"/>
      <c r="E649" s="76"/>
      <c r="F649" s="76"/>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5"/>
      <c r="AL649" s="75"/>
      <c r="AM649" s="75"/>
      <c r="AN649" s="75"/>
      <c r="AO649" s="75"/>
      <c r="AP649" s="75"/>
      <c r="AQ649" s="75"/>
      <c r="AR649" s="75"/>
      <c r="AS649" s="75"/>
      <c r="AT649" s="75"/>
      <c r="AU649" s="75"/>
      <c r="AV649" s="75"/>
      <c r="AW649" s="75"/>
      <c r="AX649" s="75"/>
      <c r="AY649" s="75"/>
      <c r="AZ649" s="75"/>
      <c r="BA649" s="75"/>
      <c r="BB649" s="75"/>
      <c r="BC649" s="75"/>
      <c r="BD649" s="75"/>
      <c r="BE649" s="75"/>
      <c r="BF649" s="75"/>
      <c r="BG649" s="75"/>
      <c r="BH649" s="75"/>
      <c r="BI649" s="75"/>
      <c r="BJ649" s="75"/>
      <c r="BK649" s="75"/>
      <c r="BL649" s="75"/>
      <c r="BM649" s="75"/>
      <c r="BN649" s="75"/>
      <c r="BO649" s="75"/>
      <c r="BP649" s="75"/>
      <c r="BQ649" s="75"/>
      <c r="BR649" s="75"/>
      <c r="BS649" s="75"/>
      <c r="BT649" s="75"/>
      <c r="BU649" s="75"/>
      <c r="BV649" s="75"/>
      <c r="BW649" s="75"/>
      <c r="BX649" s="75"/>
      <c r="BY649" s="75"/>
      <c r="BZ649" s="75"/>
      <c r="CA649" s="75"/>
      <c r="CB649" s="75"/>
      <c r="CC649" s="75"/>
      <c r="CD649" s="75"/>
      <c r="CE649" s="75"/>
      <c r="CF649" s="75"/>
    </row>
    <row r="650" spans="2:84" ht="12.95" customHeight="1">
      <c r="B650" s="75"/>
      <c r="C650" s="75"/>
      <c r="D650" s="75"/>
      <c r="E650" s="76"/>
      <c r="F650" s="76"/>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5"/>
      <c r="AL650" s="75"/>
      <c r="AM650" s="75"/>
      <c r="AN650" s="75"/>
      <c r="AO650" s="75"/>
      <c r="AP650" s="75"/>
      <c r="AQ650" s="75"/>
      <c r="AR650" s="75"/>
      <c r="AS650" s="75"/>
      <c r="AT650" s="75"/>
      <c r="AU650" s="75"/>
      <c r="AV650" s="75"/>
      <c r="AW650" s="75"/>
      <c r="AX650" s="75"/>
      <c r="AY650" s="75"/>
      <c r="AZ650" s="75"/>
      <c r="BA650" s="75"/>
      <c r="BB650" s="75"/>
      <c r="BC650" s="75"/>
      <c r="BD650" s="75"/>
      <c r="BE650" s="75"/>
      <c r="BF650" s="75"/>
      <c r="BG650" s="75"/>
      <c r="BH650" s="75"/>
      <c r="BI650" s="75"/>
      <c r="BJ650" s="75"/>
      <c r="BK650" s="75"/>
      <c r="BL650" s="75"/>
      <c r="BM650" s="75"/>
      <c r="BN650" s="75"/>
      <c r="BO650" s="75"/>
      <c r="BP650" s="75"/>
      <c r="BQ650" s="75"/>
      <c r="BR650" s="75"/>
      <c r="BS650" s="75"/>
      <c r="BT650" s="75"/>
      <c r="BU650" s="75"/>
      <c r="BV650" s="75"/>
      <c r="BW650" s="75"/>
      <c r="BX650" s="75"/>
      <c r="BY650" s="75"/>
      <c r="BZ650" s="75"/>
      <c r="CA650" s="75"/>
      <c r="CB650" s="75"/>
      <c r="CC650" s="75"/>
      <c r="CD650" s="75"/>
      <c r="CE650" s="75"/>
      <c r="CF650" s="75"/>
    </row>
    <row r="651" spans="2:84" ht="12.95" customHeight="1">
      <c r="B651" s="75"/>
      <c r="C651" s="75"/>
      <c r="D651" s="75"/>
      <c r="E651" s="76"/>
      <c r="F651" s="76"/>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5"/>
      <c r="AL651" s="75"/>
      <c r="AM651" s="75"/>
      <c r="AN651" s="75"/>
      <c r="AO651" s="75"/>
      <c r="AP651" s="75"/>
      <c r="AQ651" s="75"/>
      <c r="AR651" s="75"/>
      <c r="AS651" s="75"/>
      <c r="AT651" s="75"/>
      <c r="AU651" s="75"/>
      <c r="AV651" s="75"/>
      <c r="AW651" s="75"/>
      <c r="AX651" s="75"/>
      <c r="AY651" s="75"/>
      <c r="AZ651" s="75"/>
      <c r="BA651" s="75"/>
      <c r="BB651" s="75"/>
      <c r="BC651" s="75"/>
      <c r="BD651" s="75"/>
      <c r="BE651" s="75"/>
      <c r="BF651" s="75"/>
      <c r="BG651" s="75"/>
      <c r="BH651" s="75"/>
      <c r="BI651" s="75"/>
      <c r="BJ651" s="75"/>
      <c r="BK651" s="75"/>
      <c r="BL651" s="75"/>
      <c r="BM651" s="75"/>
      <c r="BN651" s="75"/>
      <c r="BO651" s="75"/>
      <c r="BP651" s="75"/>
      <c r="BQ651" s="75"/>
      <c r="BR651" s="75"/>
      <c r="BS651" s="75"/>
      <c r="BT651" s="75"/>
      <c r="BU651" s="75"/>
      <c r="BV651" s="75"/>
      <c r="BW651" s="75"/>
      <c r="BX651" s="75"/>
      <c r="BY651" s="75"/>
      <c r="BZ651" s="75"/>
      <c r="CA651" s="75"/>
      <c r="CB651" s="75"/>
      <c r="CC651" s="75"/>
      <c r="CD651" s="75"/>
      <c r="CE651" s="75"/>
      <c r="CF651" s="75"/>
    </row>
    <row r="652" spans="2:84" ht="12.95" customHeight="1">
      <c r="B652" s="75"/>
      <c r="C652" s="75"/>
      <c r="D652" s="75"/>
      <c r="E652" s="76"/>
      <c r="F652" s="76"/>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5"/>
      <c r="AL652" s="75"/>
      <c r="AM652" s="75"/>
      <c r="AN652" s="75"/>
      <c r="AO652" s="75"/>
      <c r="AP652" s="75"/>
      <c r="AQ652" s="75"/>
      <c r="AR652" s="75"/>
      <c r="AS652" s="75"/>
      <c r="AT652" s="75"/>
      <c r="AU652" s="75"/>
      <c r="AV652" s="75"/>
      <c r="AW652" s="75"/>
      <c r="AX652" s="75"/>
      <c r="AY652" s="75"/>
      <c r="AZ652" s="75"/>
      <c r="BA652" s="75"/>
      <c r="BB652" s="75"/>
      <c r="BC652" s="75"/>
      <c r="BD652" s="75"/>
      <c r="BE652" s="75"/>
      <c r="BF652" s="75"/>
      <c r="BG652" s="75"/>
      <c r="BH652" s="75"/>
      <c r="BI652" s="75"/>
      <c r="BJ652" s="75"/>
      <c r="BK652" s="75"/>
      <c r="BL652" s="75"/>
      <c r="BM652" s="75"/>
      <c r="BN652" s="75"/>
      <c r="BO652" s="75"/>
      <c r="BP652" s="75"/>
      <c r="BQ652" s="75"/>
      <c r="BR652" s="75"/>
      <c r="BS652" s="75"/>
      <c r="BT652" s="75"/>
      <c r="BU652" s="75"/>
      <c r="BV652" s="75"/>
      <c r="BW652" s="75"/>
      <c r="BX652" s="75"/>
      <c r="BY652" s="75"/>
      <c r="BZ652" s="75"/>
      <c r="CA652" s="75"/>
      <c r="CB652" s="75"/>
      <c r="CC652" s="75"/>
      <c r="CD652" s="75"/>
      <c r="CE652" s="75"/>
      <c r="CF652" s="75"/>
    </row>
    <row r="653" spans="2:84" ht="12.95" customHeight="1">
      <c r="B653" s="75"/>
      <c r="C653" s="75"/>
      <c r="D653" s="75"/>
      <c r="E653" s="76"/>
      <c r="F653" s="76"/>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5"/>
      <c r="AL653" s="75"/>
      <c r="AM653" s="75"/>
      <c r="AN653" s="75"/>
      <c r="AO653" s="75"/>
      <c r="AP653" s="75"/>
      <c r="AQ653" s="75"/>
      <c r="AR653" s="75"/>
      <c r="AS653" s="75"/>
      <c r="AT653" s="75"/>
      <c r="AU653" s="75"/>
      <c r="AV653" s="75"/>
      <c r="AW653" s="75"/>
      <c r="AX653" s="75"/>
      <c r="AY653" s="75"/>
      <c r="AZ653" s="75"/>
      <c r="BA653" s="75"/>
      <c r="BB653" s="75"/>
      <c r="BC653" s="75"/>
      <c r="BD653" s="75"/>
      <c r="BE653" s="75"/>
      <c r="BF653" s="75"/>
      <c r="BG653" s="75"/>
      <c r="BH653" s="75"/>
      <c r="BI653" s="75"/>
      <c r="BJ653" s="75"/>
      <c r="BK653" s="75"/>
      <c r="BL653" s="75"/>
      <c r="BM653" s="75"/>
      <c r="BN653" s="75"/>
      <c r="BO653" s="75"/>
      <c r="BP653" s="75"/>
      <c r="BQ653" s="75"/>
      <c r="BR653" s="75"/>
      <c r="BS653" s="75"/>
      <c r="BT653" s="75"/>
      <c r="BU653" s="75"/>
      <c r="BV653" s="75"/>
      <c r="BW653" s="75"/>
      <c r="BX653" s="75"/>
      <c r="BY653" s="75"/>
      <c r="BZ653" s="75"/>
      <c r="CA653" s="75"/>
      <c r="CB653" s="75"/>
      <c r="CC653" s="75"/>
      <c r="CD653" s="75"/>
      <c r="CE653" s="75"/>
      <c r="CF653" s="75"/>
    </row>
    <row r="654" spans="2:84" ht="12.95" customHeight="1">
      <c r="B654" s="75"/>
      <c r="C654" s="75"/>
      <c r="D654" s="75"/>
      <c r="E654" s="76"/>
      <c r="F654" s="76"/>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5"/>
      <c r="AL654" s="75"/>
      <c r="AM654" s="75"/>
      <c r="AN654" s="75"/>
      <c r="AO654" s="75"/>
      <c r="AP654" s="75"/>
      <c r="AQ654" s="75"/>
      <c r="AR654" s="75"/>
      <c r="AS654" s="75"/>
      <c r="AT654" s="75"/>
      <c r="AU654" s="75"/>
      <c r="AV654" s="75"/>
      <c r="AW654" s="75"/>
      <c r="AX654" s="75"/>
      <c r="AY654" s="75"/>
      <c r="AZ654" s="75"/>
      <c r="BA654" s="75"/>
      <c r="BB654" s="75"/>
      <c r="BC654" s="75"/>
      <c r="BD654" s="75"/>
      <c r="BE654" s="75"/>
      <c r="BF654" s="75"/>
      <c r="BG654" s="75"/>
      <c r="BH654" s="75"/>
      <c r="BI654" s="75"/>
      <c r="BJ654" s="75"/>
      <c r="BK654" s="75"/>
      <c r="BL654" s="75"/>
      <c r="BM654" s="75"/>
      <c r="BN654" s="75"/>
      <c r="BO654" s="75"/>
      <c r="BP654" s="75"/>
      <c r="BQ654" s="75"/>
      <c r="BR654" s="75"/>
      <c r="BS654" s="75"/>
      <c r="BT654" s="75"/>
      <c r="BU654" s="75"/>
      <c r="BV654" s="75"/>
      <c r="BW654" s="75"/>
      <c r="BX654" s="75"/>
      <c r="BY654" s="75"/>
      <c r="BZ654" s="75"/>
      <c r="CA654" s="75"/>
      <c r="CB654" s="75"/>
      <c r="CC654" s="75"/>
      <c r="CD654" s="75"/>
      <c r="CE654" s="75"/>
      <c r="CF654" s="75"/>
    </row>
    <row r="655" spans="2:84" ht="12.95" customHeight="1">
      <c r="B655" s="75"/>
      <c r="C655" s="75"/>
      <c r="D655" s="75"/>
      <c r="E655" s="76"/>
      <c r="F655" s="76"/>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5"/>
      <c r="AL655" s="75"/>
      <c r="AM655" s="75"/>
      <c r="AN655" s="75"/>
      <c r="AO655" s="75"/>
      <c r="AP655" s="75"/>
      <c r="AQ655" s="75"/>
      <c r="AR655" s="75"/>
      <c r="AS655" s="75"/>
      <c r="AT655" s="75"/>
      <c r="AU655" s="75"/>
      <c r="AV655" s="75"/>
      <c r="AW655" s="75"/>
      <c r="AX655" s="75"/>
      <c r="AY655" s="75"/>
      <c r="AZ655" s="75"/>
      <c r="BA655" s="75"/>
      <c r="BB655" s="75"/>
      <c r="BC655" s="75"/>
      <c r="BD655" s="75"/>
      <c r="BE655" s="75"/>
      <c r="BF655" s="75"/>
      <c r="BG655" s="75"/>
      <c r="BH655" s="75"/>
      <c r="BI655" s="75"/>
      <c r="BJ655" s="75"/>
      <c r="BK655" s="75"/>
      <c r="BL655" s="75"/>
      <c r="BM655" s="75"/>
      <c r="BN655" s="75"/>
      <c r="BO655" s="75"/>
      <c r="BP655" s="75"/>
      <c r="BQ655" s="75"/>
      <c r="BR655" s="75"/>
      <c r="BS655" s="75"/>
      <c r="BT655" s="75"/>
      <c r="BU655" s="75"/>
      <c r="BV655" s="75"/>
      <c r="BW655" s="75"/>
      <c r="BX655" s="75"/>
      <c r="BY655" s="75"/>
      <c r="BZ655" s="75"/>
      <c r="CA655" s="75"/>
      <c r="CB655" s="75"/>
      <c r="CC655" s="75"/>
      <c r="CD655" s="75"/>
      <c r="CE655" s="75"/>
      <c r="CF655" s="75"/>
    </row>
    <row r="656" spans="2:84" ht="12.95" customHeight="1">
      <c r="B656" s="75"/>
      <c r="C656" s="75"/>
      <c r="D656" s="75"/>
      <c r="E656" s="76"/>
      <c r="F656" s="76"/>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5"/>
      <c r="AL656" s="75"/>
      <c r="AM656" s="75"/>
      <c r="AN656" s="75"/>
      <c r="AO656" s="75"/>
      <c r="AP656" s="75"/>
      <c r="AQ656" s="75"/>
      <c r="AR656" s="75"/>
      <c r="AS656" s="75"/>
      <c r="AT656" s="75"/>
      <c r="AU656" s="75"/>
      <c r="AV656" s="75"/>
      <c r="AW656" s="75"/>
      <c r="AX656" s="75"/>
      <c r="AY656" s="75"/>
      <c r="AZ656" s="75"/>
      <c r="BA656" s="75"/>
      <c r="BB656" s="75"/>
      <c r="BC656" s="75"/>
      <c r="BD656" s="75"/>
      <c r="BE656" s="75"/>
      <c r="BF656" s="75"/>
      <c r="BG656" s="75"/>
      <c r="BH656" s="75"/>
      <c r="BI656" s="75"/>
      <c r="BJ656" s="75"/>
      <c r="BK656" s="75"/>
      <c r="BL656" s="75"/>
      <c r="BM656" s="75"/>
      <c r="BN656" s="75"/>
      <c r="BO656" s="75"/>
      <c r="BP656" s="75"/>
      <c r="BQ656" s="75"/>
      <c r="BR656" s="75"/>
      <c r="BS656" s="75"/>
      <c r="BT656" s="75"/>
      <c r="BU656" s="75"/>
      <c r="BV656" s="75"/>
      <c r="BW656" s="75"/>
      <c r="BX656" s="75"/>
      <c r="BY656" s="75"/>
      <c r="BZ656" s="75"/>
      <c r="CA656" s="75"/>
      <c r="CB656" s="75"/>
      <c r="CC656" s="75"/>
      <c r="CD656" s="75"/>
      <c r="CE656" s="75"/>
      <c r="CF656" s="75"/>
    </row>
    <row r="657" spans="2:84" ht="12.95" customHeight="1">
      <c r="B657" s="75"/>
      <c r="C657" s="75"/>
      <c r="D657" s="75"/>
      <c r="E657" s="76"/>
      <c r="F657" s="76"/>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5"/>
      <c r="AL657" s="75"/>
      <c r="AM657" s="75"/>
      <c r="AN657" s="75"/>
      <c r="AO657" s="75"/>
      <c r="AP657" s="75"/>
      <c r="AQ657" s="75"/>
      <c r="AR657" s="75"/>
      <c r="AS657" s="75"/>
      <c r="AT657" s="75"/>
      <c r="AU657" s="75"/>
      <c r="AV657" s="75"/>
      <c r="AW657" s="75"/>
      <c r="AX657" s="75"/>
      <c r="AY657" s="75"/>
      <c r="AZ657" s="75"/>
      <c r="BA657" s="75"/>
      <c r="BB657" s="75"/>
      <c r="BC657" s="75"/>
      <c r="BD657" s="75"/>
      <c r="BE657" s="75"/>
      <c r="BF657" s="75"/>
      <c r="BG657" s="75"/>
      <c r="BH657" s="75"/>
      <c r="BI657" s="75"/>
      <c r="BJ657" s="75"/>
      <c r="BK657" s="75"/>
      <c r="BL657" s="75"/>
      <c r="BM657" s="75"/>
      <c r="BN657" s="75"/>
      <c r="BO657" s="75"/>
      <c r="BP657" s="75"/>
      <c r="BQ657" s="75"/>
      <c r="BR657" s="75"/>
      <c r="BS657" s="75"/>
      <c r="BT657" s="75"/>
      <c r="BU657" s="75"/>
      <c r="BV657" s="75"/>
      <c r="BW657" s="75"/>
      <c r="BX657" s="75"/>
      <c r="BY657" s="75"/>
      <c r="BZ657" s="75"/>
      <c r="CA657" s="75"/>
      <c r="CB657" s="75"/>
      <c r="CC657" s="75"/>
      <c r="CD657" s="75"/>
      <c r="CE657" s="75"/>
      <c r="CF657" s="75"/>
    </row>
    <row r="658" spans="2:84" ht="12.95" customHeight="1">
      <c r="B658" s="75"/>
      <c r="C658" s="75"/>
      <c r="D658" s="75"/>
      <c r="E658" s="76"/>
      <c r="F658" s="76"/>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5"/>
      <c r="AL658" s="75"/>
      <c r="AM658" s="75"/>
      <c r="AN658" s="75"/>
      <c r="AO658" s="75"/>
      <c r="AP658" s="75"/>
      <c r="AQ658" s="75"/>
      <c r="AR658" s="75"/>
      <c r="AS658" s="75"/>
      <c r="AT658" s="75"/>
      <c r="AU658" s="75"/>
      <c r="AV658" s="75"/>
      <c r="AW658" s="75"/>
      <c r="AX658" s="75"/>
      <c r="AY658" s="75"/>
      <c r="AZ658" s="75"/>
      <c r="BA658" s="75"/>
      <c r="BB658" s="75"/>
      <c r="BC658" s="75"/>
      <c r="BD658" s="75"/>
      <c r="BE658" s="75"/>
      <c r="BF658" s="75"/>
      <c r="BG658" s="75"/>
      <c r="BH658" s="75"/>
      <c r="BI658" s="75"/>
      <c r="BJ658" s="75"/>
      <c r="BK658" s="75"/>
      <c r="BL658" s="75"/>
      <c r="BM658" s="75"/>
      <c r="BN658" s="75"/>
      <c r="BO658" s="75"/>
      <c r="BP658" s="75"/>
      <c r="BQ658" s="75"/>
      <c r="BR658" s="75"/>
      <c r="BS658" s="75"/>
      <c r="BT658" s="75"/>
      <c r="BU658" s="75"/>
      <c r="BV658" s="75"/>
      <c r="BW658" s="75"/>
      <c r="BX658" s="75"/>
      <c r="BY658" s="75"/>
      <c r="BZ658" s="75"/>
      <c r="CA658" s="75"/>
      <c r="CB658" s="75"/>
      <c r="CC658" s="75"/>
      <c r="CD658" s="75"/>
      <c r="CE658" s="75"/>
      <c r="CF658" s="75"/>
    </row>
    <row r="659" spans="2:84" ht="12.95" customHeight="1">
      <c r="B659" s="75"/>
      <c r="C659" s="75"/>
      <c r="D659" s="75"/>
      <c r="E659" s="76"/>
      <c r="F659" s="76"/>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5"/>
      <c r="AL659" s="75"/>
      <c r="AM659" s="75"/>
      <c r="AN659" s="75"/>
      <c r="AO659" s="75"/>
      <c r="AP659" s="75"/>
      <c r="AQ659" s="75"/>
      <c r="AR659" s="75"/>
      <c r="AS659" s="75"/>
      <c r="AT659" s="75"/>
      <c r="AU659" s="75"/>
      <c r="AV659" s="75"/>
      <c r="AW659" s="75"/>
      <c r="AX659" s="75"/>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75"/>
      <c r="BZ659" s="75"/>
      <c r="CA659" s="75"/>
      <c r="CB659" s="75"/>
      <c r="CC659" s="75"/>
      <c r="CD659" s="75"/>
      <c r="CE659" s="75"/>
      <c r="CF659" s="75"/>
    </row>
    <row r="660" spans="2:84" ht="12.95" customHeight="1">
      <c r="B660" s="75"/>
      <c r="C660" s="75"/>
      <c r="D660" s="75"/>
      <c r="E660" s="76"/>
      <c r="F660" s="76"/>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5"/>
      <c r="AR660" s="75"/>
      <c r="AS660" s="75"/>
      <c r="AT660" s="75"/>
      <c r="AU660" s="75"/>
      <c r="AV660" s="75"/>
      <c r="AW660" s="75"/>
      <c r="AX660" s="75"/>
      <c r="AY660" s="75"/>
      <c r="AZ660" s="75"/>
      <c r="BA660" s="75"/>
      <c r="BB660" s="75"/>
      <c r="BC660" s="75"/>
      <c r="BD660" s="75"/>
      <c r="BE660" s="75"/>
      <c r="BF660" s="75"/>
      <c r="BG660" s="75"/>
      <c r="BH660" s="75"/>
      <c r="BI660" s="75"/>
      <c r="BJ660" s="75"/>
      <c r="BK660" s="75"/>
      <c r="BL660" s="75"/>
      <c r="BM660" s="75"/>
      <c r="BN660" s="75"/>
      <c r="BO660" s="75"/>
      <c r="BP660" s="75"/>
      <c r="BQ660" s="75"/>
      <c r="BR660" s="75"/>
      <c r="BS660" s="75"/>
      <c r="BT660" s="75"/>
      <c r="BU660" s="75"/>
      <c r="BV660" s="75"/>
      <c r="BW660" s="75"/>
      <c r="BX660" s="75"/>
      <c r="BY660" s="75"/>
      <c r="BZ660" s="75"/>
      <c r="CA660" s="75"/>
      <c r="CB660" s="75"/>
      <c r="CC660" s="75"/>
      <c r="CD660" s="75"/>
      <c r="CE660" s="75"/>
      <c r="CF660" s="75"/>
    </row>
    <row r="661" spans="2:84" ht="12.95" customHeight="1">
      <c r="B661" s="75"/>
      <c r="C661" s="75"/>
      <c r="D661" s="75"/>
      <c r="E661" s="76"/>
      <c r="F661" s="76"/>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c r="AH661" s="75"/>
      <c r="AI661" s="75"/>
      <c r="AJ661" s="75"/>
      <c r="AK661" s="75"/>
      <c r="AL661" s="75"/>
      <c r="AM661" s="75"/>
      <c r="AN661" s="75"/>
      <c r="AO661" s="75"/>
      <c r="AP661" s="75"/>
      <c r="AQ661" s="75"/>
      <c r="AR661" s="75"/>
      <c r="AS661" s="75"/>
      <c r="AT661" s="75"/>
      <c r="AU661" s="75"/>
      <c r="AV661" s="75"/>
      <c r="AW661" s="75"/>
      <c r="AX661" s="75"/>
      <c r="AY661" s="75"/>
      <c r="AZ661" s="75"/>
      <c r="BA661" s="75"/>
      <c r="BB661" s="75"/>
      <c r="BC661" s="75"/>
      <c r="BD661" s="75"/>
      <c r="BE661" s="75"/>
      <c r="BF661" s="75"/>
      <c r="BG661" s="75"/>
      <c r="BH661" s="75"/>
      <c r="BI661" s="75"/>
      <c r="BJ661" s="75"/>
      <c r="BK661" s="75"/>
      <c r="BL661" s="75"/>
      <c r="BM661" s="75"/>
      <c r="BN661" s="75"/>
      <c r="BO661" s="75"/>
      <c r="BP661" s="75"/>
      <c r="BQ661" s="75"/>
      <c r="BR661" s="75"/>
      <c r="BS661" s="75"/>
      <c r="BT661" s="75"/>
      <c r="BU661" s="75"/>
      <c r="BV661" s="75"/>
      <c r="BW661" s="75"/>
      <c r="BX661" s="75"/>
      <c r="BY661" s="75"/>
      <c r="BZ661" s="75"/>
      <c r="CA661" s="75"/>
      <c r="CB661" s="75"/>
      <c r="CC661" s="75"/>
      <c r="CD661" s="75"/>
      <c r="CE661" s="75"/>
      <c r="CF661" s="75"/>
    </row>
    <row r="662" spans="2:84" ht="12.95" customHeight="1">
      <c r="B662" s="75"/>
      <c r="C662" s="75"/>
      <c r="D662" s="75"/>
      <c r="E662" s="76"/>
      <c r="F662" s="76"/>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c r="AE662" s="75"/>
      <c r="AF662" s="75"/>
      <c r="AG662" s="75"/>
      <c r="AH662" s="75"/>
      <c r="AI662" s="75"/>
      <c r="AJ662" s="75"/>
      <c r="AK662" s="75"/>
      <c r="AL662" s="75"/>
      <c r="AM662" s="75"/>
      <c r="AN662" s="75"/>
      <c r="AO662" s="75"/>
      <c r="AP662" s="75"/>
      <c r="AQ662" s="75"/>
      <c r="AR662" s="75"/>
      <c r="AS662" s="75"/>
      <c r="AT662" s="75"/>
      <c r="AU662" s="75"/>
      <c r="AV662" s="75"/>
      <c r="AW662" s="75"/>
      <c r="AX662" s="75"/>
      <c r="AY662" s="75"/>
      <c r="AZ662" s="75"/>
      <c r="BA662" s="75"/>
      <c r="BB662" s="75"/>
      <c r="BC662" s="75"/>
      <c r="BD662" s="75"/>
      <c r="BE662" s="75"/>
      <c r="BF662" s="75"/>
      <c r="BG662" s="75"/>
      <c r="BH662" s="75"/>
      <c r="BI662" s="75"/>
      <c r="BJ662" s="75"/>
      <c r="BK662" s="75"/>
      <c r="BL662" s="75"/>
      <c r="BM662" s="75"/>
      <c r="BN662" s="75"/>
      <c r="BO662" s="75"/>
      <c r="BP662" s="75"/>
      <c r="BQ662" s="75"/>
      <c r="BR662" s="75"/>
      <c r="BS662" s="75"/>
      <c r="BT662" s="75"/>
      <c r="BU662" s="75"/>
      <c r="BV662" s="75"/>
      <c r="BW662" s="75"/>
      <c r="BX662" s="75"/>
      <c r="BY662" s="75"/>
      <c r="BZ662" s="75"/>
      <c r="CA662" s="75"/>
      <c r="CB662" s="75"/>
      <c r="CC662" s="75"/>
      <c r="CD662" s="75"/>
      <c r="CE662" s="75"/>
      <c r="CF662" s="75"/>
    </row>
    <row r="663" spans="2:84" ht="12.95" customHeight="1">
      <c r="B663" s="75"/>
      <c r="C663" s="75"/>
      <c r="D663" s="75"/>
      <c r="E663" s="76"/>
      <c r="F663" s="76"/>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c r="AE663" s="75"/>
      <c r="AF663" s="75"/>
      <c r="AG663" s="75"/>
      <c r="AH663" s="75"/>
      <c r="AI663" s="75"/>
      <c r="AJ663" s="75"/>
      <c r="AK663" s="75"/>
      <c r="AL663" s="75"/>
      <c r="AM663" s="75"/>
      <c r="AN663" s="75"/>
      <c r="AO663" s="75"/>
      <c r="AP663" s="75"/>
      <c r="AQ663" s="75"/>
      <c r="AR663" s="75"/>
      <c r="AS663" s="75"/>
      <c r="AT663" s="75"/>
      <c r="AU663" s="75"/>
      <c r="AV663" s="75"/>
      <c r="AW663" s="75"/>
      <c r="AX663" s="75"/>
      <c r="AY663" s="75"/>
      <c r="AZ663" s="75"/>
      <c r="BA663" s="75"/>
      <c r="BB663" s="75"/>
      <c r="BC663" s="75"/>
      <c r="BD663" s="75"/>
      <c r="BE663" s="75"/>
      <c r="BF663" s="75"/>
      <c r="BG663" s="75"/>
      <c r="BH663" s="75"/>
      <c r="BI663" s="75"/>
      <c r="BJ663" s="75"/>
      <c r="BK663" s="75"/>
      <c r="BL663" s="75"/>
      <c r="BM663" s="75"/>
      <c r="BN663" s="75"/>
      <c r="BO663" s="75"/>
      <c r="BP663" s="75"/>
      <c r="BQ663" s="75"/>
      <c r="BR663" s="75"/>
      <c r="BS663" s="75"/>
      <c r="BT663" s="75"/>
      <c r="BU663" s="75"/>
      <c r="BV663" s="75"/>
      <c r="BW663" s="75"/>
      <c r="BX663" s="75"/>
      <c r="BY663" s="75"/>
      <c r="BZ663" s="75"/>
      <c r="CA663" s="75"/>
      <c r="CB663" s="75"/>
      <c r="CC663" s="75"/>
      <c r="CD663" s="75"/>
      <c r="CE663" s="75"/>
      <c r="CF663" s="75"/>
    </row>
    <row r="664" spans="2:84" ht="12.95" customHeight="1">
      <c r="B664" s="75"/>
      <c r="C664" s="75"/>
      <c r="D664" s="75"/>
      <c r="E664" s="76"/>
      <c r="F664" s="76"/>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5"/>
      <c r="AL664" s="75"/>
      <c r="AM664" s="75"/>
      <c r="AN664" s="75"/>
      <c r="AO664" s="75"/>
      <c r="AP664" s="75"/>
      <c r="AQ664" s="75"/>
      <c r="AR664" s="75"/>
      <c r="AS664" s="75"/>
      <c r="AT664" s="75"/>
      <c r="AU664" s="75"/>
      <c r="AV664" s="75"/>
      <c r="AW664" s="75"/>
      <c r="AX664" s="75"/>
      <c r="AY664" s="75"/>
      <c r="AZ664" s="75"/>
      <c r="BA664" s="75"/>
      <c r="BB664" s="75"/>
      <c r="BC664" s="75"/>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75"/>
      <c r="CA664" s="75"/>
      <c r="CB664" s="75"/>
      <c r="CC664" s="75"/>
      <c r="CD664" s="75"/>
      <c r="CE664" s="75"/>
      <c r="CF664" s="75"/>
    </row>
    <row r="665" spans="2:84" ht="12.95" customHeight="1">
      <c r="B665" s="75"/>
      <c r="C665" s="75"/>
      <c r="D665" s="75"/>
      <c r="E665" s="76"/>
      <c r="F665" s="76"/>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5"/>
      <c r="AL665" s="75"/>
      <c r="AM665" s="75"/>
      <c r="AN665" s="75"/>
      <c r="AO665" s="75"/>
      <c r="AP665" s="75"/>
      <c r="AQ665" s="75"/>
      <c r="AR665" s="75"/>
      <c r="AS665" s="75"/>
      <c r="AT665" s="75"/>
      <c r="AU665" s="75"/>
      <c r="AV665" s="75"/>
      <c r="AW665" s="75"/>
      <c r="AX665" s="75"/>
      <c r="AY665" s="75"/>
      <c r="AZ665" s="75"/>
      <c r="BA665" s="75"/>
      <c r="BB665" s="75"/>
      <c r="BC665" s="75"/>
      <c r="BD665" s="75"/>
      <c r="BE665" s="75"/>
      <c r="BF665" s="75"/>
      <c r="BG665" s="75"/>
      <c r="BH665" s="75"/>
      <c r="BI665" s="75"/>
      <c r="BJ665" s="75"/>
      <c r="BK665" s="75"/>
      <c r="BL665" s="75"/>
      <c r="BM665" s="75"/>
      <c r="BN665" s="75"/>
      <c r="BO665" s="75"/>
      <c r="BP665" s="75"/>
      <c r="BQ665" s="75"/>
      <c r="BR665" s="75"/>
      <c r="BS665" s="75"/>
      <c r="BT665" s="75"/>
      <c r="BU665" s="75"/>
      <c r="BV665" s="75"/>
      <c r="BW665" s="75"/>
      <c r="BX665" s="75"/>
      <c r="BY665" s="75"/>
      <c r="BZ665" s="75"/>
      <c r="CA665" s="75"/>
      <c r="CB665" s="75"/>
      <c r="CC665" s="75"/>
      <c r="CD665" s="75"/>
      <c r="CE665" s="75"/>
      <c r="CF665" s="75"/>
    </row>
    <row r="666" spans="2:84" ht="12.95" customHeight="1">
      <c r="B666" s="75"/>
      <c r="C666" s="75"/>
      <c r="D666" s="75"/>
      <c r="E666" s="76"/>
      <c r="F666" s="76"/>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5"/>
      <c r="AL666" s="75"/>
      <c r="AM666" s="75"/>
      <c r="AN666" s="75"/>
      <c r="AO666" s="75"/>
      <c r="AP666" s="75"/>
      <c r="AQ666" s="75"/>
      <c r="AR666" s="75"/>
      <c r="AS666" s="75"/>
      <c r="AT666" s="75"/>
      <c r="AU666" s="75"/>
      <c r="AV666" s="75"/>
      <c r="AW666" s="75"/>
      <c r="AX666" s="75"/>
      <c r="AY666" s="75"/>
      <c r="AZ666" s="75"/>
      <c r="BA666" s="75"/>
      <c r="BB666" s="75"/>
      <c r="BC666" s="75"/>
      <c r="BD666" s="75"/>
      <c r="BE666" s="75"/>
      <c r="BF666" s="75"/>
      <c r="BG666" s="75"/>
      <c r="BH666" s="75"/>
      <c r="BI666" s="75"/>
      <c r="BJ666" s="75"/>
      <c r="BK666" s="75"/>
      <c r="BL666" s="75"/>
      <c r="BM666" s="75"/>
      <c r="BN666" s="75"/>
      <c r="BO666" s="75"/>
      <c r="BP666" s="75"/>
      <c r="BQ666" s="75"/>
      <c r="BR666" s="75"/>
      <c r="BS666" s="75"/>
      <c r="BT666" s="75"/>
      <c r="BU666" s="75"/>
      <c r="BV666" s="75"/>
      <c r="BW666" s="75"/>
      <c r="BX666" s="75"/>
      <c r="BY666" s="75"/>
      <c r="BZ666" s="75"/>
      <c r="CA666" s="75"/>
      <c r="CB666" s="75"/>
      <c r="CC666" s="75"/>
      <c r="CD666" s="75"/>
      <c r="CE666" s="75"/>
      <c r="CF666" s="75"/>
    </row>
    <row r="667" spans="2:84" ht="12.95" customHeight="1">
      <c r="B667" s="75"/>
      <c r="C667" s="75"/>
      <c r="D667" s="75"/>
      <c r="E667" s="76"/>
      <c r="F667" s="76"/>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5"/>
      <c r="AL667" s="75"/>
      <c r="AM667" s="75"/>
      <c r="AN667" s="75"/>
      <c r="AO667" s="75"/>
      <c r="AP667" s="75"/>
      <c r="AQ667" s="75"/>
      <c r="AR667" s="75"/>
      <c r="AS667" s="75"/>
      <c r="AT667" s="75"/>
      <c r="AU667" s="75"/>
      <c r="AV667" s="75"/>
      <c r="AW667" s="75"/>
      <c r="AX667" s="75"/>
      <c r="AY667" s="75"/>
      <c r="AZ667" s="75"/>
      <c r="BA667" s="75"/>
      <c r="BB667" s="75"/>
      <c r="BC667" s="75"/>
      <c r="BD667" s="75"/>
      <c r="BE667" s="75"/>
      <c r="BF667" s="75"/>
      <c r="BG667" s="75"/>
      <c r="BH667" s="75"/>
      <c r="BI667" s="75"/>
      <c r="BJ667" s="75"/>
      <c r="BK667" s="75"/>
      <c r="BL667" s="75"/>
      <c r="BM667" s="75"/>
      <c r="BN667" s="75"/>
      <c r="BO667" s="75"/>
      <c r="BP667" s="75"/>
      <c r="BQ667" s="75"/>
      <c r="BR667" s="75"/>
      <c r="BS667" s="75"/>
      <c r="BT667" s="75"/>
      <c r="BU667" s="75"/>
      <c r="BV667" s="75"/>
      <c r="BW667" s="75"/>
      <c r="BX667" s="75"/>
      <c r="BY667" s="75"/>
      <c r="BZ667" s="75"/>
      <c r="CA667" s="75"/>
      <c r="CB667" s="75"/>
      <c r="CC667" s="75"/>
      <c r="CD667" s="75"/>
      <c r="CE667" s="75"/>
      <c r="CF667" s="75"/>
    </row>
    <row r="668" spans="2:84" ht="12.95" customHeight="1">
      <c r="B668" s="75"/>
      <c r="C668" s="75"/>
      <c r="D668" s="75"/>
      <c r="E668" s="76"/>
      <c r="F668" s="76"/>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5"/>
      <c r="AL668" s="75"/>
      <c r="AM668" s="75"/>
      <c r="AN668" s="75"/>
      <c r="AO668" s="75"/>
      <c r="AP668" s="75"/>
      <c r="AQ668" s="75"/>
      <c r="AR668" s="75"/>
      <c r="AS668" s="75"/>
      <c r="AT668" s="75"/>
      <c r="AU668" s="75"/>
      <c r="AV668" s="75"/>
      <c r="AW668" s="75"/>
      <c r="AX668" s="75"/>
      <c r="AY668" s="75"/>
      <c r="AZ668" s="75"/>
      <c r="BA668" s="75"/>
      <c r="BB668" s="75"/>
      <c r="BC668" s="75"/>
      <c r="BD668" s="75"/>
      <c r="BE668" s="75"/>
      <c r="BF668" s="75"/>
      <c r="BG668" s="75"/>
      <c r="BH668" s="75"/>
      <c r="BI668" s="75"/>
      <c r="BJ668" s="75"/>
      <c r="BK668" s="75"/>
      <c r="BL668" s="75"/>
      <c r="BM668" s="75"/>
      <c r="BN668" s="75"/>
      <c r="BO668" s="75"/>
      <c r="BP668" s="75"/>
      <c r="BQ668" s="75"/>
      <c r="BR668" s="75"/>
      <c r="BS668" s="75"/>
      <c r="BT668" s="75"/>
      <c r="BU668" s="75"/>
      <c r="BV668" s="75"/>
      <c r="BW668" s="75"/>
      <c r="BX668" s="75"/>
      <c r="BY668" s="75"/>
      <c r="BZ668" s="75"/>
      <c r="CA668" s="75"/>
      <c r="CB668" s="75"/>
      <c r="CC668" s="75"/>
      <c r="CD668" s="75"/>
      <c r="CE668" s="75"/>
      <c r="CF668" s="75"/>
    </row>
    <row r="669" spans="2:84" ht="12.95" customHeight="1">
      <c r="B669" s="75"/>
      <c r="C669" s="75"/>
      <c r="D669" s="75"/>
      <c r="E669" s="76"/>
      <c r="F669" s="76"/>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5"/>
      <c r="AL669" s="75"/>
      <c r="AM669" s="75"/>
      <c r="AN669" s="75"/>
      <c r="AO669" s="75"/>
      <c r="AP669" s="75"/>
      <c r="AQ669" s="75"/>
      <c r="AR669" s="75"/>
      <c r="AS669" s="75"/>
      <c r="AT669" s="75"/>
      <c r="AU669" s="75"/>
      <c r="AV669" s="75"/>
      <c r="AW669" s="75"/>
      <c r="AX669" s="75"/>
      <c r="AY669" s="75"/>
      <c r="AZ669" s="75"/>
      <c r="BA669" s="75"/>
      <c r="BB669" s="75"/>
      <c r="BC669" s="75"/>
      <c r="BD669" s="75"/>
      <c r="BE669" s="75"/>
      <c r="BF669" s="75"/>
      <c r="BG669" s="75"/>
      <c r="BH669" s="75"/>
      <c r="BI669" s="75"/>
      <c r="BJ669" s="75"/>
      <c r="BK669" s="75"/>
      <c r="BL669" s="75"/>
      <c r="BM669" s="75"/>
      <c r="BN669" s="75"/>
      <c r="BO669" s="75"/>
      <c r="BP669" s="75"/>
      <c r="BQ669" s="75"/>
      <c r="BR669" s="75"/>
      <c r="BS669" s="75"/>
      <c r="BT669" s="75"/>
      <c r="BU669" s="75"/>
      <c r="BV669" s="75"/>
      <c r="BW669" s="75"/>
      <c r="BX669" s="75"/>
      <c r="BY669" s="75"/>
      <c r="BZ669" s="75"/>
      <c r="CA669" s="75"/>
      <c r="CB669" s="75"/>
      <c r="CC669" s="75"/>
      <c r="CD669" s="75"/>
      <c r="CE669" s="75"/>
      <c r="CF669" s="75"/>
    </row>
    <row r="670" spans="2:84" ht="12.95" customHeight="1">
      <c r="B670" s="75"/>
      <c r="C670" s="75"/>
      <c r="D670" s="75"/>
      <c r="E670" s="76"/>
      <c r="F670" s="76"/>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5"/>
      <c r="AL670" s="75"/>
      <c r="AM670" s="75"/>
      <c r="AN670" s="75"/>
      <c r="AO670" s="75"/>
      <c r="AP670" s="75"/>
      <c r="AQ670" s="75"/>
      <c r="AR670" s="75"/>
      <c r="AS670" s="75"/>
      <c r="AT670" s="75"/>
      <c r="AU670" s="75"/>
      <c r="AV670" s="75"/>
      <c r="AW670" s="75"/>
      <c r="AX670" s="75"/>
      <c r="AY670" s="75"/>
      <c r="AZ670" s="75"/>
      <c r="BA670" s="75"/>
      <c r="BB670" s="75"/>
      <c r="BC670" s="75"/>
      <c r="BD670" s="75"/>
      <c r="BE670" s="75"/>
      <c r="BF670" s="75"/>
      <c r="BG670" s="75"/>
      <c r="BH670" s="75"/>
      <c r="BI670" s="75"/>
      <c r="BJ670" s="75"/>
      <c r="BK670" s="75"/>
      <c r="BL670" s="75"/>
      <c r="BM670" s="75"/>
      <c r="BN670" s="75"/>
      <c r="BO670" s="75"/>
      <c r="BP670" s="75"/>
      <c r="BQ670" s="75"/>
      <c r="BR670" s="75"/>
      <c r="BS670" s="75"/>
      <c r="BT670" s="75"/>
      <c r="BU670" s="75"/>
      <c r="BV670" s="75"/>
      <c r="BW670" s="75"/>
      <c r="BX670" s="75"/>
      <c r="BY670" s="75"/>
      <c r="BZ670" s="75"/>
      <c r="CA670" s="75"/>
      <c r="CB670" s="75"/>
      <c r="CC670" s="75"/>
      <c r="CD670" s="75"/>
      <c r="CE670" s="75"/>
      <c r="CF670" s="75"/>
    </row>
    <row r="671" spans="2:84" ht="12.95" customHeight="1">
      <c r="B671" s="75"/>
      <c r="C671" s="75"/>
      <c r="D671" s="75"/>
      <c r="E671" s="76"/>
      <c r="F671" s="76"/>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5"/>
      <c r="AL671" s="75"/>
      <c r="AM671" s="75"/>
      <c r="AN671" s="75"/>
      <c r="AO671" s="75"/>
      <c r="AP671" s="75"/>
      <c r="AQ671" s="75"/>
      <c r="AR671" s="75"/>
      <c r="AS671" s="75"/>
      <c r="AT671" s="75"/>
      <c r="AU671" s="75"/>
      <c r="AV671" s="75"/>
      <c r="AW671" s="75"/>
      <c r="AX671" s="75"/>
      <c r="AY671" s="75"/>
      <c r="AZ671" s="75"/>
      <c r="BA671" s="75"/>
      <c r="BB671" s="75"/>
      <c r="BC671" s="75"/>
      <c r="BD671" s="75"/>
      <c r="BE671" s="75"/>
      <c r="BF671" s="75"/>
      <c r="BG671" s="75"/>
      <c r="BH671" s="75"/>
      <c r="BI671" s="75"/>
      <c r="BJ671" s="75"/>
      <c r="BK671" s="75"/>
      <c r="BL671" s="75"/>
      <c r="BM671" s="75"/>
      <c r="BN671" s="75"/>
      <c r="BO671" s="75"/>
      <c r="BP671" s="75"/>
      <c r="BQ671" s="75"/>
      <c r="BR671" s="75"/>
      <c r="BS671" s="75"/>
      <c r="BT671" s="75"/>
      <c r="BU671" s="75"/>
      <c r="BV671" s="75"/>
      <c r="BW671" s="75"/>
      <c r="BX671" s="75"/>
      <c r="BY671" s="75"/>
      <c r="BZ671" s="75"/>
      <c r="CA671" s="75"/>
      <c r="CB671" s="75"/>
      <c r="CC671" s="75"/>
      <c r="CD671" s="75"/>
      <c r="CE671" s="75"/>
      <c r="CF671" s="75"/>
    </row>
    <row r="672" spans="2:84" ht="12.95" customHeight="1">
      <c r="B672" s="75"/>
      <c r="C672" s="75"/>
      <c r="D672" s="75"/>
      <c r="E672" s="76"/>
      <c r="F672" s="76"/>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5"/>
      <c r="AL672" s="75"/>
      <c r="AM672" s="75"/>
      <c r="AN672" s="75"/>
      <c r="AO672" s="75"/>
      <c r="AP672" s="75"/>
      <c r="AQ672" s="75"/>
      <c r="AR672" s="75"/>
      <c r="AS672" s="75"/>
      <c r="AT672" s="75"/>
      <c r="AU672" s="75"/>
      <c r="AV672" s="75"/>
      <c r="AW672" s="75"/>
      <c r="AX672" s="75"/>
      <c r="AY672" s="75"/>
      <c r="AZ672" s="75"/>
      <c r="BA672" s="75"/>
      <c r="BB672" s="75"/>
      <c r="BC672" s="75"/>
      <c r="BD672" s="75"/>
      <c r="BE672" s="75"/>
      <c r="BF672" s="75"/>
      <c r="BG672" s="75"/>
      <c r="BH672" s="75"/>
      <c r="BI672" s="75"/>
      <c r="BJ672" s="75"/>
      <c r="BK672" s="75"/>
      <c r="BL672" s="75"/>
      <c r="BM672" s="75"/>
      <c r="BN672" s="75"/>
      <c r="BO672" s="75"/>
      <c r="BP672" s="75"/>
      <c r="BQ672" s="75"/>
      <c r="BR672" s="75"/>
      <c r="BS672" s="75"/>
      <c r="BT672" s="75"/>
      <c r="BU672" s="75"/>
      <c r="BV672" s="75"/>
      <c r="BW672" s="75"/>
      <c r="BX672" s="75"/>
      <c r="BY672" s="75"/>
      <c r="BZ672" s="75"/>
      <c r="CA672" s="75"/>
      <c r="CB672" s="75"/>
      <c r="CC672" s="75"/>
      <c r="CD672" s="75"/>
      <c r="CE672" s="75"/>
      <c r="CF672" s="75"/>
    </row>
    <row r="673" spans="2:84" ht="12.95" customHeight="1">
      <c r="B673" s="75"/>
      <c r="C673" s="75"/>
      <c r="D673" s="75"/>
      <c r="E673" s="76"/>
      <c r="F673" s="76"/>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5"/>
      <c r="AL673" s="75"/>
      <c r="AM673" s="75"/>
      <c r="AN673" s="75"/>
      <c r="AO673" s="75"/>
      <c r="AP673" s="75"/>
      <c r="AQ673" s="75"/>
      <c r="AR673" s="75"/>
      <c r="AS673" s="75"/>
      <c r="AT673" s="75"/>
      <c r="AU673" s="75"/>
      <c r="AV673" s="75"/>
      <c r="AW673" s="75"/>
      <c r="AX673" s="75"/>
      <c r="AY673" s="75"/>
      <c r="AZ673" s="75"/>
      <c r="BA673" s="75"/>
      <c r="BB673" s="75"/>
      <c r="BC673" s="75"/>
      <c r="BD673" s="75"/>
      <c r="BE673" s="75"/>
      <c r="BF673" s="75"/>
      <c r="BG673" s="75"/>
      <c r="BH673" s="75"/>
      <c r="BI673" s="75"/>
      <c r="BJ673" s="75"/>
      <c r="BK673" s="75"/>
      <c r="BL673" s="75"/>
      <c r="BM673" s="75"/>
      <c r="BN673" s="75"/>
      <c r="BO673" s="75"/>
      <c r="BP673" s="75"/>
      <c r="BQ673" s="75"/>
      <c r="BR673" s="75"/>
      <c r="BS673" s="75"/>
      <c r="BT673" s="75"/>
      <c r="BU673" s="75"/>
      <c r="BV673" s="75"/>
      <c r="BW673" s="75"/>
      <c r="BX673" s="75"/>
      <c r="BY673" s="75"/>
      <c r="BZ673" s="75"/>
      <c r="CA673" s="75"/>
      <c r="CB673" s="75"/>
      <c r="CC673" s="75"/>
      <c r="CD673" s="75"/>
      <c r="CE673" s="75"/>
      <c r="CF673" s="75"/>
    </row>
    <row r="674" spans="2:84" ht="12.95" customHeight="1">
      <c r="B674" s="75"/>
      <c r="C674" s="75"/>
      <c r="D674" s="75"/>
      <c r="E674" s="76"/>
      <c r="F674" s="76"/>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5"/>
      <c r="AL674" s="75"/>
      <c r="AM674" s="75"/>
      <c r="AN674" s="75"/>
      <c r="AO674" s="75"/>
      <c r="AP674" s="75"/>
      <c r="AQ674" s="75"/>
      <c r="AR674" s="75"/>
      <c r="AS674" s="75"/>
      <c r="AT674" s="75"/>
      <c r="AU674" s="75"/>
      <c r="AV674" s="75"/>
      <c r="AW674" s="75"/>
      <c r="AX674" s="75"/>
      <c r="AY674" s="75"/>
      <c r="AZ674" s="75"/>
      <c r="BA674" s="75"/>
      <c r="BB674" s="75"/>
      <c r="BC674" s="75"/>
      <c r="BD674" s="75"/>
      <c r="BE674" s="75"/>
      <c r="BF674" s="75"/>
      <c r="BG674" s="75"/>
      <c r="BH674" s="75"/>
      <c r="BI674" s="75"/>
      <c r="BJ674" s="75"/>
      <c r="BK674" s="75"/>
      <c r="BL674" s="75"/>
      <c r="BM674" s="75"/>
      <c r="BN674" s="75"/>
      <c r="BO674" s="75"/>
      <c r="BP674" s="75"/>
      <c r="BQ674" s="75"/>
      <c r="BR674" s="75"/>
      <c r="BS674" s="75"/>
      <c r="BT674" s="75"/>
      <c r="BU674" s="75"/>
      <c r="BV674" s="75"/>
      <c r="BW674" s="75"/>
      <c r="BX674" s="75"/>
      <c r="BY674" s="75"/>
      <c r="BZ674" s="75"/>
      <c r="CA674" s="75"/>
      <c r="CB674" s="75"/>
      <c r="CC674" s="75"/>
      <c r="CD674" s="75"/>
      <c r="CE674" s="75"/>
      <c r="CF674" s="75"/>
    </row>
    <row r="675" spans="2:84" ht="12.95" customHeight="1">
      <c r="B675" s="75"/>
      <c r="C675" s="75"/>
      <c r="D675" s="75"/>
      <c r="E675" s="76"/>
      <c r="F675" s="76"/>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5"/>
      <c r="AL675" s="75"/>
      <c r="AM675" s="75"/>
      <c r="AN675" s="75"/>
      <c r="AO675" s="75"/>
      <c r="AP675" s="75"/>
      <c r="AQ675" s="75"/>
      <c r="AR675" s="75"/>
      <c r="AS675" s="75"/>
      <c r="AT675" s="75"/>
      <c r="AU675" s="75"/>
      <c r="AV675" s="75"/>
      <c r="AW675" s="75"/>
      <c r="AX675" s="75"/>
      <c r="AY675" s="75"/>
      <c r="AZ675" s="75"/>
      <c r="BA675" s="75"/>
      <c r="BB675" s="75"/>
      <c r="BC675" s="75"/>
      <c r="BD675" s="75"/>
      <c r="BE675" s="75"/>
      <c r="BF675" s="75"/>
      <c r="BG675" s="75"/>
      <c r="BH675" s="75"/>
      <c r="BI675" s="75"/>
      <c r="BJ675" s="75"/>
      <c r="BK675" s="75"/>
      <c r="BL675" s="75"/>
      <c r="BM675" s="75"/>
      <c r="BN675" s="75"/>
      <c r="BO675" s="75"/>
      <c r="BP675" s="75"/>
      <c r="BQ675" s="75"/>
      <c r="BR675" s="75"/>
      <c r="BS675" s="75"/>
      <c r="BT675" s="75"/>
      <c r="BU675" s="75"/>
      <c r="BV675" s="75"/>
      <c r="BW675" s="75"/>
      <c r="BX675" s="75"/>
      <c r="BY675" s="75"/>
      <c r="BZ675" s="75"/>
      <c r="CA675" s="75"/>
      <c r="CB675" s="75"/>
      <c r="CC675" s="75"/>
      <c r="CD675" s="75"/>
      <c r="CE675" s="75"/>
      <c r="CF675" s="75"/>
    </row>
    <row r="676" spans="2:84" ht="12.95" customHeight="1">
      <c r="B676" s="75"/>
      <c r="C676" s="75"/>
      <c r="D676" s="75"/>
      <c r="E676" s="76"/>
      <c r="F676" s="76"/>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5"/>
      <c r="AL676" s="75"/>
      <c r="AM676" s="75"/>
      <c r="AN676" s="75"/>
      <c r="AO676" s="75"/>
      <c r="AP676" s="75"/>
      <c r="AQ676" s="75"/>
      <c r="AR676" s="75"/>
      <c r="AS676" s="75"/>
      <c r="AT676" s="75"/>
      <c r="AU676" s="75"/>
      <c r="AV676" s="75"/>
      <c r="AW676" s="75"/>
      <c r="AX676" s="75"/>
      <c r="AY676" s="75"/>
      <c r="AZ676" s="75"/>
      <c r="BA676" s="75"/>
      <c r="BB676" s="75"/>
      <c r="BC676" s="75"/>
      <c r="BD676" s="75"/>
      <c r="BE676" s="75"/>
      <c r="BF676" s="75"/>
      <c r="BG676" s="75"/>
      <c r="BH676" s="75"/>
      <c r="BI676" s="75"/>
      <c r="BJ676" s="75"/>
      <c r="BK676" s="75"/>
      <c r="BL676" s="75"/>
      <c r="BM676" s="75"/>
      <c r="BN676" s="75"/>
      <c r="BO676" s="75"/>
      <c r="BP676" s="75"/>
      <c r="BQ676" s="75"/>
      <c r="BR676" s="75"/>
      <c r="BS676" s="75"/>
      <c r="BT676" s="75"/>
      <c r="BU676" s="75"/>
      <c r="BV676" s="75"/>
      <c r="BW676" s="75"/>
      <c r="BX676" s="75"/>
      <c r="BY676" s="75"/>
      <c r="BZ676" s="75"/>
      <c r="CA676" s="75"/>
      <c r="CB676" s="75"/>
      <c r="CC676" s="75"/>
      <c r="CD676" s="75"/>
      <c r="CE676" s="75"/>
      <c r="CF676" s="75"/>
    </row>
    <row r="677" spans="2:84" ht="12.95" customHeight="1">
      <c r="B677" s="75"/>
      <c r="C677" s="75"/>
      <c r="D677" s="75"/>
      <c r="E677" s="76"/>
      <c r="F677" s="76"/>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5"/>
      <c r="AL677" s="75"/>
      <c r="AM677" s="75"/>
      <c r="AN677" s="75"/>
      <c r="AO677" s="75"/>
      <c r="AP677" s="75"/>
      <c r="AQ677" s="75"/>
      <c r="AR677" s="75"/>
      <c r="AS677" s="75"/>
      <c r="AT677" s="75"/>
      <c r="AU677" s="75"/>
      <c r="AV677" s="75"/>
      <c r="AW677" s="75"/>
      <c r="AX677" s="75"/>
      <c r="AY677" s="75"/>
      <c r="AZ677" s="75"/>
      <c r="BA677" s="75"/>
      <c r="BB677" s="75"/>
      <c r="BC677" s="75"/>
      <c r="BD677" s="75"/>
      <c r="BE677" s="75"/>
      <c r="BF677" s="75"/>
      <c r="BG677" s="75"/>
      <c r="BH677" s="75"/>
      <c r="BI677" s="75"/>
      <c r="BJ677" s="75"/>
      <c r="BK677" s="75"/>
      <c r="BL677" s="75"/>
      <c r="BM677" s="75"/>
      <c r="BN677" s="75"/>
      <c r="BO677" s="75"/>
      <c r="BP677" s="75"/>
      <c r="BQ677" s="75"/>
      <c r="BR677" s="75"/>
      <c r="BS677" s="75"/>
      <c r="BT677" s="75"/>
      <c r="BU677" s="75"/>
      <c r="BV677" s="75"/>
      <c r="BW677" s="75"/>
      <c r="BX677" s="75"/>
      <c r="BY677" s="75"/>
      <c r="BZ677" s="75"/>
      <c r="CA677" s="75"/>
      <c r="CB677" s="75"/>
      <c r="CC677" s="75"/>
      <c r="CD677" s="75"/>
      <c r="CE677" s="75"/>
      <c r="CF677" s="75"/>
    </row>
    <row r="678" spans="2:84" ht="12.95" customHeight="1">
      <c r="B678" s="75"/>
      <c r="C678" s="75"/>
      <c r="D678" s="75"/>
      <c r="E678" s="76"/>
      <c r="F678" s="76"/>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5"/>
      <c r="AL678" s="75"/>
      <c r="AM678" s="75"/>
      <c r="AN678" s="75"/>
      <c r="AO678" s="75"/>
      <c r="AP678" s="75"/>
      <c r="AQ678" s="75"/>
      <c r="AR678" s="75"/>
      <c r="AS678" s="75"/>
      <c r="AT678" s="75"/>
      <c r="AU678" s="75"/>
      <c r="AV678" s="75"/>
      <c r="AW678" s="75"/>
      <c r="AX678" s="75"/>
      <c r="AY678" s="75"/>
      <c r="AZ678" s="75"/>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row>
    <row r="679" spans="2:84" ht="12.95" customHeight="1">
      <c r="B679" s="75"/>
      <c r="C679" s="75"/>
      <c r="D679" s="75"/>
      <c r="E679" s="76"/>
      <c r="F679" s="76"/>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5"/>
      <c r="AL679" s="75"/>
      <c r="AM679" s="75"/>
      <c r="AN679" s="75"/>
      <c r="AO679" s="75"/>
      <c r="AP679" s="75"/>
      <c r="AQ679" s="75"/>
      <c r="AR679" s="75"/>
      <c r="AS679" s="75"/>
      <c r="AT679" s="75"/>
      <c r="AU679" s="75"/>
      <c r="AV679" s="75"/>
      <c r="AW679" s="75"/>
      <c r="AX679" s="75"/>
      <c r="AY679" s="75"/>
      <c r="AZ679" s="75"/>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row>
    <row r="680" spans="2:84" ht="12.95" customHeight="1">
      <c r="B680" s="75"/>
      <c r="C680" s="75"/>
      <c r="D680" s="75"/>
      <c r="E680" s="76"/>
      <c r="F680" s="76"/>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5"/>
      <c r="AL680" s="75"/>
      <c r="AM680" s="75"/>
      <c r="AN680" s="75"/>
      <c r="AO680" s="75"/>
      <c r="AP680" s="75"/>
      <c r="AQ680" s="75"/>
      <c r="AR680" s="75"/>
      <c r="AS680" s="75"/>
      <c r="AT680" s="75"/>
      <c r="AU680" s="75"/>
      <c r="AV680" s="75"/>
      <c r="AW680" s="75"/>
      <c r="AX680" s="75"/>
      <c r="AY680" s="75"/>
      <c r="AZ680" s="75"/>
      <c r="BA680" s="75"/>
      <c r="BB680" s="75"/>
      <c r="BC680" s="75"/>
      <c r="BD680" s="75"/>
      <c r="BE680" s="75"/>
      <c r="BF680" s="75"/>
      <c r="BG680" s="75"/>
      <c r="BH680" s="75"/>
      <c r="BI680" s="75"/>
      <c r="BJ680" s="75"/>
      <c r="BK680" s="75"/>
      <c r="BL680" s="75"/>
      <c r="BM680" s="75"/>
      <c r="BN680" s="75"/>
      <c r="BO680" s="75"/>
      <c r="BP680" s="75"/>
      <c r="BQ680" s="75"/>
      <c r="BR680" s="75"/>
      <c r="BS680" s="75"/>
      <c r="BT680" s="75"/>
      <c r="BU680" s="75"/>
      <c r="BV680" s="75"/>
      <c r="BW680" s="75"/>
      <c r="BX680" s="75"/>
      <c r="BY680" s="75"/>
      <c r="BZ680" s="75"/>
      <c r="CA680" s="75"/>
      <c r="CB680" s="75"/>
      <c r="CC680" s="75"/>
      <c r="CD680" s="75"/>
      <c r="CE680" s="75"/>
      <c r="CF680" s="75"/>
    </row>
    <row r="681" spans="2:84" ht="12.95" customHeight="1">
      <c r="B681" s="75"/>
      <c r="C681" s="75"/>
      <c r="D681" s="75"/>
      <c r="E681" s="76"/>
      <c r="F681" s="76"/>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5"/>
      <c r="AL681" s="75"/>
      <c r="AM681" s="75"/>
      <c r="AN681" s="75"/>
      <c r="AO681" s="75"/>
      <c r="AP681" s="75"/>
      <c r="AQ681" s="75"/>
      <c r="AR681" s="75"/>
      <c r="AS681" s="75"/>
      <c r="AT681" s="75"/>
      <c r="AU681" s="75"/>
      <c r="AV681" s="75"/>
      <c r="AW681" s="75"/>
      <c r="AX681" s="75"/>
      <c r="AY681" s="75"/>
      <c r="AZ681" s="75"/>
      <c r="BA681" s="75"/>
      <c r="BB681" s="75"/>
      <c r="BC681" s="75"/>
      <c r="BD681" s="75"/>
      <c r="BE681" s="75"/>
      <c r="BF681" s="75"/>
      <c r="BG681" s="75"/>
      <c r="BH681" s="75"/>
      <c r="BI681" s="75"/>
      <c r="BJ681" s="75"/>
      <c r="BK681" s="75"/>
      <c r="BL681" s="75"/>
      <c r="BM681" s="75"/>
      <c r="BN681" s="75"/>
      <c r="BO681" s="75"/>
      <c r="BP681" s="75"/>
      <c r="BQ681" s="75"/>
      <c r="BR681" s="75"/>
      <c r="BS681" s="75"/>
      <c r="BT681" s="75"/>
      <c r="BU681" s="75"/>
      <c r="BV681" s="75"/>
      <c r="BW681" s="75"/>
      <c r="BX681" s="75"/>
      <c r="BY681" s="75"/>
      <c r="BZ681" s="75"/>
      <c r="CA681" s="75"/>
      <c r="CB681" s="75"/>
      <c r="CC681" s="75"/>
      <c r="CD681" s="75"/>
      <c r="CE681" s="75"/>
      <c r="CF681" s="75"/>
    </row>
    <row r="682" spans="2:84" ht="12.95" customHeight="1">
      <c r="B682" s="75"/>
      <c r="C682" s="75"/>
      <c r="D682" s="75"/>
      <c r="E682" s="76"/>
      <c r="F682" s="76"/>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5"/>
      <c r="AL682" s="75"/>
      <c r="AM682" s="75"/>
      <c r="AN682" s="75"/>
      <c r="AO682" s="75"/>
      <c r="AP682" s="75"/>
      <c r="AQ682" s="75"/>
      <c r="AR682" s="75"/>
      <c r="AS682" s="75"/>
      <c r="AT682" s="75"/>
      <c r="AU682" s="75"/>
      <c r="AV682" s="75"/>
      <c r="AW682" s="75"/>
      <c r="AX682" s="75"/>
      <c r="AY682" s="75"/>
      <c r="AZ682" s="75"/>
      <c r="BA682" s="75"/>
      <c r="BB682" s="75"/>
      <c r="BC682" s="75"/>
      <c r="BD682" s="75"/>
      <c r="BE682" s="75"/>
      <c r="BF682" s="75"/>
      <c r="BG682" s="75"/>
      <c r="BH682" s="75"/>
      <c r="BI682" s="75"/>
      <c r="BJ682" s="75"/>
      <c r="BK682" s="75"/>
      <c r="BL682" s="75"/>
      <c r="BM682" s="75"/>
      <c r="BN682" s="75"/>
      <c r="BO682" s="75"/>
      <c r="BP682" s="75"/>
      <c r="BQ682" s="75"/>
      <c r="BR682" s="75"/>
      <c r="BS682" s="75"/>
      <c r="BT682" s="75"/>
      <c r="BU682" s="75"/>
      <c r="BV682" s="75"/>
      <c r="BW682" s="75"/>
      <c r="BX682" s="75"/>
      <c r="BY682" s="75"/>
      <c r="BZ682" s="75"/>
      <c r="CA682" s="75"/>
      <c r="CB682" s="75"/>
      <c r="CC682" s="75"/>
      <c r="CD682" s="75"/>
      <c r="CE682" s="75"/>
      <c r="CF682" s="75"/>
    </row>
    <row r="683" spans="2:84" ht="12.95" customHeight="1">
      <c r="B683" s="75"/>
      <c r="C683" s="75"/>
      <c r="D683" s="75"/>
      <c r="E683" s="76"/>
      <c r="F683" s="76"/>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5"/>
      <c r="AL683" s="75"/>
      <c r="AM683" s="75"/>
      <c r="AN683" s="75"/>
      <c r="AO683" s="75"/>
      <c r="AP683" s="75"/>
      <c r="AQ683" s="75"/>
      <c r="AR683" s="75"/>
      <c r="AS683" s="75"/>
      <c r="AT683" s="75"/>
      <c r="AU683" s="75"/>
      <c r="AV683" s="75"/>
      <c r="AW683" s="75"/>
      <c r="AX683" s="75"/>
      <c r="AY683" s="75"/>
      <c r="AZ683" s="75"/>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row>
    <row r="684" spans="2:84" ht="12.95" customHeight="1">
      <c r="B684" s="75"/>
      <c r="C684" s="75"/>
      <c r="D684" s="75"/>
      <c r="E684" s="76"/>
      <c r="F684" s="76"/>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5"/>
      <c r="AL684" s="75"/>
      <c r="AM684" s="75"/>
      <c r="AN684" s="75"/>
      <c r="AO684" s="75"/>
      <c r="AP684" s="75"/>
      <c r="AQ684" s="75"/>
      <c r="AR684" s="75"/>
      <c r="AS684" s="75"/>
      <c r="AT684" s="75"/>
      <c r="AU684" s="75"/>
      <c r="AV684" s="75"/>
      <c r="AW684" s="75"/>
      <c r="AX684" s="75"/>
      <c r="AY684" s="75"/>
      <c r="AZ684" s="75"/>
      <c r="BA684" s="75"/>
      <c r="BB684" s="75"/>
      <c r="BC684" s="75"/>
      <c r="BD684" s="75"/>
      <c r="BE684" s="75"/>
      <c r="BF684" s="75"/>
      <c r="BG684" s="75"/>
      <c r="BH684" s="75"/>
      <c r="BI684" s="75"/>
      <c r="BJ684" s="75"/>
      <c r="BK684" s="75"/>
      <c r="BL684" s="75"/>
      <c r="BM684" s="75"/>
      <c r="BN684" s="75"/>
      <c r="BO684" s="75"/>
      <c r="BP684" s="75"/>
      <c r="BQ684" s="75"/>
      <c r="BR684" s="75"/>
      <c r="BS684" s="75"/>
      <c r="BT684" s="75"/>
      <c r="BU684" s="75"/>
      <c r="BV684" s="75"/>
      <c r="BW684" s="75"/>
      <c r="BX684" s="75"/>
      <c r="BY684" s="75"/>
      <c r="BZ684" s="75"/>
      <c r="CA684" s="75"/>
      <c r="CB684" s="75"/>
      <c r="CC684" s="75"/>
      <c r="CD684" s="75"/>
      <c r="CE684" s="75"/>
      <c r="CF684" s="75"/>
    </row>
    <row r="685" spans="2:84" ht="12.95" customHeight="1">
      <c r="B685" s="75"/>
      <c r="C685" s="75"/>
      <c r="D685" s="75"/>
      <c r="E685" s="76"/>
      <c r="F685" s="76"/>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5"/>
      <c r="AL685" s="75"/>
      <c r="AM685" s="75"/>
      <c r="AN685" s="75"/>
      <c r="AO685" s="75"/>
      <c r="AP685" s="75"/>
      <c r="AQ685" s="75"/>
      <c r="AR685" s="75"/>
      <c r="AS685" s="75"/>
      <c r="AT685" s="75"/>
      <c r="AU685" s="75"/>
      <c r="AV685" s="75"/>
      <c r="AW685" s="75"/>
      <c r="AX685" s="75"/>
      <c r="AY685" s="75"/>
      <c r="AZ685" s="75"/>
      <c r="BA685" s="75"/>
      <c r="BB685" s="75"/>
      <c r="BC685" s="75"/>
      <c r="BD685" s="75"/>
      <c r="BE685" s="75"/>
      <c r="BF685" s="75"/>
      <c r="BG685" s="75"/>
      <c r="BH685" s="75"/>
      <c r="BI685" s="75"/>
      <c r="BJ685" s="75"/>
      <c r="BK685" s="75"/>
      <c r="BL685" s="75"/>
      <c r="BM685" s="75"/>
      <c r="BN685" s="75"/>
      <c r="BO685" s="75"/>
      <c r="BP685" s="75"/>
      <c r="BQ685" s="75"/>
      <c r="BR685" s="75"/>
      <c r="BS685" s="75"/>
      <c r="BT685" s="75"/>
      <c r="BU685" s="75"/>
      <c r="BV685" s="75"/>
      <c r="BW685" s="75"/>
      <c r="BX685" s="75"/>
      <c r="BY685" s="75"/>
      <c r="BZ685" s="75"/>
      <c r="CA685" s="75"/>
      <c r="CB685" s="75"/>
      <c r="CC685" s="75"/>
      <c r="CD685" s="75"/>
      <c r="CE685" s="75"/>
      <c r="CF685" s="75"/>
    </row>
    <row r="686" spans="2:84" ht="12.95" customHeight="1">
      <c r="B686" s="75"/>
      <c r="C686" s="75"/>
      <c r="D686" s="75"/>
      <c r="E686" s="76"/>
      <c r="F686" s="76"/>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5"/>
      <c r="AL686" s="75"/>
      <c r="AM686" s="75"/>
      <c r="AN686" s="75"/>
      <c r="AO686" s="75"/>
      <c r="AP686" s="75"/>
      <c r="AQ686" s="75"/>
      <c r="AR686" s="75"/>
      <c r="AS686" s="75"/>
      <c r="AT686" s="75"/>
      <c r="AU686" s="75"/>
      <c r="AV686" s="75"/>
      <c r="AW686" s="75"/>
      <c r="AX686" s="75"/>
      <c r="AY686" s="75"/>
      <c r="AZ686" s="75"/>
      <c r="BA686" s="75"/>
      <c r="BB686" s="75"/>
      <c r="BC686" s="75"/>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75"/>
      <c r="CA686" s="75"/>
      <c r="CB686" s="75"/>
      <c r="CC686" s="75"/>
      <c r="CD686" s="75"/>
      <c r="CE686" s="75"/>
      <c r="CF686" s="75"/>
    </row>
    <row r="687" spans="2:84" ht="12.95" customHeight="1">
      <c r="B687" s="75"/>
      <c r="C687" s="75"/>
      <c r="D687" s="75"/>
      <c r="E687" s="76"/>
      <c r="F687" s="76"/>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5"/>
      <c r="AL687" s="75"/>
      <c r="AM687" s="75"/>
      <c r="AN687" s="75"/>
      <c r="AO687" s="75"/>
      <c r="AP687" s="75"/>
      <c r="AQ687" s="75"/>
      <c r="AR687" s="75"/>
      <c r="AS687" s="75"/>
      <c r="AT687" s="75"/>
      <c r="AU687" s="75"/>
      <c r="AV687" s="75"/>
      <c r="AW687" s="75"/>
      <c r="AX687" s="75"/>
      <c r="AY687" s="75"/>
      <c r="AZ687" s="75"/>
      <c r="BA687" s="75"/>
      <c r="BB687" s="75"/>
      <c r="BC687" s="75"/>
      <c r="BD687" s="75"/>
      <c r="BE687" s="75"/>
      <c r="BF687" s="75"/>
      <c r="BG687" s="75"/>
      <c r="BH687" s="75"/>
      <c r="BI687" s="75"/>
      <c r="BJ687" s="75"/>
      <c r="BK687" s="75"/>
      <c r="BL687" s="75"/>
      <c r="BM687" s="75"/>
      <c r="BN687" s="75"/>
      <c r="BO687" s="75"/>
      <c r="BP687" s="75"/>
      <c r="BQ687" s="75"/>
      <c r="BR687" s="75"/>
      <c r="BS687" s="75"/>
      <c r="BT687" s="75"/>
      <c r="BU687" s="75"/>
      <c r="BV687" s="75"/>
      <c r="BW687" s="75"/>
      <c r="BX687" s="75"/>
      <c r="BY687" s="75"/>
      <c r="BZ687" s="75"/>
      <c r="CA687" s="75"/>
      <c r="CB687" s="75"/>
      <c r="CC687" s="75"/>
      <c r="CD687" s="75"/>
      <c r="CE687" s="75"/>
      <c r="CF687" s="75"/>
    </row>
    <row r="688" spans="2:84" ht="12.95" customHeight="1">
      <c r="B688" s="75"/>
      <c r="C688" s="75"/>
      <c r="D688" s="75"/>
      <c r="E688" s="76"/>
      <c r="F688" s="76"/>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5"/>
      <c r="AL688" s="75"/>
      <c r="AM688" s="75"/>
      <c r="AN688" s="75"/>
      <c r="AO688" s="75"/>
      <c r="AP688" s="75"/>
      <c r="AQ688" s="75"/>
      <c r="AR688" s="75"/>
      <c r="AS688" s="75"/>
      <c r="AT688" s="75"/>
      <c r="AU688" s="75"/>
      <c r="AV688" s="75"/>
      <c r="AW688" s="75"/>
      <c r="AX688" s="75"/>
      <c r="AY688" s="75"/>
      <c r="AZ688" s="75"/>
      <c r="BA688" s="75"/>
      <c r="BB688" s="75"/>
      <c r="BC688" s="75"/>
      <c r="BD688" s="75"/>
      <c r="BE688" s="75"/>
      <c r="BF688" s="75"/>
      <c r="BG688" s="75"/>
      <c r="BH688" s="75"/>
      <c r="BI688" s="75"/>
      <c r="BJ688" s="75"/>
      <c r="BK688" s="75"/>
      <c r="BL688" s="75"/>
      <c r="BM688" s="75"/>
      <c r="BN688" s="75"/>
      <c r="BO688" s="75"/>
      <c r="BP688" s="75"/>
      <c r="BQ688" s="75"/>
      <c r="BR688" s="75"/>
      <c r="BS688" s="75"/>
      <c r="BT688" s="75"/>
      <c r="BU688" s="75"/>
      <c r="BV688" s="75"/>
      <c r="BW688" s="75"/>
      <c r="BX688" s="75"/>
      <c r="BY688" s="75"/>
      <c r="BZ688" s="75"/>
      <c r="CA688" s="75"/>
      <c r="CB688" s="75"/>
      <c r="CC688" s="75"/>
      <c r="CD688" s="75"/>
      <c r="CE688" s="75"/>
      <c r="CF688" s="75"/>
    </row>
    <row r="689" spans="2:84" ht="12.95" customHeight="1">
      <c r="B689" s="75"/>
      <c r="C689" s="75"/>
      <c r="D689" s="75"/>
      <c r="E689" s="76"/>
      <c r="F689" s="76"/>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5"/>
      <c r="AL689" s="75"/>
      <c r="AM689" s="75"/>
      <c r="AN689" s="75"/>
      <c r="AO689" s="75"/>
      <c r="AP689" s="75"/>
      <c r="AQ689" s="75"/>
      <c r="AR689" s="75"/>
      <c r="AS689" s="75"/>
      <c r="AT689" s="75"/>
      <c r="AU689" s="75"/>
      <c r="AV689" s="75"/>
      <c r="AW689" s="75"/>
      <c r="AX689" s="75"/>
      <c r="AY689" s="75"/>
      <c r="AZ689" s="75"/>
      <c r="BA689" s="75"/>
      <c r="BB689" s="75"/>
      <c r="BC689" s="75"/>
      <c r="BD689" s="75"/>
      <c r="BE689" s="75"/>
      <c r="BF689" s="75"/>
      <c r="BG689" s="75"/>
      <c r="BH689" s="75"/>
      <c r="BI689" s="75"/>
      <c r="BJ689" s="75"/>
      <c r="BK689" s="75"/>
      <c r="BL689" s="75"/>
      <c r="BM689" s="75"/>
      <c r="BN689" s="75"/>
      <c r="BO689" s="75"/>
      <c r="BP689" s="75"/>
      <c r="BQ689" s="75"/>
      <c r="BR689" s="75"/>
      <c r="BS689" s="75"/>
      <c r="BT689" s="75"/>
      <c r="BU689" s="75"/>
      <c r="BV689" s="75"/>
      <c r="BW689" s="75"/>
      <c r="BX689" s="75"/>
      <c r="BY689" s="75"/>
      <c r="BZ689" s="75"/>
      <c r="CA689" s="75"/>
      <c r="CB689" s="75"/>
      <c r="CC689" s="75"/>
      <c r="CD689" s="75"/>
      <c r="CE689" s="75"/>
      <c r="CF689" s="75"/>
    </row>
    <row r="690" spans="2:84" ht="12.95" customHeight="1">
      <c r="B690" s="75"/>
      <c r="C690" s="75"/>
      <c r="D690" s="75"/>
      <c r="E690" s="76"/>
      <c r="F690" s="76"/>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5"/>
      <c r="AL690" s="75"/>
      <c r="AM690" s="75"/>
      <c r="AN690" s="75"/>
      <c r="AO690" s="75"/>
      <c r="AP690" s="75"/>
      <c r="AQ690" s="75"/>
      <c r="AR690" s="75"/>
      <c r="AS690" s="75"/>
      <c r="AT690" s="75"/>
      <c r="AU690" s="75"/>
      <c r="AV690" s="75"/>
      <c r="AW690" s="75"/>
      <c r="AX690" s="75"/>
      <c r="AY690" s="75"/>
      <c r="AZ690" s="75"/>
      <c r="BA690" s="75"/>
      <c r="BB690" s="75"/>
      <c r="BC690" s="75"/>
      <c r="BD690" s="75"/>
      <c r="BE690" s="75"/>
      <c r="BF690" s="75"/>
      <c r="BG690" s="75"/>
      <c r="BH690" s="75"/>
      <c r="BI690" s="75"/>
      <c r="BJ690" s="75"/>
      <c r="BK690" s="75"/>
      <c r="BL690" s="75"/>
      <c r="BM690" s="75"/>
      <c r="BN690" s="75"/>
      <c r="BO690" s="75"/>
      <c r="BP690" s="75"/>
      <c r="BQ690" s="75"/>
      <c r="BR690" s="75"/>
      <c r="BS690" s="75"/>
      <c r="BT690" s="75"/>
      <c r="BU690" s="75"/>
      <c r="BV690" s="75"/>
      <c r="BW690" s="75"/>
      <c r="BX690" s="75"/>
      <c r="BY690" s="75"/>
      <c r="BZ690" s="75"/>
      <c r="CA690" s="75"/>
      <c r="CB690" s="75"/>
      <c r="CC690" s="75"/>
      <c r="CD690" s="75"/>
      <c r="CE690" s="75"/>
      <c r="CF690" s="75"/>
    </row>
    <row r="691" spans="2:84" ht="12.95" customHeight="1">
      <c r="B691" s="75"/>
      <c r="C691" s="75"/>
      <c r="D691" s="75"/>
      <c r="E691" s="76"/>
      <c r="F691" s="76"/>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5"/>
      <c r="AL691" s="75"/>
      <c r="AM691" s="75"/>
      <c r="AN691" s="75"/>
      <c r="AO691" s="75"/>
      <c r="AP691" s="75"/>
      <c r="AQ691" s="75"/>
      <c r="AR691" s="75"/>
      <c r="AS691" s="75"/>
      <c r="AT691" s="75"/>
      <c r="AU691" s="75"/>
      <c r="AV691" s="75"/>
      <c r="AW691" s="75"/>
      <c r="AX691" s="75"/>
      <c r="AY691" s="75"/>
      <c r="AZ691" s="75"/>
      <c r="BA691" s="75"/>
      <c r="BB691" s="75"/>
      <c r="BC691" s="75"/>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75"/>
      <c r="CA691" s="75"/>
      <c r="CB691" s="75"/>
      <c r="CC691" s="75"/>
      <c r="CD691" s="75"/>
      <c r="CE691" s="75"/>
      <c r="CF691" s="75"/>
    </row>
    <row r="692" spans="2:84" ht="12.95" customHeight="1">
      <c r="B692" s="75"/>
      <c r="C692" s="75"/>
      <c r="D692" s="75"/>
      <c r="E692" s="76"/>
      <c r="F692" s="76"/>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5"/>
      <c r="AL692" s="75"/>
      <c r="AM692" s="75"/>
      <c r="AN692" s="75"/>
      <c r="AO692" s="75"/>
      <c r="AP692" s="75"/>
      <c r="AQ692" s="75"/>
      <c r="AR692" s="75"/>
      <c r="AS692" s="75"/>
      <c r="AT692" s="75"/>
      <c r="AU692" s="75"/>
      <c r="AV692" s="75"/>
      <c r="AW692" s="75"/>
      <c r="AX692" s="75"/>
      <c r="AY692" s="75"/>
      <c r="AZ692" s="75"/>
      <c r="BA692" s="75"/>
      <c r="BB692" s="75"/>
      <c r="BC692" s="75"/>
      <c r="BD692" s="75"/>
      <c r="BE692" s="75"/>
      <c r="BF692" s="75"/>
      <c r="BG692" s="75"/>
      <c r="BH692" s="75"/>
      <c r="BI692" s="75"/>
      <c r="BJ692" s="75"/>
      <c r="BK692" s="75"/>
      <c r="BL692" s="75"/>
      <c r="BM692" s="75"/>
      <c r="BN692" s="75"/>
      <c r="BO692" s="75"/>
      <c r="BP692" s="75"/>
      <c r="BQ692" s="75"/>
      <c r="BR692" s="75"/>
      <c r="BS692" s="75"/>
      <c r="BT692" s="75"/>
      <c r="BU692" s="75"/>
      <c r="BV692" s="75"/>
      <c r="BW692" s="75"/>
      <c r="BX692" s="75"/>
      <c r="BY692" s="75"/>
      <c r="BZ692" s="75"/>
      <c r="CA692" s="75"/>
      <c r="CB692" s="75"/>
      <c r="CC692" s="75"/>
      <c r="CD692" s="75"/>
      <c r="CE692" s="75"/>
      <c r="CF692" s="75"/>
    </row>
    <row r="693" spans="2:84" ht="12.95" customHeight="1">
      <c r="B693" s="75"/>
      <c r="C693" s="75"/>
      <c r="D693" s="75"/>
      <c r="E693" s="76"/>
      <c r="F693" s="76"/>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5"/>
      <c r="AL693" s="75"/>
      <c r="AM693" s="75"/>
      <c r="AN693" s="75"/>
      <c r="AO693" s="75"/>
      <c r="AP693" s="75"/>
      <c r="AQ693" s="75"/>
      <c r="AR693" s="75"/>
      <c r="AS693" s="75"/>
      <c r="AT693" s="75"/>
      <c r="AU693" s="75"/>
      <c r="AV693" s="75"/>
      <c r="AW693" s="75"/>
      <c r="AX693" s="75"/>
      <c r="AY693" s="75"/>
      <c r="AZ693" s="75"/>
      <c r="BA693" s="75"/>
      <c r="BB693" s="75"/>
      <c r="BC693" s="75"/>
      <c r="BD693" s="75"/>
      <c r="BE693" s="75"/>
      <c r="BF693" s="75"/>
      <c r="BG693" s="75"/>
      <c r="BH693" s="75"/>
      <c r="BI693" s="75"/>
      <c r="BJ693" s="75"/>
      <c r="BK693" s="75"/>
      <c r="BL693" s="75"/>
      <c r="BM693" s="75"/>
      <c r="BN693" s="75"/>
      <c r="BO693" s="75"/>
      <c r="BP693" s="75"/>
      <c r="BQ693" s="75"/>
      <c r="BR693" s="75"/>
      <c r="BS693" s="75"/>
      <c r="BT693" s="75"/>
      <c r="BU693" s="75"/>
      <c r="BV693" s="75"/>
      <c r="BW693" s="75"/>
      <c r="BX693" s="75"/>
      <c r="BY693" s="75"/>
      <c r="BZ693" s="75"/>
      <c r="CA693" s="75"/>
      <c r="CB693" s="75"/>
      <c r="CC693" s="75"/>
      <c r="CD693" s="75"/>
      <c r="CE693" s="75"/>
      <c r="CF693" s="75"/>
    </row>
    <row r="694" spans="2:84" ht="12.95" customHeight="1">
      <c r="B694" s="75"/>
      <c r="C694" s="75"/>
      <c r="D694" s="75"/>
      <c r="E694" s="76"/>
      <c r="F694" s="76"/>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c r="AE694" s="75"/>
      <c r="AF694" s="75"/>
      <c r="AG694" s="75"/>
      <c r="AH694" s="75"/>
      <c r="AI694" s="75"/>
      <c r="AJ694" s="75"/>
      <c r="AK694" s="75"/>
      <c r="AL694" s="75"/>
      <c r="AM694" s="75"/>
      <c r="AN694" s="75"/>
      <c r="AO694" s="75"/>
      <c r="AP694" s="75"/>
      <c r="AQ694" s="75"/>
      <c r="AR694" s="75"/>
      <c r="AS694" s="75"/>
      <c r="AT694" s="75"/>
      <c r="AU694" s="75"/>
      <c r="AV694" s="75"/>
      <c r="AW694" s="75"/>
      <c r="AX694" s="75"/>
      <c r="AY694" s="75"/>
      <c r="AZ694" s="75"/>
      <c r="BA694" s="75"/>
      <c r="BB694" s="75"/>
      <c r="BC694" s="75"/>
      <c r="BD694" s="75"/>
      <c r="BE694" s="75"/>
      <c r="BF694" s="75"/>
      <c r="BG694" s="75"/>
      <c r="BH694" s="75"/>
      <c r="BI694" s="75"/>
      <c r="BJ694" s="75"/>
      <c r="BK694" s="75"/>
      <c r="BL694" s="75"/>
      <c r="BM694" s="75"/>
      <c r="BN694" s="75"/>
      <c r="BO694" s="75"/>
      <c r="BP694" s="75"/>
      <c r="BQ694" s="75"/>
      <c r="BR694" s="75"/>
      <c r="BS694" s="75"/>
      <c r="BT694" s="75"/>
      <c r="BU694" s="75"/>
      <c r="BV694" s="75"/>
      <c r="BW694" s="75"/>
      <c r="BX694" s="75"/>
      <c r="BY694" s="75"/>
      <c r="BZ694" s="75"/>
      <c r="CA694" s="75"/>
      <c r="CB694" s="75"/>
      <c r="CC694" s="75"/>
      <c r="CD694" s="75"/>
      <c r="CE694" s="75"/>
      <c r="CF694" s="75"/>
    </row>
    <row r="695" spans="2:84" ht="12.95" customHeight="1">
      <c r="B695" s="75"/>
      <c r="C695" s="75"/>
      <c r="D695" s="75"/>
      <c r="E695" s="76"/>
      <c r="F695" s="76"/>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c r="AE695" s="75"/>
      <c r="AF695" s="75"/>
      <c r="AG695" s="75"/>
      <c r="AH695" s="75"/>
      <c r="AI695" s="75"/>
      <c r="AJ695" s="75"/>
      <c r="AK695" s="75"/>
      <c r="AL695" s="75"/>
      <c r="AM695" s="75"/>
      <c r="AN695" s="75"/>
      <c r="AO695" s="75"/>
      <c r="AP695" s="75"/>
      <c r="AQ695" s="75"/>
      <c r="AR695" s="75"/>
      <c r="AS695" s="75"/>
      <c r="AT695" s="75"/>
      <c r="AU695" s="75"/>
      <c r="AV695" s="75"/>
      <c r="AW695" s="75"/>
      <c r="AX695" s="75"/>
      <c r="AY695" s="75"/>
      <c r="AZ695" s="75"/>
      <c r="BA695" s="75"/>
      <c r="BB695" s="75"/>
      <c r="BC695" s="75"/>
      <c r="BD695" s="75"/>
      <c r="BE695" s="75"/>
      <c r="BF695" s="75"/>
      <c r="BG695" s="75"/>
      <c r="BH695" s="75"/>
      <c r="BI695" s="75"/>
      <c r="BJ695" s="75"/>
      <c r="BK695" s="75"/>
      <c r="BL695" s="75"/>
      <c r="BM695" s="75"/>
      <c r="BN695" s="75"/>
      <c r="BO695" s="75"/>
      <c r="BP695" s="75"/>
      <c r="BQ695" s="75"/>
      <c r="BR695" s="75"/>
      <c r="BS695" s="75"/>
      <c r="BT695" s="75"/>
      <c r="BU695" s="75"/>
      <c r="BV695" s="75"/>
      <c r="BW695" s="75"/>
      <c r="BX695" s="75"/>
      <c r="BY695" s="75"/>
      <c r="BZ695" s="75"/>
      <c r="CA695" s="75"/>
      <c r="CB695" s="75"/>
      <c r="CC695" s="75"/>
      <c r="CD695" s="75"/>
      <c r="CE695" s="75"/>
      <c r="CF695" s="75"/>
    </row>
    <row r="696" spans="2:84" ht="12.95" customHeight="1">
      <c r="B696" s="75"/>
      <c r="C696" s="75"/>
      <c r="D696" s="75"/>
      <c r="E696" s="76"/>
      <c r="F696" s="76"/>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c r="AE696" s="75"/>
      <c r="AF696" s="75"/>
      <c r="AG696" s="75"/>
      <c r="AH696" s="75"/>
      <c r="AI696" s="75"/>
      <c r="AJ696" s="75"/>
      <c r="AK696" s="75"/>
      <c r="AL696" s="75"/>
      <c r="AM696" s="75"/>
      <c r="AN696" s="75"/>
      <c r="AO696" s="75"/>
      <c r="AP696" s="75"/>
      <c r="AQ696" s="75"/>
      <c r="AR696" s="75"/>
      <c r="AS696" s="75"/>
      <c r="AT696" s="75"/>
      <c r="AU696" s="75"/>
      <c r="AV696" s="75"/>
      <c r="AW696" s="75"/>
      <c r="AX696" s="75"/>
      <c r="AY696" s="75"/>
      <c r="AZ696" s="75"/>
      <c r="BA696" s="75"/>
      <c r="BB696" s="75"/>
      <c r="BC696" s="75"/>
      <c r="BD696" s="75"/>
      <c r="BE696" s="75"/>
      <c r="BF696" s="75"/>
      <c r="BG696" s="75"/>
      <c r="BH696" s="75"/>
      <c r="BI696" s="75"/>
      <c r="BJ696" s="75"/>
      <c r="BK696" s="75"/>
      <c r="BL696" s="75"/>
      <c r="BM696" s="75"/>
      <c r="BN696" s="75"/>
      <c r="BO696" s="75"/>
      <c r="BP696" s="75"/>
      <c r="BQ696" s="75"/>
      <c r="BR696" s="75"/>
      <c r="BS696" s="75"/>
      <c r="BT696" s="75"/>
      <c r="BU696" s="75"/>
      <c r="BV696" s="75"/>
      <c r="BW696" s="75"/>
      <c r="BX696" s="75"/>
      <c r="BY696" s="75"/>
      <c r="BZ696" s="75"/>
      <c r="CA696" s="75"/>
      <c r="CB696" s="75"/>
      <c r="CC696" s="75"/>
      <c r="CD696" s="75"/>
      <c r="CE696" s="75"/>
      <c r="CF696" s="75"/>
    </row>
    <row r="697" spans="2:84" ht="12.95" customHeight="1">
      <c r="B697" s="75"/>
      <c r="C697" s="75"/>
      <c r="D697" s="75"/>
      <c r="E697" s="76"/>
      <c r="F697" s="76"/>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5"/>
      <c r="AL697" s="75"/>
      <c r="AM697" s="75"/>
      <c r="AN697" s="75"/>
      <c r="AO697" s="75"/>
      <c r="AP697" s="75"/>
      <c r="AQ697" s="75"/>
      <c r="AR697" s="75"/>
      <c r="AS697" s="75"/>
      <c r="AT697" s="75"/>
      <c r="AU697" s="75"/>
      <c r="AV697" s="75"/>
      <c r="AW697" s="75"/>
      <c r="AX697" s="75"/>
      <c r="AY697" s="75"/>
      <c r="AZ697" s="75"/>
      <c r="BA697" s="75"/>
      <c r="BB697" s="75"/>
      <c r="BC697" s="75"/>
      <c r="BD697" s="75"/>
      <c r="BE697" s="75"/>
      <c r="BF697" s="75"/>
      <c r="BG697" s="75"/>
      <c r="BH697" s="75"/>
      <c r="BI697" s="75"/>
      <c r="BJ697" s="75"/>
      <c r="BK697" s="75"/>
      <c r="BL697" s="75"/>
      <c r="BM697" s="75"/>
      <c r="BN697" s="75"/>
      <c r="BO697" s="75"/>
      <c r="BP697" s="75"/>
      <c r="BQ697" s="75"/>
      <c r="BR697" s="75"/>
      <c r="BS697" s="75"/>
      <c r="BT697" s="75"/>
      <c r="BU697" s="75"/>
      <c r="BV697" s="75"/>
      <c r="BW697" s="75"/>
      <c r="BX697" s="75"/>
      <c r="BY697" s="75"/>
      <c r="BZ697" s="75"/>
      <c r="CA697" s="75"/>
      <c r="CB697" s="75"/>
      <c r="CC697" s="75"/>
      <c r="CD697" s="75"/>
      <c r="CE697" s="75"/>
      <c r="CF697" s="75"/>
    </row>
    <row r="698" spans="2:84" ht="12.95" customHeight="1">
      <c r="B698" s="75"/>
      <c r="C698" s="75"/>
      <c r="D698" s="75"/>
      <c r="E698" s="76"/>
      <c r="F698" s="76"/>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5"/>
      <c r="AL698" s="75"/>
      <c r="AM698" s="75"/>
      <c r="AN698" s="75"/>
      <c r="AO698" s="75"/>
      <c r="AP698" s="75"/>
      <c r="AQ698" s="75"/>
      <c r="AR698" s="75"/>
      <c r="AS698" s="75"/>
      <c r="AT698" s="75"/>
      <c r="AU698" s="75"/>
      <c r="AV698" s="75"/>
      <c r="AW698" s="75"/>
      <c r="AX698" s="75"/>
      <c r="AY698" s="75"/>
      <c r="AZ698" s="75"/>
      <c r="BA698" s="75"/>
      <c r="BB698" s="75"/>
      <c r="BC698" s="75"/>
      <c r="BD698" s="75"/>
      <c r="BE698" s="75"/>
      <c r="BF698" s="75"/>
      <c r="BG698" s="75"/>
      <c r="BH698" s="75"/>
      <c r="BI698" s="75"/>
      <c r="BJ698" s="75"/>
      <c r="BK698" s="75"/>
      <c r="BL698" s="75"/>
      <c r="BM698" s="75"/>
      <c r="BN698" s="75"/>
      <c r="BO698" s="75"/>
      <c r="BP698" s="75"/>
      <c r="BQ698" s="75"/>
      <c r="BR698" s="75"/>
      <c r="BS698" s="75"/>
      <c r="BT698" s="75"/>
      <c r="BU698" s="75"/>
      <c r="BV698" s="75"/>
      <c r="BW698" s="75"/>
      <c r="BX698" s="75"/>
      <c r="BY698" s="75"/>
      <c r="BZ698" s="75"/>
      <c r="CA698" s="75"/>
      <c r="CB698" s="75"/>
      <c r="CC698" s="75"/>
      <c r="CD698" s="75"/>
      <c r="CE698" s="75"/>
      <c r="CF698" s="75"/>
    </row>
    <row r="699" spans="2:84" ht="12.95" customHeight="1">
      <c r="B699" s="75"/>
      <c r="C699" s="75"/>
      <c r="D699" s="75"/>
      <c r="E699" s="76"/>
      <c r="F699" s="76"/>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5"/>
      <c r="AL699" s="75"/>
      <c r="AM699" s="75"/>
      <c r="AN699" s="75"/>
      <c r="AO699" s="75"/>
      <c r="AP699" s="75"/>
      <c r="AQ699" s="75"/>
      <c r="AR699" s="75"/>
      <c r="AS699" s="75"/>
      <c r="AT699" s="75"/>
      <c r="AU699" s="75"/>
      <c r="AV699" s="75"/>
      <c r="AW699" s="75"/>
      <c r="AX699" s="75"/>
      <c r="AY699" s="75"/>
      <c r="AZ699" s="75"/>
      <c r="BA699" s="75"/>
      <c r="BB699" s="75"/>
      <c r="BC699" s="75"/>
      <c r="BD699" s="75"/>
      <c r="BE699" s="75"/>
      <c r="BF699" s="75"/>
      <c r="BG699" s="75"/>
      <c r="BH699" s="75"/>
      <c r="BI699" s="75"/>
      <c r="BJ699" s="75"/>
      <c r="BK699" s="75"/>
      <c r="BL699" s="75"/>
      <c r="BM699" s="75"/>
      <c r="BN699" s="75"/>
      <c r="BO699" s="75"/>
      <c r="BP699" s="75"/>
      <c r="BQ699" s="75"/>
      <c r="BR699" s="75"/>
      <c r="BS699" s="75"/>
      <c r="BT699" s="75"/>
      <c r="BU699" s="75"/>
      <c r="BV699" s="75"/>
      <c r="BW699" s="75"/>
      <c r="BX699" s="75"/>
      <c r="BY699" s="75"/>
      <c r="BZ699" s="75"/>
      <c r="CA699" s="75"/>
      <c r="CB699" s="75"/>
      <c r="CC699" s="75"/>
      <c r="CD699" s="75"/>
      <c r="CE699" s="75"/>
      <c r="CF699" s="75"/>
    </row>
    <row r="700" spans="2:84" ht="12.95" customHeight="1">
      <c r="B700" s="75"/>
      <c r="C700" s="75"/>
      <c r="D700" s="75"/>
      <c r="E700" s="76"/>
      <c r="F700" s="76"/>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5"/>
      <c r="AL700" s="75"/>
      <c r="AM700" s="75"/>
      <c r="AN700" s="75"/>
      <c r="AO700" s="75"/>
      <c r="AP700" s="75"/>
      <c r="AQ700" s="75"/>
      <c r="AR700" s="75"/>
      <c r="AS700" s="75"/>
      <c r="AT700" s="75"/>
      <c r="AU700" s="75"/>
      <c r="AV700" s="75"/>
      <c r="AW700" s="75"/>
      <c r="AX700" s="75"/>
      <c r="AY700" s="75"/>
      <c r="AZ700" s="75"/>
      <c r="BA700" s="75"/>
      <c r="BB700" s="75"/>
      <c r="BC700" s="75"/>
      <c r="BD700" s="75"/>
      <c r="BE700" s="75"/>
      <c r="BF700" s="75"/>
      <c r="BG700" s="75"/>
      <c r="BH700" s="75"/>
      <c r="BI700" s="75"/>
      <c r="BJ700" s="75"/>
      <c r="BK700" s="75"/>
      <c r="BL700" s="75"/>
      <c r="BM700" s="75"/>
      <c r="BN700" s="75"/>
      <c r="BO700" s="75"/>
      <c r="BP700" s="75"/>
      <c r="BQ700" s="75"/>
      <c r="BR700" s="75"/>
      <c r="BS700" s="75"/>
      <c r="BT700" s="75"/>
      <c r="BU700" s="75"/>
      <c r="BV700" s="75"/>
      <c r="BW700" s="75"/>
      <c r="BX700" s="75"/>
      <c r="BY700" s="75"/>
      <c r="BZ700" s="75"/>
      <c r="CA700" s="75"/>
      <c r="CB700" s="75"/>
      <c r="CC700" s="75"/>
      <c r="CD700" s="75"/>
      <c r="CE700" s="75"/>
      <c r="CF700" s="75"/>
    </row>
    <row r="701" spans="2:84" ht="12.95" customHeight="1">
      <c r="B701" s="75"/>
      <c r="C701" s="75"/>
      <c r="D701" s="75"/>
      <c r="E701" s="76"/>
      <c r="F701" s="76"/>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5"/>
      <c r="AL701" s="75"/>
      <c r="AM701" s="75"/>
      <c r="AN701" s="75"/>
      <c r="AO701" s="75"/>
      <c r="AP701" s="75"/>
      <c r="AQ701" s="75"/>
      <c r="AR701" s="75"/>
      <c r="AS701" s="75"/>
      <c r="AT701" s="75"/>
      <c r="AU701" s="75"/>
      <c r="AV701" s="75"/>
      <c r="AW701" s="75"/>
      <c r="AX701" s="75"/>
      <c r="AY701" s="75"/>
      <c r="AZ701" s="75"/>
      <c r="BA701" s="75"/>
      <c r="BB701" s="75"/>
      <c r="BC701" s="75"/>
      <c r="BD701" s="75"/>
      <c r="BE701" s="75"/>
      <c r="BF701" s="75"/>
      <c r="BG701" s="75"/>
      <c r="BH701" s="75"/>
      <c r="BI701" s="75"/>
      <c r="BJ701" s="75"/>
      <c r="BK701" s="75"/>
      <c r="BL701" s="75"/>
      <c r="BM701" s="75"/>
      <c r="BN701" s="75"/>
      <c r="BO701" s="75"/>
      <c r="BP701" s="75"/>
      <c r="BQ701" s="75"/>
      <c r="BR701" s="75"/>
      <c r="BS701" s="75"/>
      <c r="BT701" s="75"/>
      <c r="BU701" s="75"/>
      <c r="BV701" s="75"/>
      <c r="BW701" s="75"/>
      <c r="BX701" s="75"/>
      <c r="BY701" s="75"/>
      <c r="BZ701" s="75"/>
      <c r="CA701" s="75"/>
      <c r="CB701" s="75"/>
      <c r="CC701" s="75"/>
      <c r="CD701" s="75"/>
      <c r="CE701" s="75"/>
      <c r="CF701" s="75"/>
    </row>
    <row r="702" spans="2:84" ht="12.95" customHeight="1">
      <c r="B702" s="75"/>
      <c r="C702" s="75"/>
      <c r="D702" s="75"/>
      <c r="E702" s="76"/>
      <c r="F702" s="76"/>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5"/>
      <c r="AL702" s="75"/>
      <c r="AM702" s="75"/>
      <c r="AN702" s="75"/>
      <c r="AO702" s="75"/>
      <c r="AP702" s="75"/>
      <c r="AQ702" s="75"/>
      <c r="AR702" s="75"/>
      <c r="AS702" s="75"/>
      <c r="AT702" s="75"/>
      <c r="AU702" s="75"/>
      <c r="AV702" s="75"/>
      <c r="AW702" s="75"/>
      <c r="AX702" s="75"/>
      <c r="AY702" s="75"/>
      <c r="AZ702" s="75"/>
      <c r="BA702" s="75"/>
      <c r="BB702" s="75"/>
      <c r="BC702" s="75"/>
      <c r="BD702" s="75"/>
      <c r="BE702" s="75"/>
      <c r="BF702" s="75"/>
      <c r="BG702" s="75"/>
      <c r="BH702" s="75"/>
      <c r="BI702" s="75"/>
      <c r="BJ702" s="75"/>
      <c r="BK702" s="75"/>
      <c r="BL702" s="75"/>
      <c r="BM702" s="75"/>
      <c r="BN702" s="75"/>
      <c r="BO702" s="75"/>
      <c r="BP702" s="75"/>
      <c r="BQ702" s="75"/>
      <c r="BR702" s="75"/>
      <c r="BS702" s="75"/>
      <c r="BT702" s="75"/>
      <c r="BU702" s="75"/>
      <c r="BV702" s="75"/>
      <c r="BW702" s="75"/>
      <c r="BX702" s="75"/>
      <c r="BY702" s="75"/>
      <c r="BZ702" s="75"/>
      <c r="CA702" s="75"/>
      <c r="CB702" s="75"/>
      <c r="CC702" s="75"/>
      <c r="CD702" s="75"/>
      <c r="CE702" s="75"/>
      <c r="CF702" s="75"/>
    </row>
    <row r="703" spans="2:84" ht="12.95" customHeight="1">
      <c r="B703" s="75"/>
      <c r="C703" s="75"/>
      <c r="D703" s="75"/>
      <c r="E703" s="76"/>
      <c r="F703" s="76"/>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5"/>
      <c r="AL703" s="75"/>
      <c r="AM703" s="75"/>
      <c r="AN703" s="75"/>
      <c r="AO703" s="75"/>
      <c r="AP703" s="75"/>
      <c r="AQ703" s="75"/>
      <c r="AR703" s="75"/>
      <c r="AS703" s="75"/>
      <c r="AT703" s="75"/>
      <c r="AU703" s="75"/>
      <c r="AV703" s="75"/>
      <c r="AW703" s="75"/>
      <c r="AX703" s="75"/>
      <c r="AY703" s="75"/>
      <c r="AZ703" s="75"/>
      <c r="BA703" s="75"/>
      <c r="BB703" s="75"/>
      <c r="BC703" s="75"/>
      <c r="BD703" s="75"/>
      <c r="BE703" s="75"/>
      <c r="BF703" s="75"/>
      <c r="BG703" s="75"/>
      <c r="BH703" s="75"/>
      <c r="BI703" s="75"/>
      <c r="BJ703" s="75"/>
      <c r="BK703" s="75"/>
      <c r="BL703" s="75"/>
      <c r="BM703" s="75"/>
      <c r="BN703" s="75"/>
      <c r="BO703" s="75"/>
      <c r="BP703" s="75"/>
      <c r="BQ703" s="75"/>
      <c r="BR703" s="75"/>
      <c r="BS703" s="75"/>
      <c r="BT703" s="75"/>
      <c r="BU703" s="75"/>
      <c r="BV703" s="75"/>
      <c r="BW703" s="75"/>
      <c r="BX703" s="75"/>
      <c r="BY703" s="75"/>
      <c r="BZ703" s="75"/>
      <c r="CA703" s="75"/>
      <c r="CB703" s="75"/>
      <c r="CC703" s="75"/>
      <c r="CD703" s="75"/>
      <c r="CE703" s="75"/>
      <c r="CF703" s="75"/>
    </row>
    <row r="704" spans="2:84" ht="12.95" customHeight="1">
      <c r="B704" s="75"/>
      <c r="C704" s="75"/>
      <c r="D704" s="75"/>
      <c r="E704" s="76"/>
      <c r="F704" s="76"/>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5"/>
      <c r="AL704" s="75"/>
      <c r="AM704" s="75"/>
      <c r="AN704" s="75"/>
      <c r="AO704" s="75"/>
      <c r="AP704" s="75"/>
      <c r="AQ704" s="75"/>
      <c r="AR704" s="75"/>
      <c r="AS704" s="75"/>
      <c r="AT704" s="75"/>
      <c r="AU704" s="75"/>
      <c r="AV704" s="75"/>
      <c r="AW704" s="75"/>
      <c r="AX704" s="75"/>
      <c r="AY704" s="75"/>
      <c r="AZ704" s="75"/>
      <c r="BA704" s="75"/>
      <c r="BB704" s="75"/>
      <c r="BC704" s="75"/>
      <c r="BD704" s="75"/>
      <c r="BE704" s="75"/>
      <c r="BF704" s="75"/>
      <c r="BG704" s="75"/>
      <c r="BH704" s="75"/>
      <c r="BI704" s="75"/>
      <c r="BJ704" s="75"/>
      <c r="BK704" s="75"/>
      <c r="BL704" s="75"/>
      <c r="BM704" s="75"/>
      <c r="BN704" s="75"/>
      <c r="BO704" s="75"/>
      <c r="BP704" s="75"/>
      <c r="BQ704" s="75"/>
      <c r="BR704" s="75"/>
      <c r="BS704" s="75"/>
      <c r="BT704" s="75"/>
      <c r="BU704" s="75"/>
      <c r="BV704" s="75"/>
      <c r="BW704" s="75"/>
      <c r="BX704" s="75"/>
      <c r="BY704" s="75"/>
      <c r="BZ704" s="75"/>
      <c r="CA704" s="75"/>
      <c r="CB704" s="75"/>
      <c r="CC704" s="75"/>
      <c r="CD704" s="75"/>
      <c r="CE704" s="75"/>
      <c r="CF704" s="75"/>
    </row>
    <row r="705" spans="2:84" ht="12.95" customHeight="1">
      <c r="B705" s="75"/>
      <c r="C705" s="75"/>
      <c r="D705" s="75"/>
      <c r="E705" s="76"/>
      <c r="F705" s="76"/>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5"/>
      <c r="AL705" s="75"/>
      <c r="AM705" s="75"/>
      <c r="AN705" s="75"/>
      <c r="AO705" s="75"/>
      <c r="AP705" s="75"/>
      <c r="AQ705" s="75"/>
      <c r="AR705" s="75"/>
      <c r="AS705" s="75"/>
      <c r="AT705" s="75"/>
      <c r="AU705" s="75"/>
      <c r="AV705" s="75"/>
      <c r="AW705" s="75"/>
      <c r="AX705" s="75"/>
      <c r="AY705" s="75"/>
      <c r="AZ705" s="75"/>
      <c r="BA705" s="75"/>
      <c r="BB705" s="75"/>
      <c r="BC705" s="75"/>
      <c r="BD705" s="75"/>
      <c r="BE705" s="75"/>
      <c r="BF705" s="75"/>
      <c r="BG705" s="75"/>
      <c r="BH705" s="75"/>
      <c r="BI705" s="75"/>
      <c r="BJ705" s="75"/>
      <c r="BK705" s="75"/>
      <c r="BL705" s="75"/>
      <c r="BM705" s="75"/>
      <c r="BN705" s="75"/>
      <c r="BO705" s="75"/>
      <c r="BP705" s="75"/>
      <c r="BQ705" s="75"/>
      <c r="BR705" s="75"/>
      <c r="BS705" s="75"/>
      <c r="BT705" s="75"/>
      <c r="BU705" s="75"/>
      <c r="BV705" s="75"/>
      <c r="BW705" s="75"/>
      <c r="BX705" s="75"/>
      <c r="BY705" s="75"/>
      <c r="BZ705" s="75"/>
      <c r="CA705" s="75"/>
      <c r="CB705" s="75"/>
      <c r="CC705" s="75"/>
      <c r="CD705" s="75"/>
      <c r="CE705" s="75"/>
      <c r="CF705" s="75"/>
    </row>
    <row r="706" spans="2:84" ht="12.95" customHeight="1">
      <c r="B706" s="75"/>
      <c r="C706" s="75"/>
      <c r="D706" s="75"/>
      <c r="E706" s="76"/>
      <c r="F706" s="76"/>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5"/>
      <c r="AL706" s="75"/>
      <c r="AM706" s="75"/>
      <c r="AN706" s="75"/>
      <c r="AO706" s="75"/>
      <c r="AP706" s="75"/>
      <c r="AQ706" s="75"/>
      <c r="AR706" s="75"/>
      <c r="AS706" s="75"/>
      <c r="AT706" s="75"/>
      <c r="AU706" s="75"/>
      <c r="AV706" s="75"/>
      <c r="AW706" s="75"/>
      <c r="AX706" s="75"/>
      <c r="AY706" s="75"/>
      <c r="AZ706" s="75"/>
      <c r="BA706" s="75"/>
      <c r="BB706" s="75"/>
      <c r="BC706" s="75"/>
      <c r="BD706" s="75"/>
      <c r="BE706" s="75"/>
      <c r="BF706" s="75"/>
      <c r="BG706" s="75"/>
      <c r="BH706" s="75"/>
      <c r="BI706" s="75"/>
      <c r="BJ706" s="75"/>
      <c r="BK706" s="75"/>
      <c r="BL706" s="75"/>
      <c r="BM706" s="75"/>
      <c r="BN706" s="75"/>
      <c r="BO706" s="75"/>
      <c r="BP706" s="75"/>
      <c r="BQ706" s="75"/>
      <c r="BR706" s="75"/>
      <c r="BS706" s="75"/>
      <c r="BT706" s="75"/>
      <c r="BU706" s="75"/>
      <c r="BV706" s="75"/>
      <c r="BW706" s="75"/>
      <c r="BX706" s="75"/>
      <c r="BY706" s="75"/>
      <c r="BZ706" s="75"/>
      <c r="CA706" s="75"/>
      <c r="CB706" s="75"/>
      <c r="CC706" s="75"/>
      <c r="CD706" s="75"/>
      <c r="CE706" s="75"/>
      <c r="CF706" s="75"/>
    </row>
    <row r="707" spans="2:84" ht="12.95" customHeight="1">
      <c r="B707" s="75"/>
      <c r="C707" s="75"/>
      <c r="D707" s="75"/>
      <c r="E707" s="76"/>
      <c r="F707" s="76"/>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5"/>
      <c r="AL707" s="75"/>
      <c r="AM707" s="75"/>
      <c r="AN707" s="75"/>
      <c r="AO707" s="75"/>
      <c r="AP707" s="75"/>
      <c r="AQ707" s="75"/>
      <c r="AR707" s="75"/>
      <c r="AS707" s="75"/>
      <c r="AT707" s="75"/>
      <c r="AU707" s="75"/>
      <c r="AV707" s="75"/>
      <c r="AW707" s="75"/>
      <c r="AX707" s="75"/>
      <c r="AY707" s="75"/>
      <c r="AZ707" s="75"/>
      <c r="BA707" s="75"/>
      <c r="BB707" s="75"/>
      <c r="BC707" s="75"/>
      <c r="BD707" s="75"/>
      <c r="BE707" s="75"/>
      <c r="BF707" s="75"/>
      <c r="BG707" s="75"/>
      <c r="BH707" s="75"/>
      <c r="BI707" s="75"/>
      <c r="BJ707" s="75"/>
      <c r="BK707" s="75"/>
      <c r="BL707" s="75"/>
      <c r="BM707" s="75"/>
      <c r="BN707" s="75"/>
      <c r="BO707" s="75"/>
      <c r="BP707" s="75"/>
      <c r="BQ707" s="75"/>
      <c r="BR707" s="75"/>
      <c r="BS707" s="75"/>
      <c r="BT707" s="75"/>
      <c r="BU707" s="75"/>
      <c r="BV707" s="75"/>
      <c r="BW707" s="75"/>
      <c r="BX707" s="75"/>
      <c r="BY707" s="75"/>
      <c r="BZ707" s="75"/>
      <c r="CA707" s="75"/>
      <c r="CB707" s="75"/>
      <c r="CC707" s="75"/>
      <c r="CD707" s="75"/>
      <c r="CE707" s="75"/>
      <c r="CF707" s="75"/>
    </row>
    <row r="708" spans="2:84" ht="12.95" customHeight="1">
      <c r="B708" s="75"/>
      <c r="C708" s="75"/>
      <c r="D708" s="75"/>
      <c r="E708" s="76"/>
      <c r="F708" s="76"/>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5"/>
      <c r="AL708" s="75"/>
      <c r="AM708" s="75"/>
      <c r="AN708" s="75"/>
      <c r="AO708" s="75"/>
      <c r="AP708" s="75"/>
      <c r="AQ708" s="75"/>
      <c r="AR708" s="75"/>
      <c r="AS708" s="75"/>
      <c r="AT708" s="75"/>
      <c r="AU708" s="75"/>
      <c r="AV708" s="75"/>
      <c r="AW708" s="75"/>
      <c r="AX708" s="75"/>
      <c r="AY708" s="75"/>
      <c r="AZ708" s="75"/>
      <c r="BA708" s="75"/>
      <c r="BB708" s="75"/>
      <c r="BC708" s="75"/>
      <c r="BD708" s="75"/>
      <c r="BE708" s="75"/>
      <c r="BF708" s="75"/>
      <c r="BG708" s="75"/>
      <c r="BH708" s="75"/>
      <c r="BI708" s="75"/>
      <c r="BJ708" s="75"/>
      <c r="BK708" s="75"/>
      <c r="BL708" s="75"/>
      <c r="BM708" s="75"/>
      <c r="BN708" s="75"/>
      <c r="BO708" s="75"/>
      <c r="BP708" s="75"/>
      <c r="BQ708" s="75"/>
      <c r="BR708" s="75"/>
      <c r="BS708" s="75"/>
      <c r="BT708" s="75"/>
      <c r="BU708" s="75"/>
      <c r="BV708" s="75"/>
      <c r="BW708" s="75"/>
      <c r="BX708" s="75"/>
      <c r="BY708" s="75"/>
      <c r="BZ708" s="75"/>
      <c r="CA708" s="75"/>
      <c r="CB708" s="75"/>
      <c r="CC708" s="75"/>
      <c r="CD708" s="75"/>
      <c r="CE708" s="75"/>
      <c r="CF708" s="75"/>
    </row>
    <row r="709" spans="2:84" ht="12.95" customHeight="1">
      <c r="B709" s="75"/>
      <c r="C709" s="75"/>
      <c r="D709" s="75"/>
      <c r="E709" s="76"/>
      <c r="F709" s="76"/>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5"/>
      <c r="AL709" s="75"/>
      <c r="AM709" s="75"/>
      <c r="AN709" s="75"/>
      <c r="AO709" s="75"/>
      <c r="AP709" s="75"/>
      <c r="AQ709" s="75"/>
      <c r="AR709" s="75"/>
      <c r="AS709" s="75"/>
      <c r="AT709" s="75"/>
      <c r="AU709" s="75"/>
      <c r="AV709" s="75"/>
      <c r="AW709" s="75"/>
      <c r="AX709" s="75"/>
      <c r="AY709" s="75"/>
      <c r="AZ709" s="75"/>
      <c r="BA709" s="75"/>
      <c r="BB709" s="75"/>
      <c r="BC709" s="75"/>
      <c r="BD709" s="75"/>
      <c r="BE709" s="75"/>
      <c r="BF709" s="75"/>
      <c r="BG709" s="75"/>
      <c r="BH709" s="75"/>
      <c r="BI709" s="75"/>
      <c r="BJ709" s="75"/>
      <c r="BK709" s="75"/>
      <c r="BL709" s="75"/>
      <c r="BM709" s="75"/>
      <c r="BN709" s="75"/>
      <c r="BO709" s="75"/>
      <c r="BP709" s="75"/>
      <c r="BQ709" s="75"/>
      <c r="BR709" s="75"/>
      <c r="BS709" s="75"/>
      <c r="BT709" s="75"/>
      <c r="BU709" s="75"/>
      <c r="BV709" s="75"/>
      <c r="BW709" s="75"/>
      <c r="BX709" s="75"/>
      <c r="BY709" s="75"/>
      <c r="BZ709" s="75"/>
      <c r="CA709" s="75"/>
      <c r="CB709" s="75"/>
      <c r="CC709" s="75"/>
      <c r="CD709" s="75"/>
      <c r="CE709" s="75"/>
      <c r="CF709" s="75"/>
    </row>
    <row r="710" spans="2:84" ht="12.95" customHeight="1">
      <c r="B710" s="75"/>
      <c r="C710" s="75"/>
      <c r="D710" s="75"/>
      <c r="E710" s="76"/>
      <c r="F710" s="76"/>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5"/>
      <c r="AL710" s="75"/>
      <c r="AM710" s="75"/>
      <c r="AN710" s="75"/>
      <c r="AO710" s="75"/>
      <c r="AP710" s="75"/>
      <c r="AQ710" s="75"/>
      <c r="AR710" s="75"/>
      <c r="AS710" s="75"/>
      <c r="AT710" s="75"/>
      <c r="AU710" s="75"/>
      <c r="AV710" s="75"/>
      <c r="AW710" s="75"/>
      <c r="AX710" s="75"/>
      <c r="AY710" s="75"/>
      <c r="AZ710" s="75"/>
      <c r="BA710" s="75"/>
      <c r="BB710" s="75"/>
      <c r="BC710" s="75"/>
      <c r="BD710" s="75"/>
      <c r="BE710" s="75"/>
      <c r="BF710" s="75"/>
      <c r="BG710" s="75"/>
      <c r="BH710" s="75"/>
      <c r="BI710" s="75"/>
      <c r="BJ710" s="75"/>
      <c r="BK710" s="75"/>
      <c r="BL710" s="75"/>
      <c r="BM710" s="75"/>
      <c r="BN710" s="75"/>
      <c r="BO710" s="75"/>
      <c r="BP710" s="75"/>
      <c r="BQ710" s="75"/>
      <c r="BR710" s="75"/>
      <c r="BS710" s="75"/>
      <c r="BT710" s="75"/>
      <c r="BU710" s="75"/>
      <c r="BV710" s="75"/>
      <c r="BW710" s="75"/>
      <c r="BX710" s="75"/>
      <c r="BY710" s="75"/>
      <c r="BZ710" s="75"/>
      <c r="CA710" s="75"/>
      <c r="CB710" s="75"/>
      <c r="CC710" s="75"/>
      <c r="CD710" s="75"/>
      <c r="CE710" s="75"/>
      <c r="CF710" s="75"/>
    </row>
    <row r="711" spans="2:84" ht="12.95" customHeight="1">
      <c r="B711" s="75"/>
      <c r="C711" s="75"/>
      <c r="D711" s="75"/>
      <c r="E711" s="76"/>
      <c r="F711" s="76"/>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5"/>
      <c r="AL711" s="75"/>
      <c r="AM711" s="75"/>
      <c r="AN711" s="75"/>
      <c r="AO711" s="75"/>
      <c r="AP711" s="75"/>
      <c r="AQ711" s="75"/>
      <c r="AR711" s="75"/>
      <c r="AS711" s="75"/>
      <c r="AT711" s="75"/>
      <c r="AU711" s="75"/>
      <c r="AV711" s="75"/>
      <c r="AW711" s="75"/>
      <c r="AX711" s="75"/>
      <c r="AY711" s="75"/>
      <c r="AZ711" s="75"/>
      <c r="BA711" s="75"/>
      <c r="BB711" s="75"/>
      <c r="BC711" s="75"/>
      <c r="BD711" s="75"/>
      <c r="BE711" s="75"/>
      <c r="BF711" s="75"/>
      <c r="BG711" s="75"/>
      <c r="BH711" s="75"/>
      <c r="BI711" s="75"/>
      <c r="BJ711" s="75"/>
      <c r="BK711" s="75"/>
      <c r="BL711" s="75"/>
      <c r="BM711" s="75"/>
      <c r="BN711" s="75"/>
      <c r="BO711" s="75"/>
      <c r="BP711" s="75"/>
      <c r="BQ711" s="75"/>
      <c r="BR711" s="75"/>
      <c r="BS711" s="75"/>
      <c r="BT711" s="75"/>
      <c r="BU711" s="75"/>
      <c r="BV711" s="75"/>
      <c r="BW711" s="75"/>
      <c r="BX711" s="75"/>
      <c r="BY711" s="75"/>
      <c r="BZ711" s="75"/>
      <c r="CA711" s="75"/>
      <c r="CB711" s="75"/>
      <c r="CC711" s="75"/>
      <c r="CD711" s="75"/>
      <c r="CE711" s="75"/>
      <c r="CF711" s="75"/>
    </row>
    <row r="712" spans="2:84" ht="12.95" customHeight="1">
      <c r="B712" s="75"/>
      <c r="C712" s="75"/>
      <c r="D712" s="75"/>
      <c r="E712" s="76"/>
      <c r="F712" s="76"/>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5"/>
      <c r="AL712" s="75"/>
      <c r="AM712" s="75"/>
      <c r="AN712" s="75"/>
      <c r="AO712" s="75"/>
      <c r="AP712" s="75"/>
      <c r="AQ712" s="75"/>
      <c r="AR712" s="75"/>
      <c r="AS712" s="75"/>
      <c r="AT712" s="75"/>
      <c r="AU712" s="75"/>
      <c r="AV712" s="75"/>
      <c r="AW712" s="75"/>
      <c r="AX712" s="75"/>
      <c r="AY712" s="75"/>
      <c r="AZ712" s="75"/>
      <c r="BA712" s="75"/>
      <c r="BB712" s="75"/>
      <c r="BC712" s="75"/>
      <c r="BD712" s="75"/>
      <c r="BE712" s="75"/>
      <c r="BF712" s="75"/>
      <c r="BG712" s="75"/>
      <c r="BH712" s="75"/>
      <c r="BI712" s="75"/>
      <c r="BJ712" s="75"/>
      <c r="BK712" s="75"/>
      <c r="BL712" s="75"/>
      <c r="BM712" s="75"/>
      <c r="BN712" s="75"/>
      <c r="BO712" s="75"/>
      <c r="BP712" s="75"/>
      <c r="BQ712" s="75"/>
      <c r="BR712" s="75"/>
      <c r="BS712" s="75"/>
      <c r="BT712" s="75"/>
      <c r="BU712" s="75"/>
      <c r="BV712" s="75"/>
      <c r="BW712" s="75"/>
      <c r="BX712" s="75"/>
      <c r="BY712" s="75"/>
      <c r="BZ712" s="75"/>
      <c r="CA712" s="75"/>
      <c r="CB712" s="75"/>
      <c r="CC712" s="75"/>
      <c r="CD712" s="75"/>
      <c r="CE712" s="75"/>
      <c r="CF712" s="75"/>
    </row>
    <row r="713" spans="2:84" ht="12.95" customHeight="1">
      <c r="B713" s="75"/>
      <c r="C713" s="75"/>
      <c r="D713" s="75"/>
      <c r="E713" s="76"/>
      <c r="F713" s="76"/>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5"/>
      <c r="AL713" s="75"/>
      <c r="AM713" s="75"/>
      <c r="AN713" s="75"/>
      <c r="AO713" s="75"/>
      <c r="AP713" s="75"/>
      <c r="AQ713" s="75"/>
      <c r="AR713" s="75"/>
      <c r="AS713" s="75"/>
      <c r="AT713" s="75"/>
      <c r="AU713" s="75"/>
      <c r="AV713" s="75"/>
      <c r="AW713" s="75"/>
      <c r="AX713" s="75"/>
      <c r="AY713" s="75"/>
      <c r="AZ713" s="75"/>
      <c r="BA713" s="75"/>
      <c r="BB713" s="75"/>
      <c r="BC713" s="75"/>
      <c r="BD713" s="75"/>
      <c r="BE713" s="75"/>
      <c r="BF713" s="75"/>
      <c r="BG713" s="75"/>
      <c r="BH713" s="75"/>
      <c r="BI713" s="75"/>
      <c r="BJ713" s="75"/>
      <c r="BK713" s="75"/>
      <c r="BL713" s="75"/>
      <c r="BM713" s="75"/>
      <c r="BN713" s="75"/>
      <c r="BO713" s="75"/>
      <c r="BP713" s="75"/>
      <c r="BQ713" s="75"/>
      <c r="BR713" s="75"/>
      <c r="BS713" s="75"/>
      <c r="BT713" s="75"/>
      <c r="BU713" s="75"/>
      <c r="BV713" s="75"/>
      <c r="BW713" s="75"/>
      <c r="BX713" s="75"/>
      <c r="BY713" s="75"/>
      <c r="BZ713" s="75"/>
      <c r="CA713" s="75"/>
      <c r="CB713" s="75"/>
      <c r="CC713" s="75"/>
      <c r="CD713" s="75"/>
      <c r="CE713" s="75"/>
      <c r="CF713" s="75"/>
    </row>
    <row r="714" spans="2:84" ht="12.95" customHeight="1">
      <c r="B714" s="75"/>
      <c r="C714" s="75"/>
      <c r="D714" s="75"/>
      <c r="E714" s="76"/>
      <c r="F714" s="76"/>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5"/>
      <c r="AL714" s="75"/>
      <c r="AM714" s="75"/>
      <c r="AN714" s="75"/>
      <c r="AO714" s="75"/>
      <c r="AP714" s="75"/>
      <c r="AQ714" s="75"/>
      <c r="AR714" s="75"/>
      <c r="AS714" s="75"/>
      <c r="AT714" s="75"/>
      <c r="AU714" s="75"/>
      <c r="AV714" s="75"/>
      <c r="AW714" s="75"/>
      <c r="AX714" s="75"/>
      <c r="AY714" s="75"/>
      <c r="AZ714" s="75"/>
      <c r="BA714" s="75"/>
      <c r="BB714" s="75"/>
      <c r="BC714" s="75"/>
      <c r="BD714" s="75"/>
      <c r="BE714" s="75"/>
      <c r="BF714" s="75"/>
      <c r="BG714" s="75"/>
      <c r="BH714" s="75"/>
      <c r="BI714" s="75"/>
      <c r="BJ714" s="75"/>
      <c r="BK714" s="75"/>
      <c r="BL714" s="75"/>
      <c r="BM714" s="75"/>
      <c r="BN714" s="75"/>
      <c r="BO714" s="75"/>
      <c r="BP714" s="75"/>
      <c r="BQ714" s="75"/>
      <c r="BR714" s="75"/>
      <c r="BS714" s="75"/>
      <c r="BT714" s="75"/>
      <c r="BU714" s="75"/>
      <c r="BV714" s="75"/>
      <c r="BW714" s="75"/>
      <c r="BX714" s="75"/>
      <c r="BY714" s="75"/>
      <c r="BZ714" s="75"/>
      <c r="CA714" s="75"/>
      <c r="CB714" s="75"/>
      <c r="CC714" s="75"/>
      <c r="CD714" s="75"/>
      <c r="CE714" s="75"/>
      <c r="CF714" s="75"/>
    </row>
    <row r="715" spans="2:84" ht="12.95" customHeight="1">
      <c r="B715" s="75"/>
      <c r="C715" s="75"/>
      <c r="D715" s="75"/>
      <c r="E715" s="76"/>
      <c r="F715" s="76"/>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5"/>
      <c r="AL715" s="75"/>
      <c r="AM715" s="75"/>
      <c r="AN715" s="75"/>
      <c r="AO715" s="75"/>
      <c r="AP715" s="75"/>
      <c r="AQ715" s="75"/>
      <c r="AR715" s="75"/>
      <c r="AS715" s="75"/>
      <c r="AT715" s="75"/>
      <c r="AU715" s="75"/>
      <c r="AV715" s="75"/>
      <c r="AW715" s="75"/>
      <c r="AX715" s="75"/>
      <c r="AY715" s="75"/>
      <c r="AZ715" s="75"/>
      <c r="BA715" s="75"/>
      <c r="BB715" s="75"/>
      <c r="BC715" s="75"/>
      <c r="BD715" s="75"/>
      <c r="BE715" s="75"/>
      <c r="BF715" s="75"/>
      <c r="BG715" s="75"/>
      <c r="BH715" s="75"/>
      <c r="BI715" s="75"/>
      <c r="BJ715" s="75"/>
      <c r="BK715" s="75"/>
      <c r="BL715" s="75"/>
      <c r="BM715" s="75"/>
      <c r="BN715" s="75"/>
      <c r="BO715" s="75"/>
      <c r="BP715" s="75"/>
      <c r="BQ715" s="75"/>
      <c r="BR715" s="75"/>
      <c r="BS715" s="75"/>
      <c r="BT715" s="75"/>
      <c r="BU715" s="75"/>
      <c r="BV715" s="75"/>
      <c r="BW715" s="75"/>
      <c r="BX715" s="75"/>
      <c r="BY715" s="75"/>
      <c r="BZ715" s="75"/>
      <c r="CA715" s="75"/>
      <c r="CB715" s="75"/>
      <c r="CC715" s="75"/>
      <c r="CD715" s="75"/>
      <c r="CE715" s="75"/>
      <c r="CF715" s="75"/>
    </row>
    <row r="716" spans="2:84" ht="12.95" customHeight="1">
      <c r="B716" s="75"/>
      <c r="C716" s="75"/>
      <c r="D716" s="75"/>
      <c r="E716" s="76"/>
      <c r="F716" s="76"/>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5"/>
      <c r="AL716" s="75"/>
      <c r="AM716" s="75"/>
      <c r="AN716" s="75"/>
      <c r="AO716" s="75"/>
      <c r="AP716" s="75"/>
      <c r="AQ716" s="75"/>
      <c r="AR716" s="75"/>
      <c r="AS716" s="75"/>
      <c r="AT716" s="75"/>
      <c r="AU716" s="75"/>
      <c r="AV716" s="75"/>
      <c r="AW716" s="75"/>
      <c r="AX716" s="75"/>
      <c r="AY716" s="75"/>
      <c r="AZ716" s="75"/>
      <c r="BA716" s="75"/>
      <c r="BB716" s="75"/>
      <c r="BC716" s="75"/>
      <c r="BD716" s="75"/>
      <c r="BE716" s="75"/>
      <c r="BF716" s="75"/>
      <c r="BG716" s="75"/>
      <c r="BH716" s="75"/>
      <c r="BI716" s="75"/>
      <c r="BJ716" s="75"/>
      <c r="BK716" s="75"/>
      <c r="BL716" s="75"/>
      <c r="BM716" s="75"/>
      <c r="BN716" s="75"/>
      <c r="BO716" s="75"/>
      <c r="BP716" s="75"/>
      <c r="BQ716" s="75"/>
      <c r="BR716" s="75"/>
      <c r="BS716" s="75"/>
      <c r="BT716" s="75"/>
      <c r="BU716" s="75"/>
      <c r="BV716" s="75"/>
      <c r="BW716" s="75"/>
      <c r="BX716" s="75"/>
      <c r="BY716" s="75"/>
      <c r="BZ716" s="75"/>
      <c r="CA716" s="75"/>
      <c r="CB716" s="75"/>
      <c r="CC716" s="75"/>
      <c r="CD716" s="75"/>
      <c r="CE716" s="75"/>
      <c r="CF716" s="75"/>
    </row>
    <row r="717" spans="2:84" ht="12.95" customHeight="1">
      <c r="B717" s="75"/>
      <c r="C717" s="75"/>
      <c r="D717" s="75"/>
      <c r="E717" s="76"/>
      <c r="F717" s="76"/>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5"/>
      <c r="AL717" s="75"/>
      <c r="AM717" s="75"/>
      <c r="AN717" s="75"/>
      <c r="AO717" s="75"/>
      <c r="AP717" s="75"/>
      <c r="AQ717" s="75"/>
      <c r="AR717" s="75"/>
      <c r="AS717" s="75"/>
      <c r="AT717" s="75"/>
      <c r="AU717" s="75"/>
      <c r="AV717" s="75"/>
      <c r="AW717" s="75"/>
      <c r="AX717" s="75"/>
      <c r="AY717" s="75"/>
      <c r="AZ717" s="75"/>
      <c r="BA717" s="75"/>
      <c r="BB717" s="75"/>
      <c r="BC717" s="75"/>
      <c r="BD717" s="75"/>
      <c r="BE717" s="75"/>
      <c r="BF717" s="75"/>
      <c r="BG717" s="75"/>
      <c r="BH717" s="75"/>
      <c r="BI717" s="75"/>
      <c r="BJ717" s="75"/>
      <c r="BK717" s="75"/>
      <c r="BL717" s="75"/>
      <c r="BM717" s="75"/>
      <c r="BN717" s="75"/>
      <c r="BO717" s="75"/>
      <c r="BP717" s="75"/>
      <c r="BQ717" s="75"/>
      <c r="BR717" s="75"/>
      <c r="BS717" s="75"/>
      <c r="BT717" s="75"/>
      <c r="BU717" s="75"/>
      <c r="BV717" s="75"/>
      <c r="BW717" s="75"/>
      <c r="BX717" s="75"/>
      <c r="BY717" s="75"/>
      <c r="BZ717" s="75"/>
      <c r="CA717" s="75"/>
      <c r="CB717" s="75"/>
      <c r="CC717" s="75"/>
      <c r="CD717" s="75"/>
      <c r="CE717" s="75"/>
      <c r="CF717" s="75"/>
    </row>
    <row r="718" spans="2:84" ht="12.95" customHeight="1">
      <c r="B718" s="75"/>
      <c r="C718" s="75"/>
      <c r="D718" s="75"/>
      <c r="E718" s="76"/>
      <c r="F718" s="76"/>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5"/>
      <c r="AL718" s="75"/>
      <c r="AM718" s="75"/>
      <c r="AN718" s="75"/>
      <c r="AO718" s="75"/>
      <c r="AP718" s="75"/>
      <c r="AQ718" s="75"/>
      <c r="AR718" s="75"/>
      <c r="AS718" s="75"/>
      <c r="AT718" s="75"/>
      <c r="AU718" s="75"/>
      <c r="AV718" s="75"/>
      <c r="AW718" s="75"/>
      <c r="AX718" s="75"/>
      <c r="AY718" s="75"/>
      <c r="AZ718" s="75"/>
      <c r="BA718" s="75"/>
      <c r="BB718" s="75"/>
      <c r="BC718" s="75"/>
      <c r="BD718" s="75"/>
      <c r="BE718" s="75"/>
      <c r="BF718" s="75"/>
      <c r="BG718" s="75"/>
      <c r="BH718" s="75"/>
      <c r="BI718" s="75"/>
      <c r="BJ718" s="75"/>
      <c r="BK718" s="75"/>
      <c r="BL718" s="75"/>
      <c r="BM718" s="75"/>
      <c r="BN718" s="75"/>
      <c r="BO718" s="75"/>
      <c r="BP718" s="75"/>
      <c r="BQ718" s="75"/>
      <c r="BR718" s="75"/>
      <c r="BS718" s="75"/>
      <c r="BT718" s="75"/>
      <c r="BU718" s="75"/>
      <c r="BV718" s="75"/>
      <c r="BW718" s="75"/>
      <c r="BX718" s="75"/>
      <c r="BY718" s="75"/>
      <c r="BZ718" s="75"/>
      <c r="CA718" s="75"/>
      <c r="CB718" s="75"/>
      <c r="CC718" s="75"/>
      <c r="CD718" s="75"/>
      <c r="CE718" s="75"/>
      <c r="CF718" s="75"/>
    </row>
    <row r="719" spans="2:84" ht="12.95" customHeight="1">
      <c r="B719" s="75"/>
      <c r="C719" s="75"/>
      <c r="D719" s="75"/>
      <c r="E719" s="76"/>
      <c r="F719" s="76"/>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5"/>
      <c r="AL719" s="75"/>
      <c r="AM719" s="75"/>
      <c r="AN719" s="75"/>
      <c r="AO719" s="75"/>
      <c r="AP719" s="75"/>
      <c r="AQ719" s="75"/>
      <c r="AR719" s="75"/>
      <c r="AS719" s="75"/>
      <c r="AT719" s="75"/>
      <c r="AU719" s="75"/>
      <c r="AV719" s="75"/>
      <c r="AW719" s="75"/>
      <c r="AX719" s="75"/>
      <c r="AY719" s="75"/>
      <c r="AZ719" s="75"/>
      <c r="BA719" s="75"/>
      <c r="BB719" s="75"/>
      <c r="BC719" s="75"/>
      <c r="BD719" s="75"/>
      <c r="BE719" s="75"/>
      <c r="BF719" s="75"/>
      <c r="BG719" s="75"/>
      <c r="BH719" s="75"/>
      <c r="BI719" s="75"/>
      <c r="BJ719" s="75"/>
      <c r="BK719" s="75"/>
      <c r="BL719" s="75"/>
      <c r="BM719" s="75"/>
      <c r="BN719" s="75"/>
      <c r="BO719" s="75"/>
      <c r="BP719" s="75"/>
      <c r="BQ719" s="75"/>
      <c r="BR719" s="75"/>
      <c r="BS719" s="75"/>
      <c r="BT719" s="75"/>
      <c r="BU719" s="75"/>
      <c r="BV719" s="75"/>
      <c r="BW719" s="75"/>
      <c r="BX719" s="75"/>
      <c r="BY719" s="75"/>
      <c r="BZ719" s="75"/>
      <c r="CA719" s="75"/>
      <c r="CB719" s="75"/>
      <c r="CC719" s="75"/>
      <c r="CD719" s="75"/>
      <c r="CE719" s="75"/>
      <c r="CF719" s="75"/>
    </row>
    <row r="720" spans="2:84" ht="12.95" customHeight="1">
      <c r="B720" s="75"/>
      <c r="C720" s="75"/>
      <c r="D720" s="75"/>
      <c r="E720" s="76"/>
      <c r="F720" s="76"/>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75"/>
      <c r="AW720" s="75"/>
      <c r="AX720" s="75"/>
      <c r="AY720" s="75"/>
      <c r="AZ720" s="75"/>
      <c r="BA720" s="75"/>
      <c r="BB720" s="75"/>
      <c r="BC720" s="75"/>
      <c r="BD720" s="75"/>
      <c r="BE720" s="75"/>
      <c r="BF720" s="75"/>
      <c r="BG720" s="75"/>
      <c r="BH720" s="75"/>
      <c r="BI720" s="75"/>
      <c r="BJ720" s="75"/>
      <c r="BK720" s="75"/>
      <c r="BL720" s="75"/>
      <c r="BM720" s="75"/>
      <c r="BN720" s="75"/>
      <c r="BO720" s="75"/>
      <c r="BP720" s="75"/>
      <c r="BQ720" s="75"/>
      <c r="BR720" s="75"/>
      <c r="BS720" s="75"/>
      <c r="BT720" s="75"/>
      <c r="BU720" s="75"/>
      <c r="BV720" s="75"/>
      <c r="BW720" s="75"/>
      <c r="BX720" s="75"/>
      <c r="BY720" s="75"/>
      <c r="BZ720" s="75"/>
      <c r="CA720" s="75"/>
      <c r="CB720" s="75"/>
      <c r="CC720" s="75"/>
      <c r="CD720" s="75"/>
      <c r="CE720" s="75"/>
      <c r="CF720" s="75"/>
    </row>
    <row r="721" spans="2:84" ht="12.95" customHeight="1">
      <c r="B721" s="75"/>
      <c r="C721" s="75"/>
      <c r="D721" s="75"/>
      <c r="E721" s="76"/>
      <c r="F721" s="76"/>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5"/>
      <c r="AL721" s="75"/>
      <c r="AM721" s="75"/>
      <c r="AN721" s="75"/>
      <c r="AO721" s="75"/>
      <c r="AP721" s="75"/>
      <c r="AQ721" s="75"/>
      <c r="AR721" s="75"/>
      <c r="AS721" s="75"/>
      <c r="AT721" s="75"/>
      <c r="AU721" s="75"/>
      <c r="AV721" s="75"/>
      <c r="AW721" s="75"/>
      <c r="AX721" s="75"/>
      <c r="AY721" s="75"/>
      <c r="AZ721" s="75"/>
      <c r="BA721" s="75"/>
      <c r="BB721" s="75"/>
      <c r="BC721" s="75"/>
      <c r="BD721" s="75"/>
      <c r="BE721" s="75"/>
      <c r="BF721" s="75"/>
      <c r="BG721" s="75"/>
      <c r="BH721" s="75"/>
      <c r="BI721" s="75"/>
      <c r="BJ721" s="75"/>
      <c r="BK721" s="75"/>
      <c r="BL721" s="75"/>
      <c r="BM721" s="75"/>
      <c r="BN721" s="75"/>
      <c r="BO721" s="75"/>
      <c r="BP721" s="75"/>
      <c r="BQ721" s="75"/>
      <c r="BR721" s="75"/>
      <c r="BS721" s="75"/>
      <c r="BT721" s="75"/>
      <c r="BU721" s="75"/>
      <c r="BV721" s="75"/>
      <c r="BW721" s="75"/>
      <c r="BX721" s="75"/>
      <c r="BY721" s="75"/>
      <c r="BZ721" s="75"/>
      <c r="CA721" s="75"/>
      <c r="CB721" s="75"/>
      <c r="CC721" s="75"/>
      <c r="CD721" s="75"/>
      <c r="CE721" s="75"/>
      <c r="CF721" s="75"/>
    </row>
    <row r="722" spans="2:84" ht="12.95" customHeight="1">
      <c r="B722" s="75"/>
      <c r="C722" s="75"/>
      <c r="D722" s="75"/>
      <c r="E722" s="76"/>
      <c r="F722" s="76"/>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5"/>
      <c r="AL722" s="75"/>
      <c r="AM722" s="75"/>
      <c r="AN722" s="75"/>
      <c r="AO722" s="75"/>
      <c r="AP722" s="75"/>
      <c r="AQ722" s="75"/>
      <c r="AR722" s="75"/>
      <c r="AS722" s="75"/>
      <c r="AT722" s="75"/>
      <c r="AU722" s="75"/>
      <c r="AV722" s="75"/>
      <c r="AW722" s="75"/>
      <c r="AX722" s="75"/>
      <c r="AY722" s="75"/>
      <c r="AZ722" s="75"/>
      <c r="BA722" s="75"/>
      <c r="BB722" s="75"/>
      <c r="BC722" s="75"/>
      <c r="BD722" s="75"/>
      <c r="BE722" s="75"/>
      <c r="BF722" s="75"/>
      <c r="BG722" s="75"/>
      <c r="BH722" s="75"/>
      <c r="BI722" s="75"/>
      <c r="BJ722" s="75"/>
      <c r="BK722" s="75"/>
      <c r="BL722" s="75"/>
      <c r="BM722" s="75"/>
      <c r="BN722" s="75"/>
      <c r="BO722" s="75"/>
      <c r="BP722" s="75"/>
      <c r="BQ722" s="75"/>
      <c r="BR722" s="75"/>
      <c r="BS722" s="75"/>
      <c r="BT722" s="75"/>
      <c r="BU722" s="75"/>
      <c r="BV722" s="75"/>
      <c r="BW722" s="75"/>
      <c r="BX722" s="75"/>
      <c r="BY722" s="75"/>
      <c r="BZ722" s="75"/>
      <c r="CA722" s="75"/>
      <c r="CB722" s="75"/>
      <c r="CC722" s="75"/>
      <c r="CD722" s="75"/>
      <c r="CE722" s="75"/>
      <c r="CF722" s="75"/>
    </row>
    <row r="723" spans="2:84" ht="12.95" customHeight="1">
      <c r="B723" s="75"/>
      <c r="C723" s="75"/>
      <c r="D723" s="75"/>
      <c r="E723" s="76"/>
      <c r="F723" s="76"/>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5"/>
      <c r="AL723" s="75"/>
      <c r="AM723" s="75"/>
      <c r="AN723" s="75"/>
      <c r="AO723" s="75"/>
      <c r="AP723" s="75"/>
      <c r="AQ723" s="75"/>
      <c r="AR723" s="75"/>
      <c r="AS723" s="75"/>
      <c r="AT723" s="75"/>
      <c r="AU723" s="75"/>
      <c r="AV723" s="75"/>
      <c r="AW723" s="75"/>
      <c r="AX723" s="75"/>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c r="CF723" s="75"/>
    </row>
    <row r="724" spans="2:84" ht="12.95" customHeight="1">
      <c r="B724" s="75"/>
      <c r="C724" s="75"/>
      <c r="D724" s="75"/>
      <c r="E724" s="76"/>
      <c r="F724" s="76"/>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5"/>
      <c r="AL724" s="75"/>
      <c r="AM724" s="75"/>
      <c r="AN724" s="75"/>
      <c r="AO724" s="75"/>
      <c r="AP724" s="75"/>
      <c r="AQ724" s="75"/>
      <c r="AR724" s="75"/>
      <c r="AS724" s="75"/>
      <c r="AT724" s="75"/>
      <c r="AU724" s="75"/>
      <c r="AV724" s="75"/>
      <c r="AW724" s="75"/>
      <c r="AX724" s="75"/>
      <c r="AY724" s="75"/>
      <c r="AZ724" s="75"/>
      <c r="BA724" s="75"/>
      <c r="BB724" s="75"/>
      <c r="BC724" s="75"/>
      <c r="BD724" s="75"/>
      <c r="BE724" s="75"/>
      <c r="BF724" s="75"/>
      <c r="BG724" s="75"/>
      <c r="BH724" s="75"/>
      <c r="BI724" s="75"/>
      <c r="BJ724" s="75"/>
      <c r="BK724" s="75"/>
      <c r="BL724" s="75"/>
      <c r="BM724" s="75"/>
      <c r="BN724" s="75"/>
      <c r="BO724" s="75"/>
      <c r="BP724" s="75"/>
      <c r="BQ724" s="75"/>
      <c r="BR724" s="75"/>
      <c r="BS724" s="75"/>
      <c r="BT724" s="75"/>
      <c r="BU724" s="75"/>
      <c r="BV724" s="75"/>
      <c r="BW724" s="75"/>
      <c r="BX724" s="75"/>
      <c r="BY724" s="75"/>
      <c r="BZ724" s="75"/>
      <c r="CA724" s="75"/>
      <c r="CB724" s="75"/>
      <c r="CC724" s="75"/>
      <c r="CD724" s="75"/>
      <c r="CE724" s="75"/>
      <c r="CF724" s="75"/>
    </row>
    <row r="725" spans="2:84" ht="12.95" customHeight="1">
      <c r="B725" s="75"/>
      <c r="C725" s="75"/>
      <c r="D725" s="75"/>
      <c r="E725" s="76"/>
      <c r="F725" s="76"/>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5"/>
      <c r="AL725" s="75"/>
      <c r="AM725" s="75"/>
      <c r="AN725" s="75"/>
      <c r="AO725" s="75"/>
      <c r="AP725" s="75"/>
      <c r="AQ725" s="75"/>
      <c r="AR725" s="75"/>
      <c r="AS725" s="75"/>
      <c r="AT725" s="75"/>
      <c r="AU725" s="75"/>
      <c r="AV725" s="75"/>
      <c r="AW725" s="75"/>
      <c r="AX725" s="75"/>
      <c r="AY725" s="75"/>
      <c r="AZ725" s="75"/>
      <c r="BA725" s="75"/>
      <c r="BB725" s="75"/>
      <c r="BC725" s="75"/>
      <c r="BD725" s="75"/>
      <c r="BE725" s="75"/>
      <c r="BF725" s="75"/>
      <c r="BG725" s="75"/>
      <c r="BH725" s="75"/>
      <c r="BI725" s="75"/>
      <c r="BJ725" s="75"/>
      <c r="BK725" s="75"/>
      <c r="BL725" s="75"/>
      <c r="BM725" s="75"/>
      <c r="BN725" s="75"/>
      <c r="BO725" s="75"/>
      <c r="BP725" s="75"/>
      <c r="BQ725" s="75"/>
      <c r="BR725" s="75"/>
      <c r="BS725" s="75"/>
      <c r="BT725" s="75"/>
      <c r="BU725" s="75"/>
      <c r="BV725" s="75"/>
      <c r="BW725" s="75"/>
      <c r="BX725" s="75"/>
      <c r="BY725" s="75"/>
      <c r="BZ725" s="75"/>
      <c r="CA725" s="75"/>
      <c r="CB725" s="75"/>
      <c r="CC725" s="75"/>
      <c r="CD725" s="75"/>
      <c r="CE725" s="75"/>
      <c r="CF725" s="75"/>
    </row>
    <row r="726" spans="2:84" ht="12.95" customHeight="1">
      <c r="B726" s="75"/>
      <c r="C726" s="75"/>
      <c r="D726" s="75"/>
      <c r="E726" s="76"/>
      <c r="F726" s="76"/>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5"/>
      <c r="AL726" s="75"/>
      <c r="AM726" s="75"/>
      <c r="AN726" s="75"/>
      <c r="AO726" s="75"/>
      <c r="AP726" s="75"/>
      <c r="AQ726" s="75"/>
      <c r="AR726" s="75"/>
      <c r="AS726" s="75"/>
      <c r="AT726" s="75"/>
      <c r="AU726" s="75"/>
      <c r="AV726" s="75"/>
      <c r="AW726" s="75"/>
      <c r="AX726" s="75"/>
      <c r="AY726" s="75"/>
      <c r="AZ726" s="75"/>
      <c r="BA726" s="75"/>
      <c r="BB726" s="75"/>
      <c r="BC726" s="75"/>
      <c r="BD726" s="75"/>
      <c r="BE726" s="75"/>
      <c r="BF726" s="75"/>
      <c r="BG726" s="75"/>
      <c r="BH726" s="75"/>
      <c r="BI726" s="75"/>
      <c r="BJ726" s="75"/>
      <c r="BK726" s="75"/>
      <c r="BL726" s="75"/>
      <c r="BM726" s="75"/>
      <c r="BN726" s="75"/>
      <c r="BO726" s="75"/>
      <c r="BP726" s="75"/>
      <c r="BQ726" s="75"/>
      <c r="BR726" s="75"/>
      <c r="BS726" s="75"/>
      <c r="BT726" s="75"/>
      <c r="BU726" s="75"/>
      <c r="BV726" s="75"/>
      <c r="BW726" s="75"/>
      <c r="BX726" s="75"/>
      <c r="BY726" s="75"/>
      <c r="BZ726" s="75"/>
      <c r="CA726" s="75"/>
      <c r="CB726" s="75"/>
      <c r="CC726" s="75"/>
      <c r="CD726" s="75"/>
      <c r="CE726" s="75"/>
      <c r="CF726" s="75"/>
    </row>
    <row r="727" spans="2:84" ht="12.95" customHeight="1">
      <c r="B727" s="75"/>
      <c r="C727" s="75"/>
      <c r="D727" s="75"/>
      <c r="E727" s="76"/>
      <c r="F727" s="76"/>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c r="AH727" s="75"/>
      <c r="AI727" s="75"/>
      <c r="AJ727" s="75"/>
      <c r="AK727" s="75"/>
      <c r="AL727" s="75"/>
      <c r="AM727" s="75"/>
      <c r="AN727" s="75"/>
      <c r="AO727" s="75"/>
      <c r="AP727" s="75"/>
      <c r="AQ727" s="75"/>
      <c r="AR727" s="75"/>
      <c r="AS727" s="75"/>
      <c r="AT727" s="75"/>
      <c r="AU727" s="75"/>
      <c r="AV727" s="75"/>
      <c r="AW727" s="75"/>
      <c r="AX727" s="75"/>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c r="CF727" s="75"/>
    </row>
    <row r="728" spans="2:84" ht="12.95" customHeight="1">
      <c r="B728" s="75"/>
      <c r="C728" s="75"/>
      <c r="D728" s="75"/>
      <c r="E728" s="76"/>
      <c r="F728" s="76"/>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c r="AE728" s="75"/>
      <c r="AF728" s="75"/>
      <c r="AG728" s="75"/>
      <c r="AH728" s="75"/>
      <c r="AI728" s="75"/>
      <c r="AJ728" s="75"/>
      <c r="AK728" s="75"/>
      <c r="AL728" s="75"/>
      <c r="AM728" s="75"/>
      <c r="AN728" s="75"/>
      <c r="AO728" s="75"/>
      <c r="AP728" s="75"/>
      <c r="AQ728" s="75"/>
      <c r="AR728" s="75"/>
      <c r="AS728" s="75"/>
      <c r="AT728" s="75"/>
      <c r="AU728" s="75"/>
      <c r="AV728" s="75"/>
      <c r="AW728" s="75"/>
      <c r="AX728" s="75"/>
      <c r="AY728" s="75"/>
      <c r="AZ728" s="75"/>
      <c r="BA728" s="75"/>
      <c r="BB728" s="75"/>
      <c r="BC728" s="75"/>
      <c r="BD728" s="75"/>
      <c r="BE728" s="75"/>
      <c r="BF728" s="75"/>
      <c r="BG728" s="75"/>
      <c r="BH728" s="75"/>
      <c r="BI728" s="75"/>
      <c r="BJ728" s="75"/>
      <c r="BK728" s="75"/>
      <c r="BL728" s="75"/>
      <c r="BM728" s="75"/>
      <c r="BN728" s="75"/>
      <c r="BO728" s="75"/>
      <c r="BP728" s="75"/>
      <c r="BQ728" s="75"/>
      <c r="BR728" s="75"/>
      <c r="BS728" s="75"/>
      <c r="BT728" s="75"/>
      <c r="BU728" s="75"/>
      <c r="BV728" s="75"/>
      <c r="BW728" s="75"/>
      <c r="BX728" s="75"/>
      <c r="BY728" s="75"/>
      <c r="BZ728" s="75"/>
      <c r="CA728" s="75"/>
      <c r="CB728" s="75"/>
      <c r="CC728" s="75"/>
      <c r="CD728" s="75"/>
      <c r="CE728" s="75"/>
      <c r="CF728" s="75"/>
    </row>
    <row r="729" spans="2:84" ht="12.95" customHeight="1">
      <c r="B729" s="75"/>
      <c r="C729" s="75"/>
      <c r="D729" s="75"/>
      <c r="E729" s="76"/>
      <c r="F729" s="76"/>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c r="AE729" s="75"/>
      <c r="AF729" s="75"/>
      <c r="AG729" s="75"/>
      <c r="AH729" s="75"/>
      <c r="AI729" s="75"/>
      <c r="AJ729" s="75"/>
      <c r="AK729" s="75"/>
      <c r="AL729" s="75"/>
      <c r="AM729" s="75"/>
      <c r="AN729" s="75"/>
      <c r="AO729" s="75"/>
      <c r="AP729" s="75"/>
      <c r="AQ729" s="75"/>
      <c r="AR729" s="75"/>
      <c r="AS729" s="75"/>
      <c r="AT729" s="75"/>
      <c r="AU729" s="75"/>
      <c r="AV729" s="75"/>
      <c r="AW729" s="75"/>
      <c r="AX729" s="75"/>
      <c r="AY729" s="75"/>
      <c r="AZ729" s="75"/>
      <c r="BA729" s="75"/>
      <c r="BB729" s="75"/>
      <c r="BC729" s="75"/>
      <c r="BD729" s="75"/>
      <c r="BE729" s="75"/>
      <c r="BF729" s="75"/>
      <c r="BG729" s="75"/>
      <c r="BH729" s="75"/>
      <c r="BI729" s="75"/>
      <c r="BJ729" s="75"/>
      <c r="BK729" s="75"/>
      <c r="BL729" s="75"/>
      <c r="BM729" s="75"/>
      <c r="BN729" s="75"/>
      <c r="BO729" s="75"/>
      <c r="BP729" s="75"/>
      <c r="BQ729" s="75"/>
      <c r="BR729" s="75"/>
      <c r="BS729" s="75"/>
      <c r="BT729" s="75"/>
      <c r="BU729" s="75"/>
      <c r="BV729" s="75"/>
      <c r="BW729" s="75"/>
      <c r="BX729" s="75"/>
      <c r="BY729" s="75"/>
      <c r="BZ729" s="75"/>
      <c r="CA729" s="75"/>
      <c r="CB729" s="75"/>
      <c r="CC729" s="75"/>
      <c r="CD729" s="75"/>
      <c r="CE729" s="75"/>
      <c r="CF729" s="75"/>
    </row>
    <row r="730" spans="2:84" ht="12.95" customHeight="1">
      <c r="B730" s="75"/>
      <c r="C730" s="75"/>
      <c r="D730" s="75"/>
      <c r="E730" s="76"/>
      <c r="F730" s="76"/>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5"/>
      <c r="AL730" s="75"/>
      <c r="AM730" s="75"/>
      <c r="AN730" s="75"/>
      <c r="AO730" s="75"/>
      <c r="AP730" s="75"/>
      <c r="AQ730" s="75"/>
      <c r="AR730" s="75"/>
      <c r="AS730" s="75"/>
      <c r="AT730" s="75"/>
      <c r="AU730" s="75"/>
      <c r="AV730" s="75"/>
      <c r="AW730" s="75"/>
      <c r="AX730" s="75"/>
      <c r="AY730" s="75"/>
      <c r="AZ730" s="75"/>
      <c r="BA730" s="75"/>
      <c r="BB730" s="75"/>
      <c r="BC730" s="75"/>
      <c r="BD730" s="75"/>
      <c r="BE730" s="75"/>
      <c r="BF730" s="75"/>
      <c r="BG730" s="75"/>
      <c r="BH730" s="75"/>
      <c r="BI730" s="75"/>
      <c r="BJ730" s="75"/>
      <c r="BK730" s="75"/>
      <c r="BL730" s="75"/>
      <c r="BM730" s="75"/>
      <c r="BN730" s="75"/>
      <c r="BO730" s="75"/>
      <c r="BP730" s="75"/>
      <c r="BQ730" s="75"/>
      <c r="BR730" s="75"/>
      <c r="BS730" s="75"/>
      <c r="BT730" s="75"/>
      <c r="BU730" s="75"/>
      <c r="BV730" s="75"/>
      <c r="BW730" s="75"/>
      <c r="BX730" s="75"/>
      <c r="BY730" s="75"/>
      <c r="BZ730" s="75"/>
      <c r="CA730" s="75"/>
      <c r="CB730" s="75"/>
      <c r="CC730" s="75"/>
      <c r="CD730" s="75"/>
      <c r="CE730" s="75"/>
      <c r="CF730" s="75"/>
    </row>
    <row r="731" spans="2:84" ht="12.95" customHeight="1">
      <c r="B731" s="75"/>
      <c r="C731" s="75"/>
      <c r="D731" s="75"/>
      <c r="E731" s="76"/>
      <c r="F731" s="76"/>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5"/>
      <c r="AL731" s="75"/>
      <c r="AM731" s="75"/>
      <c r="AN731" s="75"/>
      <c r="AO731" s="75"/>
      <c r="AP731" s="75"/>
      <c r="AQ731" s="75"/>
      <c r="AR731" s="75"/>
      <c r="AS731" s="75"/>
      <c r="AT731" s="75"/>
      <c r="AU731" s="75"/>
      <c r="AV731" s="75"/>
      <c r="AW731" s="75"/>
      <c r="AX731" s="75"/>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c r="CF731" s="75"/>
    </row>
    <row r="732" spans="2:84" ht="12.95" customHeight="1">
      <c r="B732" s="75"/>
      <c r="C732" s="75"/>
      <c r="D732" s="75"/>
      <c r="E732" s="76"/>
      <c r="F732" s="76"/>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5"/>
      <c r="AL732" s="75"/>
      <c r="AM732" s="75"/>
      <c r="AN732" s="75"/>
      <c r="AO732" s="75"/>
      <c r="AP732" s="75"/>
      <c r="AQ732" s="75"/>
      <c r="AR732" s="75"/>
      <c r="AS732" s="75"/>
      <c r="AT732" s="75"/>
      <c r="AU732" s="75"/>
      <c r="AV732" s="75"/>
      <c r="AW732" s="75"/>
      <c r="AX732" s="75"/>
      <c r="AY732" s="75"/>
      <c r="AZ732" s="75"/>
      <c r="BA732" s="75"/>
      <c r="BB732" s="75"/>
      <c r="BC732" s="75"/>
      <c r="BD732" s="75"/>
      <c r="BE732" s="75"/>
      <c r="BF732" s="75"/>
      <c r="BG732" s="75"/>
      <c r="BH732" s="75"/>
      <c r="BI732" s="75"/>
      <c r="BJ732" s="75"/>
      <c r="BK732" s="75"/>
      <c r="BL732" s="75"/>
      <c r="BM732" s="75"/>
      <c r="BN732" s="75"/>
      <c r="BO732" s="75"/>
      <c r="BP732" s="75"/>
      <c r="BQ732" s="75"/>
      <c r="BR732" s="75"/>
      <c r="BS732" s="75"/>
      <c r="BT732" s="75"/>
      <c r="BU732" s="75"/>
      <c r="BV732" s="75"/>
      <c r="BW732" s="75"/>
      <c r="BX732" s="75"/>
      <c r="BY732" s="75"/>
      <c r="BZ732" s="75"/>
      <c r="CA732" s="75"/>
      <c r="CB732" s="75"/>
      <c r="CC732" s="75"/>
      <c r="CD732" s="75"/>
      <c r="CE732" s="75"/>
      <c r="CF732" s="75"/>
    </row>
    <row r="733" spans="2:84" ht="12.95" customHeight="1">
      <c r="B733" s="75"/>
      <c r="C733" s="75"/>
      <c r="D733" s="75"/>
      <c r="E733" s="76"/>
      <c r="F733" s="76"/>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5"/>
      <c r="AL733" s="75"/>
      <c r="AM733" s="75"/>
      <c r="AN733" s="75"/>
      <c r="AO733" s="75"/>
      <c r="AP733" s="75"/>
      <c r="AQ733" s="75"/>
      <c r="AR733" s="75"/>
      <c r="AS733" s="75"/>
      <c r="AT733" s="75"/>
      <c r="AU733" s="75"/>
      <c r="AV733" s="75"/>
      <c r="AW733" s="75"/>
      <c r="AX733" s="75"/>
      <c r="AY733" s="75"/>
      <c r="AZ733" s="75"/>
      <c r="BA733" s="75"/>
      <c r="BB733" s="75"/>
      <c r="BC733" s="75"/>
      <c r="BD733" s="75"/>
      <c r="BE733" s="75"/>
      <c r="BF733" s="75"/>
      <c r="BG733" s="75"/>
      <c r="BH733" s="75"/>
      <c r="BI733" s="75"/>
      <c r="BJ733" s="75"/>
      <c r="BK733" s="75"/>
      <c r="BL733" s="75"/>
      <c r="BM733" s="75"/>
      <c r="BN733" s="75"/>
      <c r="BO733" s="75"/>
      <c r="BP733" s="75"/>
      <c r="BQ733" s="75"/>
      <c r="BR733" s="75"/>
      <c r="BS733" s="75"/>
      <c r="BT733" s="75"/>
      <c r="BU733" s="75"/>
      <c r="BV733" s="75"/>
      <c r="BW733" s="75"/>
      <c r="BX733" s="75"/>
      <c r="BY733" s="75"/>
      <c r="BZ733" s="75"/>
      <c r="CA733" s="75"/>
      <c r="CB733" s="75"/>
      <c r="CC733" s="75"/>
      <c r="CD733" s="75"/>
      <c r="CE733" s="75"/>
      <c r="CF733" s="75"/>
    </row>
    <row r="734" spans="2:84" ht="12.95" customHeight="1">
      <c r="B734" s="75"/>
      <c r="C734" s="75"/>
      <c r="D734" s="75"/>
      <c r="E734" s="76"/>
      <c r="F734" s="76"/>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5"/>
      <c r="AL734" s="75"/>
      <c r="AM734" s="75"/>
      <c r="AN734" s="75"/>
      <c r="AO734" s="75"/>
      <c r="AP734" s="75"/>
      <c r="AQ734" s="75"/>
      <c r="AR734" s="75"/>
      <c r="AS734" s="75"/>
      <c r="AT734" s="75"/>
      <c r="AU734" s="75"/>
      <c r="AV734" s="75"/>
      <c r="AW734" s="75"/>
      <c r="AX734" s="75"/>
      <c r="AY734" s="75"/>
      <c r="AZ734" s="75"/>
      <c r="BA734" s="75"/>
      <c r="BB734" s="75"/>
      <c r="BC734" s="75"/>
      <c r="BD734" s="75"/>
      <c r="BE734" s="75"/>
      <c r="BF734" s="75"/>
      <c r="BG734" s="75"/>
      <c r="BH734" s="75"/>
      <c r="BI734" s="75"/>
      <c r="BJ734" s="75"/>
      <c r="BK734" s="75"/>
      <c r="BL734" s="75"/>
      <c r="BM734" s="75"/>
      <c r="BN734" s="75"/>
      <c r="BO734" s="75"/>
      <c r="BP734" s="75"/>
      <c r="BQ734" s="75"/>
      <c r="BR734" s="75"/>
      <c r="BS734" s="75"/>
      <c r="BT734" s="75"/>
      <c r="BU734" s="75"/>
      <c r="BV734" s="75"/>
      <c r="BW734" s="75"/>
      <c r="BX734" s="75"/>
      <c r="BY734" s="75"/>
      <c r="BZ734" s="75"/>
      <c r="CA734" s="75"/>
      <c r="CB734" s="75"/>
      <c r="CC734" s="75"/>
      <c r="CD734" s="75"/>
      <c r="CE734" s="75"/>
      <c r="CF734" s="75"/>
    </row>
    <row r="735" spans="2:84" ht="12.95" customHeight="1">
      <c r="B735" s="75"/>
      <c r="C735" s="75"/>
      <c r="D735" s="75"/>
      <c r="E735" s="76"/>
      <c r="F735" s="76"/>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5"/>
      <c r="AL735" s="75"/>
      <c r="AM735" s="75"/>
      <c r="AN735" s="75"/>
      <c r="AO735" s="75"/>
      <c r="AP735" s="75"/>
      <c r="AQ735" s="75"/>
      <c r="AR735" s="75"/>
      <c r="AS735" s="75"/>
      <c r="AT735" s="75"/>
      <c r="AU735" s="75"/>
      <c r="AV735" s="75"/>
      <c r="AW735" s="75"/>
      <c r="AX735" s="75"/>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c r="CF735" s="75"/>
    </row>
    <row r="736" spans="2:84" ht="12.95" customHeight="1">
      <c r="B736" s="75"/>
      <c r="C736" s="75"/>
      <c r="D736" s="75"/>
      <c r="E736" s="76"/>
      <c r="F736" s="76"/>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5"/>
      <c r="AL736" s="75"/>
      <c r="AM736" s="75"/>
      <c r="AN736" s="75"/>
      <c r="AO736" s="75"/>
      <c r="AP736" s="75"/>
      <c r="AQ736" s="75"/>
      <c r="AR736" s="75"/>
      <c r="AS736" s="75"/>
      <c r="AT736" s="75"/>
      <c r="AU736" s="75"/>
      <c r="AV736" s="75"/>
      <c r="AW736" s="75"/>
      <c r="AX736" s="75"/>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c r="CF736" s="75"/>
    </row>
    <row r="737" spans="2:84" ht="12.95" customHeight="1">
      <c r="B737" s="75"/>
      <c r="C737" s="75"/>
      <c r="D737" s="75"/>
      <c r="E737" s="76"/>
      <c r="F737" s="76"/>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5"/>
      <c r="AL737" s="75"/>
      <c r="AM737" s="75"/>
      <c r="AN737" s="75"/>
      <c r="AO737" s="75"/>
      <c r="AP737" s="75"/>
      <c r="AQ737" s="75"/>
      <c r="AR737" s="75"/>
      <c r="AS737" s="75"/>
      <c r="AT737" s="75"/>
      <c r="AU737" s="75"/>
      <c r="AV737" s="75"/>
      <c r="AW737" s="75"/>
      <c r="AX737" s="75"/>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c r="CF737" s="75"/>
    </row>
    <row r="738" spans="2:84" ht="12.95" customHeight="1">
      <c r="B738" s="75"/>
      <c r="C738" s="75"/>
      <c r="D738" s="75"/>
      <c r="E738" s="76"/>
      <c r="F738" s="76"/>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5"/>
      <c r="AL738" s="75"/>
      <c r="AM738" s="75"/>
      <c r="AN738" s="75"/>
      <c r="AO738" s="75"/>
      <c r="AP738" s="75"/>
      <c r="AQ738" s="75"/>
      <c r="AR738" s="75"/>
      <c r="AS738" s="75"/>
      <c r="AT738" s="75"/>
      <c r="AU738" s="75"/>
      <c r="AV738" s="75"/>
      <c r="AW738" s="75"/>
      <c r="AX738" s="75"/>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c r="CF738" s="75"/>
    </row>
    <row r="739" spans="2:84" ht="12.95" customHeight="1">
      <c r="B739" s="75"/>
      <c r="C739" s="75"/>
      <c r="D739" s="75"/>
      <c r="E739" s="76"/>
      <c r="F739" s="76"/>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5"/>
      <c r="AL739" s="75"/>
      <c r="AM739" s="75"/>
      <c r="AN739" s="75"/>
      <c r="AO739" s="75"/>
      <c r="AP739" s="75"/>
      <c r="AQ739" s="75"/>
      <c r="AR739" s="75"/>
      <c r="AS739" s="75"/>
      <c r="AT739" s="75"/>
      <c r="AU739" s="75"/>
      <c r="AV739" s="75"/>
      <c r="AW739" s="75"/>
      <c r="AX739" s="75"/>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c r="CF739" s="75"/>
    </row>
    <row r="740" spans="2:84" ht="12.95" customHeight="1">
      <c r="B740" s="75"/>
      <c r="C740" s="75"/>
      <c r="D740" s="75"/>
      <c r="E740" s="76"/>
      <c r="F740" s="76"/>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5"/>
      <c r="AL740" s="75"/>
      <c r="AM740" s="75"/>
      <c r="AN740" s="75"/>
      <c r="AO740" s="75"/>
      <c r="AP740" s="75"/>
      <c r="AQ740" s="75"/>
      <c r="AR740" s="75"/>
      <c r="AS740" s="75"/>
      <c r="AT740" s="75"/>
      <c r="AU740" s="75"/>
      <c r="AV740" s="75"/>
      <c r="AW740" s="75"/>
      <c r="AX740" s="75"/>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c r="CF740" s="75"/>
    </row>
    <row r="741" spans="2:84" ht="12.95" customHeight="1">
      <c r="B741" s="75"/>
      <c r="C741" s="75"/>
      <c r="D741" s="75"/>
      <c r="E741" s="76"/>
      <c r="F741" s="76"/>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5"/>
      <c r="AL741" s="75"/>
      <c r="AM741" s="75"/>
      <c r="AN741" s="75"/>
      <c r="AO741" s="75"/>
      <c r="AP741" s="75"/>
      <c r="AQ741" s="75"/>
      <c r="AR741" s="75"/>
      <c r="AS741" s="75"/>
      <c r="AT741" s="75"/>
      <c r="AU741" s="75"/>
      <c r="AV741" s="75"/>
      <c r="AW741" s="75"/>
      <c r="AX741" s="75"/>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c r="CF741" s="75"/>
    </row>
    <row r="742" spans="2:84" ht="12.95" customHeight="1">
      <c r="B742" s="75"/>
      <c r="C742" s="75"/>
      <c r="D742" s="75"/>
      <c r="E742" s="76"/>
      <c r="F742" s="76"/>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5"/>
      <c r="AL742" s="75"/>
      <c r="AM742" s="75"/>
      <c r="AN742" s="75"/>
      <c r="AO742" s="75"/>
      <c r="AP742" s="75"/>
      <c r="AQ742" s="75"/>
      <c r="AR742" s="75"/>
      <c r="AS742" s="75"/>
      <c r="AT742" s="75"/>
      <c r="AU742" s="75"/>
      <c r="AV742" s="75"/>
      <c r="AW742" s="75"/>
      <c r="AX742" s="75"/>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c r="CF742" s="75"/>
    </row>
    <row r="743" spans="2:84" ht="12.95" customHeight="1">
      <c r="B743" s="75"/>
      <c r="C743" s="75"/>
      <c r="D743" s="75"/>
      <c r="E743" s="76"/>
      <c r="F743" s="76"/>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5"/>
      <c r="AL743" s="75"/>
      <c r="AM743" s="75"/>
      <c r="AN743" s="75"/>
      <c r="AO743" s="75"/>
      <c r="AP743" s="75"/>
      <c r="AQ743" s="75"/>
      <c r="AR743" s="75"/>
      <c r="AS743" s="75"/>
      <c r="AT743" s="75"/>
      <c r="AU743" s="75"/>
      <c r="AV743" s="75"/>
      <c r="AW743" s="75"/>
      <c r="AX743" s="75"/>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c r="CF743" s="75"/>
    </row>
    <row r="744" spans="2:84" ht="12.95" customHeight="1">
      <c r="B744" s="75"/>
      <c r="C744" s="75"/>
      <c r="D744" s="75"/>
      <c r="E744" s="76"/>
      <c r="F744" s="76"/>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5"/>
      <c r="AL744" s="75"/>
      <c r="AM744" s="75"/>
      <c r="AN744" s="75"/>
      <c r="AO744" s="75"/>
      <c r="AP744" s="75"/>
      <c r="AQ744" s="75"/>
      <c r="AR744" s="75"/>
      <c r="AS744" s="75"/>
      <c r="AT744" s="75"/>
      <c r="AU744" s="75"/>
      <c r="AV744" s="75"/>
      <c r="AW744" s="75"/>
      <c r="AX744" s="75"/>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c r="CF744" s="75"/>
    </row>
    <row r="745" spans="2:84" ht="12.95" customHeight="1">
      <c r="B745" s="75"/>
      <c r="C745" s="75"/>
      <c r="D745" s="75"/>
      <c r="E745" s="76"/>
      <c r="F745" s="76"/>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5"/>
      <c r="AL745" s="75"/>
      <c r="AM745" s="75"/>
      <c r="AN745" s="75"/>
      <c r="AO745" s="75"/>
      <c r="AP745" s="75"/>
      <c r="AQ745" s="75"/>
      <c r="AR745" s="75"/>
      <c r="AS745" s="75"/>
      <c r="AT745" s="75"/>
      <c r="AU745" s="75"/>
      <c r="AV745" s="75"/>
      <c r="AW745" s="75"/>
      <c r="AX745" s="75"/>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c r="CF745" s="75"/>
    </row>
    <row r="746" spans="2:84" ht="12.95" customHeight="1">
      <c r="B746" s="75"/>
      <c r="C746" s="75"/>
      <c r="D746" s="75"/>
      <c r="E746" s="76"/>
      <c r="F746" s="76"/>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5"/>
      <c r="AL746" s="75"/>
      <c r="AM746" s="75"/>
      <c r="AN746" s="75"/>
      <c r="AO746" s="75"/>
      <c r="AP746" s="75"/>
      <c r="AQ746" s="75"/>
      <c r="AR746" s="75"/>
      <c r="AS746" s="75"/>
      <c r="AT746" s="75"/>
      <c r="AU746" s="75"/>
      <c r="AV746" s="75"/>
      <c r="AW746" s="75"/>
      <c r="AX746" s="75"/>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c r="CF746" s="75"/>
    </row>
    <row r="747" spans="2:84" ht="12.95" customHeight="1">
      <c r="B747" s="75"/>
      <c r="C747" s="75"/>
      <c r="D747" s="75"/>
      <c r="E747" s="76"/>
      <c r="F747" s="76"/>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5"/>
      <c r="AL747" s="75"/>
      <c r="AM747" s="75"/>
      <c r="AN747" s="75"/>
      <c r="AO747" s="75"/>
      <c r="AP747" s="75"/>
      <c r="AQ747" s="75"/>
      <c r="AR747" s="75"/>
      <c r="AS747" s="75"/>
      <c r="AT747" s="75"/>
      <c r="AU747" s="75"/>
      <c r="AV747" s="75"/>
      <c r="AW747" s="75"/>
      <c r="AX747" s="75"/>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c r="CF747" s="75"/>
    </row>
    <row r="748" spans="2:84" ht="12.95" customHeight="1">
      <c r="B748" s="75"/>
      <c r="C748" s="75"/>
      <c r="D748" s="75"/>
      <c r="E748" s="76"/>
      <c r="F748" s="76"/>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5"/>
      <c r="AL748" s="75"/>
      <c r="AM748" s="75"/>
      <c r="AN748" s="75"/>
      <c r="AO748" s="75"/>
      <c r="AP748" s="75"/>
      <c r="AQ748" s="75"/>
      <c r="AR748" s="75"/>
      <c r="AS748" s="75"/>
      <c r="AT748" s="75"/>
      <c r="AU748" s="75"/>
      <c r="AV748" s="75"/>
      <c r="AW748" s="75"/>
      <c r="AX748" s="75"/>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row>
    <row r="749" spans="2:84" ht="12.95" customHeight="1">
      <c r="B749" s="75"/>
      <c r="C749" s="75"/>
      <c r="D749" s="75"/>
      <c r="E749" s="76"/>
      <c r="F749" s="76"/>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5"/>
      <c r="AL749" s="75"/>
      <c r="AM749" s="75"/>
      <c r="AN749" s="75"/>
      <c r="AO749" s="75"/>
      <c r="AP749" s="75"/>
      <c r="AQ749" s="75"/>
      <c r="AR749" s="75"/>
      <c r="AS749" s="75"/>
      <c r="AT749" s="75"/>
      <c r="AU749" s="75"/>
      <c r="AV749" s="75"/>
      <c r="AW749" s="75"/>
      <c r="AX749" s="75"/>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c r="CF749" s="75"/>
    </row>
    <row r="750" spans="2:84" ht="12.95" customHeight="1">
      <c r="B750" s="75"/>
      <c r="C750" s="75"/>
      <c r="D750" s="75"/>
      <c r="E750" s="76"/>
      <c r="F750" s="76"/>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5"/>
      <c r="AL750" s="75"/>
      <c r="AM750" s="75"/>
      <c r="AN750" s="75"/>
      <c r="AO750" s="75"/>
      <c r="AP750" s="75"/>
      <c r="AQ750" s="75"/>
      <c r="AR750" s="75"/>
      <c r="AS750" s="75"/>
      <c r="AT750" s="75"/>
      <c r="AU750" s="75"/>
      <c r="AV750" s="75"/>
      <c r="AW750" s="75"/>
      <c r="AX750" s="75"/>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row>
    <row r="751" spans="2:84" ht="12.95" customHeight="1">
      <c r="B751" s="75"/>
      <c r="C751" s="75"/>
      <c r="D751" s="75"/>
      <c r="E751" s="76"/>
      <c r="F751" s="76"/>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5"/>
      <c r="AL751" s="75"/>
      <c r="AM751" s="75"/>
      <c r="AN751" s="75"/>
      <c r="AO751" s="75"/>
      <c r="AP751" s="75"/>
      <c r="AQ751" s="75"/>
      <c r="AR751" s="75"/>
      <c r="AS751" s="75"/>
      <c r="AT751" s="75"/>
      <c r="AU751" s="75"/>
      <c r="AV751" s="75"/>
      <c r="AW751" s="75"/>
      <c r="AX751" s="75"/>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c r="CF751" s="75"/>
    </row>
    <row r="752" spans="2:84" ht="12.95" customHeight="1">
      <c r="B752" s="75"/>
      <c r="C752" s="75"/>
      <c r="D752" s="75"/>
      <c r="E752" s="76"/>
      <c r="F752" s="76"/>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5"/>
      <c r="AL752" s="75"/>
      <c r="AM752" s="75"/>
      <c r="AN752" s="75"/>
      <c r="AO752" s="75"/>
      <c r="AP752" s="75"/>
      <c r="AQ752" s="75"/>
      <c r="AR752" s="75"/>
      <c r="AS752" s="75"/>
      <c r="AT752" s="75"/>
      <c r="AU752" s="75"/>
      <c r="AV752" s="75"/>
      <c r="AW752" s="75"/>
      <c r="AX752" s="75"/>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row>
    <row r="753" spans="2:84" ht="12.95" customHeight="1">
      <c r="B753" s="75"/>
      <c r="C753" s="75"/>
      <c r="D753" s="75"/>
      <c r="E753" s="76"/>
      <c r="F753" s="76"/>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5"/>
      <c r="AL753" s="75"/>
      <c r="AM753" s="75"/>
      <c r="AN753" s="75"/>
      <c r="AO753" s="75"/>
      <c r="AP753" s="75"/>
      <c r="AQ753" s="75"/>
      <c r="AR753" s="75"/>
      <c r="AS753" s="75"/>
      <c r="AT753" s="75"/>
      <c r="AU753" s="75"/>
      <c r="AV753" s="75"/>
      <c r="AW753" s="75"/>
      <c r="AX753" s="75"/>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c r="CF753" s="75"/>
    </row>
    <row r="754" spans="2:84" ht="12.95" customHeight="1">
      <c r="B754" s="75"/>
      <c r="C754" s="75"/>
      <c r="D754" s="75"/>
      <c r="E754" s="76"/>
      <c r="F754" s="76"/>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5"/>
      <c r="AL754" s="75"/>
      <c r="AM754" s="75"/>
      <c r="AN754" s="75"/>
      <c r="AO754" s="75"/>
      <c r="AP754" s="75"/>
      <c r="AQ754" s="75"/>
      <c r="AR754" s="75"/>
      <c r="AS754" s="75"/>
      <c r="AT754" s="75"/>
      <c r="AU754" s="75"/>
      <c r="AV754" s="75"/>
      <c r="AW754" s="75"/>
      <c r="AX754" s="75"/>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c r="CF754" s="75"/>
    </row>
    <row r="755" spans="2:84" ht="12.95" customHeight="1">
      <c r="B755" s="75"/>
      <c r="C755" s="75"/>
      <c r="D755" s="75"/>
      <c r="E755" s="76"/>
      <c r="F755" s="76"/>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5"/>
      <c r="AL755" s="75"/>
      <c r="AM755" s="75"/>
      <c r="AN755" s="75"/>
      <c r="AO755" s="75"/>
      <c r="AP755" s="75"/>
      <c r="AQ755" s="75"/>
      <c r="AR755" s="75"/>
      <c r="AS755" s="75"/>
      <c r="AT755" s="75"/>
      <c r="AU755" s="75"/>
      <c r="AV755" s="75"/>
      <c r="AW755" s="75"/>
      <c r="AX755" s="75"/>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c r="CF755" s="75"/>
    </row>
    <row r="756" spans="2:84" ht="12.95" customHeight="1">
      <c r="B756" s="75"/>
      <c r="C756" s="75"/>
      <c r="D756" s="75"/>
      <c r="E756" s="76"/>
      <c r="F756" s="76"/>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5"/>
      <c r="AL756" s="75"/>
      <c r="AM756" s="75"/>
      <c r="AN756" s="75"/>
      <c r="AO756" s="75"/>
      <c r="AP756" s="75"/>
      <c r="AQ756" s="75"/>
      <c r="AR756" s="75"/>
      <c r="AS756" s="75"/>
      <c r="AT756" s="75"/>
      <c r="AU756" s="75"/>
      <c r="AV756" s="75"/>
      <c r="AW756" s="75"/>
      <c r="AX756" s="75"/>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c r="CF756" s="75"/>
    </row>
    <row r="757" spans="2:84" ht="12.95" customHeight="1">
      <c r="B757" s="75"/>
      <c r="C757" s="75"/>
      <c r="D757" s="75"/>
      <c r="E757" s="76"/>
      <c r="F757" s="76"/>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5"/>
      <c r="AL757" s="75"/>
      <c r="AM757" s="75"/>
      <c r="AN757" s="75"/>
      <c r="AO757" s="75"/>
      <c r="AP757" s="75"/>
      <c r="AQ757" s="75"/>
      <c r="AR757" s="75"/>
      <c r="AS757" s="75"/>
      <c r="AT757" s="75"/>
      <c r="AU757" s="75"/>
      <c r="AV757" s="75"/>
      <c r="AW757" s="75"/>
      <c r="AX757" s="75"/>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c r="CF757" s="75"/>
    </row>
    <row r="758" spans="2:84" ht="12.95" customHeight="1">
      <c r="B758" s="75"/>
      <c r="C758" s="75"/>
      <c r="D758" s="75"/>
      <c r="E758" s="76"/>
      <c r="F758" s="76"/>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5"/>
      <c r="AL758" s="75"/>
      <c r="AM758" s="75"/>
      <c r="AN758" s="75"/>
      <c r="AO758" s="75"/>
      <c r="AP758" s="75"/>
      <c r="AQ758" s="75"/>
      <c r="AR758" s="75"/>
      <c r="AS758" s="75"/>
      <c r="AT758" s="75"/>
      <c r="AU758" s="75"/>
      <c r="AV758" s="75"/>
      <c r="AW758" s="75"/>
      <c r="AX758" s="75"/>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c r="CF758" s="75"/>
    </row>
    <row r="759" spans="2:84" ht="12.95" customHeight="1">
      <c r="B759" s="75"/>
      <c r="C759" s="75"/>
      <c r="D759" s="75"/>
      <c r="E759" s="76"/>
      <c r="F759" s="76"/>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5"/>
      <c r="AL759" s="75"/>
      <c r="AM759" s="75"/>
      <c r="AN759" s="75"/>
      <c r="AO759" s="75"/>
      <c r="AP759" s="75"/>
      <c r="AQ759" s="75"/>
      <c r="AR759" s="75"/>
      <c r="AS759" s="75"/>
      <c r="AT759" s="75"/>
      <c r="AU759" s="75"/>
      <c r="AV759" s="75"/>
      <c r="AW759" s="75"/>
      <c r="AX759" s="75"/>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c r="CF759" s="75"/>
    </row>
    <row r="760" spans="2:84" ht="12.95" customHeight="1">
      <c r="B760" s="75"/>
      <c r="C760" s="75"/>
      <c r="D760" s="75"/>
      <c r="E760" s="76"/>
      <c r="F760" s="76"/>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c r="AE760" s="75"/>
      <c r="AF760" s="75"/>
      <c r="AG760" s="75"/>
      <c r="AH760" s="75"/>
      <c r="AI760" s="75"/>
      <c r="AJ760" s="75"/>
      <c r="AK760" s="75"/>
      <c r="AL760" s="75"/>
      <c r="AM760" s="75"/>
      <c r="AN760" s="75"/>
      <c r="AO760" s="75"/>
      <c r="AP760" s="75"/>
      <c r="AQ760" s="75"/>
      <c r="AR760" s="75"/>
      <c r="AS760" s="75"/>
      <c r="AT760" s="75"/>
      <c r="AU760" s="75"/>
      <c r="AV760" s="75"/>
      <c r="AW760" s="75"/>
      <c r="AX760" s="75"/>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c r="CF760" s="75"/>
    </row>
    <row r="761" spans="2:84" ht="12.95" customHeight="1">
      <c r="B761" s="75"/>
      <c r="C761" s="75"/>
      <c r="D761" s="75"/>
      <c r="E761" s="76"/>
      <c r="F761" s="76"/>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c r="AL761" s="75"/>
      <c r="AM761" s="75"/>
      <c r="AN761" s="75"/>
      <c r="AO761" s="75"/>
      <c r="AP761" s="75"/>
      <c r="AQ761" s="75"/>
      <c r="AR761" s="75"/>
      <c r="AS761" s="75"/>
      <c r="AT761" s="75"/>
      <c r="AU761" s="75"/>
      <c r="AV761" s="75"/>
      <c r="AW761" s="75"/>
      <c r="AX761" s="75"/>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c r="CF761" s="75"/>
    </row>
    <row r="762" spans="2:84" ht="12.95" customHeight="1">
      <c r="B762" s="75"/>
      <c r="C762" s="75"/>
      <c r="D762" s="75"/>
      <c r="E762" s="76"/>
      <c r="F762" s="76"/>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c r="AE762" s="75"/>
      <c r="AF762" s="75"/>
      <c r="AG762" s="75"/>
      <c r="AH762" s="75"/>
      <c r="AI762" s="75"/>
      <c r="AJ762" s="75"/>
      <c r="AK762" s="75"/>
      <c r="AL762" s="75"/>
      <c r="AM762" s="75"/>
      <c r="AN762" s="75"/>
      <c r="AO762" s="75"/>
      <c r="AP762" s="75"/>
      <c r="AQ762" s="75"/>
      <c r="AR762" s="75"/>
      <c r="AS762" s="75"/>
      <c r="AT762" s="75"/>
      <c r="AU762" s="75"/>
      <c r="AV762" s="75"/>
      <c r="AW762" s="75"/>
      <c r="AX762" s="75"/>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c r="CF762" s="75"/>
    </row>
    <row r="763" spans="2:84" ht="12.95" customHeight="1">
      <c r="B763" s="75"/>
      <c r="C763" s="75"/>
      <c r="D763" s="75"/>
      <c r="E763" s="76"/>
      <c r="F763" s="76"/>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5"/>
      <c r="AL763" s="75"/>
      <c r="AM763" s="75"/>
      <c r="AN763" s="75"/>
      <c r="AO763" s="75"/>
      <c r="AP763" s="75"/>
      <c r="AQ763" s="75"/>
      <c r="AR763" s="75"/>
      <c r="AS763" s="75"/>
      <c r="AT763" s="75"/>
      <c r="AU763" s="75"/>
      <c r="AV763" s="75"/>
      <c r="AW763" s="75"/>
      <c r="AX763" s="75"/>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c r="CF763" s="75"/>
    </row>
    <row r="764" spans="2:84" ht="12.95" customHeight="1">
      <c r="B764" s="75"/>
      <c r="C764" s="75"/>
      <c r="D764" s="75"/>
      <c r="E764" s="76"/>
      <c r="F764" s="76"/>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5"/>
      <c r="AL764" s="75"/>
      <c r="AM764" s="75"/>
      <c r="AN764" s="75"/>
      <c r="AO764" s="75"/>
      <c r="AP764" s="75"/>
      <c r="AQ764" s="75"/>
      <c r="AR764" s="75"/>
      <c r="AS764" s="75"/>
      <c r="AT764" s="75"/>
      <c r="AU764" s="75"/>
      <c r="AV764" s="75"/>
      <c r="AW764" s="75"/>
      <c r="AX764" s="75"/>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c r="CF764" s="75"/>
    </row>
    <row r="765" spans="2:84" ht="12.95" customHeight="1">
      <c r="B765" s="75"/>
      <c r="C765" s="75"/>
      <c r="D765" s="75"/>
      <c r="E765" s="76"/>
      <c r="F765" s="76"/>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5"/>
      <c r="AL765" s="75"/>
      <c r="AM765" s="75"/>
      <c r="AN765" s="75"/>
      <c r="AO765" s="75"/>
      <c r="AP765" s="75"/>
      <c r="AQ765" s="75"/>
      <c r="AR765" s="75"/>
      <c r="AS765" s="75"/>
      <c r="AT765" s="75"/>
      <c r="AU765" s="75"/>
      <c r="AV765" s="75"/>
      <c r="AW765" s="75"/>
      <c r="AX765" s="75"/>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c r="CF765" s="75"/>
    </row>
    <row r="766" spans="2:84" ht="12.95" customHeight="1">
      <c r="B766" s="75"/>
      <c r="C766" s="75"/>
      <c r="D766" s="75"/>
      <c r="E766" s="76"/>
      <c r="F766" s="76"/>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5"/>
      <c r="AL766" s="75"/>
      <c r="AM766" s="75"/>
      <c r="AN766" s="75"/>
      <c r="AO766" s="75"/>
      <c r="AP766" s="75"/>
      <c r="AQ766" s="75"/>
      <c r="AR766" s="75"/>
      <c r="AS766" s="75"/>
      <c r="AT766" s="75"/>
      <c r="AU766" s="75"/>
      <c r="AV766" s="75"/>
      <c r="AW766" s="75"/>
      <c r="AX766" s="75"/>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c r="CF766" s="75"/>
    </row>
    <row r="767" spans="2:84" ht="12.95" customHeight="1">
      <c r="B767" s="75"/>
      <c r="C767" s="75"/>
      <c r="D767" s="75"/>
      <c r="E767" s="76"/>
      <c r="F767" s="76"/>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5"/>
      <c r="AL767" s="75"/>
      <c r="AM767" s="75"/>
      <c r="AN767" s="75"/>
      <c r="AO767" s="75"/>
      <c r="AP767" s="75"/>
      <c r="AQ767" s="75"/>
      <c r="AR767" s="75"/>
      <c r="AS767" s="75"/>
      <c r="AT767" s="75"/>
      <c r="AU767" s="75"/>
      <c r="AV767" s="75"/>
      <c r="AW767" s="75"/>
      <c r="AX767" s="75"/>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c r="CF767" s="75"/>
    </row>
    <row r="768" spans="2:84" ht="12.95" customHeight="1">
      <c r="B768" s="75"/>
      <c r="C768" s="75"/>
      <c r="D768" s="75"/>
      <c r="E768" s="76"/>
      <c r="F768" s="76"/>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5"/>
      <c r="AL768" s="75"/>
      <c r="AM768" s="75"/>
      <c r="AN768" s="75"/>
      <c r="AO768" s="75"/>
      <c r="AP768" s="75"/>
      <c r="AQ768" s="75"/>
      <c r="AR768" s="75"/>
      <c r="AS768" s="75"/>
      <c r="AT768" s="75"/>
      <c r="AU768" s="75"/>
      <c r="AV768" s="75"/>
      <c r="AW768" s="75"/>
      <c r="AX768" s="75"/>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row>
    <row r="769" spans="2:84" ht="12.95" customHeight="1">
      <c r="B769" s="75"/>
      <c r="C769" s="75"/>
      <c r="D769" s="75"/>
      <c r="E769" s="76"/>
      <c r="F769" s="76"/>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5"/>
      <c r="AL769" s="75"/>
      <c r="AM769" s="75"/>
      <c r="AN769" s="75"/>
      <c r="AO769" s="75"/>
      <c r="AP769" s="75"/>
      <c r="AQ769" s="75"/>
      <c r="AR769" s="75"/>
      <c r="AS769" s="75"/>
      <c r="AT769" s="75"/>
      <c r="AU769" s="75"/>
      <c r="AV769" s="75"/>
      <c r="AW769" s="75"/>
      <c r="AX769" s="75"/>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row>
    <row r="770" spans="2:84" ht="12.95" customHeight="1">
      <c r="B770" s="75"/>
      <c r="C770" s="75"/>
      <c r="D770" s="75"/>
      <c r="E770" s="76"/>
      <c r="F770" s="76"/>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5"/>
      <c r="AL770" s="75"/>
      <c r="AM770" s="75"/>
      <c r="AN770" s="75"/>
      <c r="AO770" s="75"/>
      <c r="AP770" s="75"/>
      <c r="AQ770" s="75"/>
      <c r="AR770" s="75"/>
      <c r="AS770" s="75"/>
      <c r="AT770" s="75"/>
      <c r="AU770" s="75"/>
      <c r="AV770" s="75"/>
      <c r="AW770" s="75"/>
      <c r="AX770" s="75"/>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row>
    <row r="771" spans="2:84" ht="12.95" customHeight="1">
      <c r="B771" s="75"/>
      <c r="C771" s="75"/>
      <c r="D771" s="75"/>
      <c r="E771" s="76"/>
      <c r="F771" s="76"/>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5"/>
      <c r="AL771" s="75"/>
      <c r="AM771" s="75"/>
      <c r="AN771" s="75"/>
      <c r="AO771" s="75"/>
      <c r="AP771" s="75"/>
      <c r="AQ771" s="75"/>
      <c r="AR771" s="75"/>
      <c r="AS771" s="75"/>
      <c r="AT771" s="75"/>
      <c r="AU771" s="75"/>
      <c r="AV771" s="75"/>
      <c r="AW771" s="75"/>
      <c r="AX771" s="75"/>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row>
    <row r="772" spans="2:84" ht="12.95" customHeight="1">
      <c r="B772" s="75"/>
      <c r="C772" s="75"/>
      <c r="D772" s="75"/>
      <c r="E772" s="76"/>
      <c r="F772" s="76"/>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5"/>
      <c r="AL772" s="75"/>
      <c r="AM772" s="75"/>
      <c r="AN772" s="75"/>
      <c r="AO772" s="75"/>
      <c r="AP772" s="75"/>
      <c r="AQ772" s="75"/>
      <c r="AR772" s="75"/>
      <c r="AS772" s="75"/>
      <c r="AT772" s="75"/>
      <c r="AU772" s="75"/>
      <c r="AV772" s="75"/>
      <c r="AW772" s="75"/>
      <c r="AX772" s="75"/>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row>
    <row r="773" spans="2:84" ht="12.95" customHeight="1">
      <c r="B773" s="75"/>
      <c r="C773" s="75"/>
      <c r="D773" s="75"/>
      <c r="E773" s="76"/>
      <c r="F773" s="76"/>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5"/>
      <c r="AL773" s="75"/>
      <c r="AM773" s="75"/>
      <c r="AN773" s="75"/>
      <c r="AO773" s="75"/>
      <c r="AP773" s="75"/>
      <c r="AQ773" s="75"/>
      <c r="AR773" s="75"/>
      <c r="AS773" s="75"/>
      <c r="AT773" s="75"/>
      <c r="AU773" s="75"/>
      <c r="AV773" s="75"/>
      <c r="AW773" s="75"/>
      <c r="AX773" s="75"/>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row>
    <row r="774" spans="2:84" ht="12.95" customHeight="1">
      <c r="B774" s="75"/>
      <c r="C774" s="75"/>
      <c r="D774" s="75"/>
      <c r="E774" s="76"/>
      <c r="F774" s="76"/>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5"/>
      <c r="AL774" s="75"/>
      <c r="AM774" s="75"/>
      <c r="AN774" s="75"/>
      <c r="AO774" s="75"/>
      <c r="AP774" s="75"/>
      <c r="AQ774" s="75"/>
      <c r="AR774" s="75"/>
      <c r="AS774" s="75"/>
      <c r="AT774" s="75"/>
      <c r="AU774" s="75"/>
      <c r="AV774" s="75"/>
      <c r="AW774" s="75"/>
      <c r="AX774" s="75"/>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row>
    <row r="775" spans="2:84" ht="12.95" customHeight="1">
      <c r="B775" s="75"/>
      <c r="C775" s="75"/>
      <c r="D775" s="75"/>
      <c r="E775" s="76"/>
      <c r="F775" s="76"/>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5"/>
      <c r="AL775" s="75"/>
      <c r="AM775" s="75"/>
      <c r="AN775" s="75"/>
      <c r="AO775" s="75"/>
      <c r="AP775" s="75"/>
      <c r="AQ775" s="75"/>
      <c r="AR775" s="75"/>
      <c r="AS775" s="75"/>
      <c r="AT775" s="75"/>
      <c r="AU775" s="75"/>
      <c r="AV775" s="75"/>
      <c r="AW775" s="75"/>
      <c r="AX775" s="75"/>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row>
    <row r="776" spans="2:84" ht="12.95" customHeight="1">
      <c r="B776" s="75"/>
      <c r="C776" s="75"/>
      <c r="D776" s="75"/>
      <c r="E776" s="76"/>
      <c r="F776" s="76"/>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5"/>
      <c r="AL776" s="75"/>
      <c r="AM776" s="75"/>
      <c r="AN776" s="75"/>
      <c r="AO776" s="75"/>
      <c r="AP776" s="75"/>
      <c r="AQ776" s="75"/>
      <c r="AR776" s="75"/>
      <c r="AS776" s="75"/>
      <c r="AT776" s="75"/>
      <c r="AU776" s="75"/>
      <c r="AV776" s="75"/>
      <c r="AW776" s="75"/>
      <c r="AX776" s="75"/>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row>
    <row r="777" spans="2:84" ht="12.95" customHeight="1">
      <c r="B777" s="75"/>
      <c r="C777" s="75"/>
      <c r="D777" s="75"/>
      <c r="E777" s="76"/>
      <c r="F777" s="76"/>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5"/>
      <c r="AL777" s="75"/>
      <c r="AM777" s="75"/>
      <c r="AN777" s="75"/>
      <c r="AO777" s="75"/>
      <c r="AP777" s="75"/>
      <c r="AQ777" s="75"/>
      <c r="AR777" s="75"/>
      <c r="AS777" s="75"/>
      <c r="AT777" s="75"/>
      <c r="AU777" s="75"/>
      <c r="AV777" s="75"/>
      <c r="AW777" s="75"/>
      <c r="AX777" s="75"/>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row>
    <row r="778" spans="2:84" ht="12.95" customHeight="1">
      <c r="B778" s="75"/>
      <c r="C778" s="75"/>
      <c r="D778" s="75"/>
      <c r="E778" s="76"/>
      <c r="F778" s="76"/>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5"/>
      <c r="AL778" s="75"/>
      <c r="AM778" s="75"/>
      <c r="AN778" s="75"/>
      <c r="AO778" s="75"/>
      <c r="AP778" s="75"/>
      <c r="AQ778" s="75"/>
      <c r="AR778" s="75"/>
      <c r="AS778" s="75"/>
      <c r="AT778" s="75"/>
      <c r="AU778" s="75"/>
      <c r="AV778" s="75"/>
      <c r="AW778" s="75"/>
      <c r="AX778" s="75"/>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row>
    <row r="779" spans="2:84" ht="12.95" customHeight="1">
      <c r="B779" s="75"/>
      <c r="C779" s="75"/>
      <c r="D779" s="75"/>
      <c r="E779" s="76"/>
      <c r="F779" s="76"/>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5"/>
      <c r="AL779" s="75"/>
      <c r="AM779" s="75"/>
      <c r="AN779" s="75"/>
      <c r="AO779" s="75"/>
      <c r="AP779" s="75"/>
      <c r="AQ779" s="75"/>
      <c r="AR779" s="75"/>
      <c r="AS779" s="75"/>
      <c r="AT779" s="75"/>
      <c r="AU779" s="75"/>
      <c r="AV779" s="75"/>
      <c r="AW779" s="75"/>
      <c r="AX779" s="75"/>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row>
    <row r="780" spans="2:84" ht="12.95" customHeight="1">
      <c r="B780" s="75"/>
      <c r="C780" s="75"/>
      <c r="D780" s="75"/>
      <c r="E780" s="76"/>
      <c r="F780" s="76"/>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5"/>
      <c r="AL780" s="75"/>
      <c r="AM780" s="75"/>
      <c r="AN780" s="75"/>
      <c r="AO780" s="75"/>
      <c r="AP780" s="75"/>
      <c r="AQ780" s="75"/>
      <c r="AR780" s="75"/>
      <c r="AS780" s="75"/>
      <c r="AT780" s="75"/>
      <c r="AU780" s="75"/>
      <c r="AV780" s="75"/>
      <c r="AW780" s="75"/>
      <c r="AX780" s="75"/>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row>
    <row r="781" spans="2:84" ht="12.95" customHeight="1">
      <c r="B781" s="75"/>
      <c r="C781" s="75"/>
      <c r="D781" s="75"/>
      <c r="E781" s="76"/>
      <c r="F781" s="76"/>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5"/>
      <c r="AL781" s="75"/>
      <c r="AM781" s="75"/>
      <c r="AN781" s="75"/>
      <c r="AO781" s="75"/>
      <c r="AP781" s="75"/>
      <c r="AQ781" s="75"/>
      <c r="AR781" s="75"/>
      <c r="AS781" s="75"/>
      <c r="AT781" s="75"/>
      <c r="AU781" s="75"/>
      <c r="AV781" s="75"/>
      <c r="AW781" s="75"/>
      <c r="AX781" s="75"/>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row>
    <row r="782" spans="2:84" ht="12.95" customHeight="1">
      <c r="B782" s="75"/>
      <c r="C782" s="75"/>
      <c r="D782" s="75"/>
      <c r="E782" s="76"/>
      <c r="F782" s="76"/>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5"/>
      <c r="AL782" s="75"/>
      <c r="AM782" s="75"/>
      <c r="AN782" s="75"/>
      <c r="AO782" s="75"/>
      <c r="AP782" s="75"/>
      <c r="AQ782" s="75"/>
      <c r="AR782" s="75"/>
      <c r="AS782" s="75"/>
      <c r="AT782" s="75"/>
      <c r="AU782" s="75"/>
      <c r="AV782" s="75"/>
      <c r="AW782" s="75"/>
      <c r="AX782" s="75"/>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row>
    <row r="783" spans="2:84" ht="12.95" customHeight="1">
      <c r="B783" s="75"/>
      <c r="C783" s="75"/>
      <c r="D783" s="75"/>
      <c r="E783" s="76"/>
      <c r="F783" s="76"/>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5"/>
      <c r="AL783" s="75"/>
      <c r="AM783" s="75"/>
      <c r="AN783" s="75"/>
      <c r="AO783" s="75"/>
      <c r="AP783" s="75"/>
      <c r="AQ783" s="75"/>
      <c r="AR783" s="75"/>
      <c r="AS783" s="75"/>
      <c r="AT783" s="75"/>
      <c r="AU783" s="75"/>
      <c r="AV783" s="75"/>
      <c r="AW783" s="75"/>
      <c r="AX783" s="75"/>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row>
    <row r="784" spans="2:84" ht="12.95" customHeight="1">
      <c r="B784" s="75"/>
      <c r="C784" s="75"/>
      <c r="D784" s="75"/>
      <c r="E784" s="76"/>
      <c r="F784" s="76"/>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5"/>
      <c r="AL784" s="75"/>
      <c r="AM784" s="75"/>
      <c r="AN784" s="75"/>
      <c r="AO784" s="75"/>
      <c r="AP784" s="75"/>
      <c r="AQ784" s="75"/>
      <c r="AR784" s="75"/>
      <c r="AS784" s="75"/>
      <c r="AT784" s="75"/>
      <c r="AU784" s="75"/>
      <c r="AV784" s="75"/>
      <c r="AW784" s="75"/>
      <c r="AX784" s="75"/>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row>
    <row r="785" spans="2:84" ht="12.95" customHeight="1">
      <c r="B785" s="75"/>
      <c r="C785" s="75"/>
      <c r="D785" s="75"/>
      <c r="E785" s="76"/>
      <c r="F785" s="76"/>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5"/>
      <c r="AL785" s="75"/>
      <c r="AM785" s="75"/>
      <c r="AN785" s="75"/>
      <c r="AO785" s="75"/>
      <c r="AP785" s="75"/>
      <c r="AQ785" s="75"/>
      <c r="AR785" s="75"/>
      <c r="AS785" s="75"/>
      <c r="AT785" s="75"/>
      <c r="AU785" s="75"/>
      <c r="AV785" s="75"/>
      <c r="AW785" s="75"/>
      <c r="AX785" s="75"/>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row>
    <row r="786" spans="2:84" ht="12.95" customHeight="1">
      <c r="B786" s="75"/>
      <c r="C786" s="75"/>
      <c r="D786" s="75"/>
      <c r="E786" s="76"/>
      <c r="F786" s="76"/>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5"/>
      <c r="AL786" s="75"/>
      <c r="AM786" s="75"/>
      <c r="AN786" s="75"/>
      <c r="AO786" s="75"/>
      <c r="AP786" s="75"/>
      <c r="AQ786" s="75"/>
      <c r="AR786" s="75"/>
      <c r="AS786" s="75"/>
      <c r="AT786" s="75"/>
      <c r="AU786" s="75"/>
      <c r="AV786" s="75"/>
      <c r="AW786" s="75"/>
      <c r="AX786" s="75"/>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row>
    <row r="787" spans="2:84" ht="12.95" customHeight="1">
      <c r="B787" s="75"/>
      <c r="C787" s="75"/>
      <c r="D787" s="75"/>
      <c r="E787" s="76"/>
      <c r="F787" s="76"/>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5"/>
      <c r="AL787" s="75"/>
      <c r="AM787" s="75"/>
      <c r="AN787" s="75"/>
      <c r="AO787" s="75"/>
      <c r="AP787" s="75"/>
      <c r="AQ787" s="75"/>
      <c r="AR787" s="75"/>
      <c r="AS787" s="75"/>
      <c r="AT787" s="75"/>
      <c r="AU787" s="75"/>
      <c r="AV787" s="75"/>
      <c r="AW787" s="75"/>
      <c r="AX787" s="75"/>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row>
    <row r="788" spans="2:84" ht="12.95" customHeight="1">
      <c r="B788" s="75"/>
      <c r="C788" s="75"/>
      <c r="D788" s="75"/>
      <c r="E788" s="76"/>
      <c r="F788" s="76"/>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5"/>
      <c r="AL788" s="75"/>
      <c r="AM788" s="75"/>
      <c r="AN788" s="75"/>
      <c r="AO788" s="75"/>
      <c r="AP788" s="75"/>
      <c r="AQ788" s="75"/>
      <c r="AR788" s="75"/>
      <c r="AS788" s="75"/>
      <c r="AT788" s="75"/>
      <c r="AU788" s="75"/>
      <c r="AV788" s="75"/>
      <c r="AW788" s="75"/>
      <c r="AX788" s="75"/>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row>
    <row r="789" spans="2:84" ht="12.95" customHeight="1">
      <c r="B789" s="75"/>
      <c r="C789" s="75"/>
      <c r="D789" s="75"/>
      <c r="E789" s="76"/>
      <c r="F789" s="76"/>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5"/>
      <c r="AL789" s="75"/>
      <c r="AM789" s="75"/>
      <c r="AN789" s="75"/>
      <c r="AO789" s="75"/>
      <c r="AP789" s="75"/>
      <c r="AQ789" s="75"/>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row>
    <row r="790" spans="2:84" ht="12.95" customHeight="1">
      <c r="B790" s="75"/>
      <c r="C790" s="75"/>
      <c r="D790" s="75"/>
      <c r="E790" s="76"/>
      <c r="F790" s="76"/>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5"/>
      <c r="AL790" s="75"/>
      <c r="AM790" s="75"/>
      <c r="AN790" s="75"/>
      <c r="AO790" s="75"/>
      <c r="AP790" s="75"/>
      <c r="AQ790" s="75"/>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row>
    <row r="791" spans="2:84" ht="12.95" customHeight="1">
      <c r="B791" s="75"/>
      <c r="C791" s="75"/>
      <c r="D791" s="75"/>
      <c r="E791" s="76"/>
      <c r="F791" s="76"/>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5"/>
      <c r="AL791" s="75"/>
      <c r="AM791" s="75"/>
      <c r="AN791" s="75"/>
      <c r="AO791" s="75"/>
      <c r="AP791" s="75"/>
      <c r="AQ791" s="75"/>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row>
    <row r="792" spans="2:84" ht="12.95" customHeight="1">
      <c r="B792" s="75"/>
      <c r="C792" s="75"/>
      <c r="D792" s="75"/>
      <c r="E792" s="76"/>
      <c r="F792" s="76"/>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5"/>
      <c r="AL792" s="75"/>
      <c r="AM792" s="75"/>
      <c r="AN792" s="75"/>
      <c r="AO792" s="75"/>
      <c r="AP792" s="75"/>
      <c r="AQ792" s="75"/>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row>
    <row r="793" spans="2:84" ht="12.95" customHeight="1">
      <c r="B793" s="75"/>
      <c r="C793" s="75"/>
      <c r="D793" s="75"/>
      <c r="E793" s="76"/>
      <c r="F793" s="76"/>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c r="AH793" s="75"/>
      <c r="AI793" s="75"/>
      <c r="AJ793" s="75"/>
      <c r="AK793" s="75"/>
      <c r="AL793" s="75"/>
      <c r="AM793" s="75"/>
      <c r="AN793" s="75"/>
      <c r="AO793" s="75"/>
      <c r="AP793" s="75"/>
      <c r="AQ793" s="75"/>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row>
    <row r="794" spans="2:84" ht="12.95" customHeight="1">
      <c r="B794" s="75"/>
      <c r="C794" s="75"/>
      <c r="D794" s="75"/>
      <c r="E794" s="76"/>
      <c r="F794" s="76"/>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c r="AH794" s="75"/>
      <c r="AI794" s="75"/>
      <c r="AJ794" s="75"/>
      <c r="AK794" s="75"/>
      <c r="AL794" s="75"/>
      <c r="AM794" s="75"/>
      <c r="AN794" s="75"/>
      <c r="AO794" s="75"/>
      <c r="AP794" s="75"/>
      <c r="AQ794" s="75"/>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row>
    <row r="795" spans="2:84" ht="12.95" customHeight="1">
      <c r="B795" s="75"/>
      <c r="C795" s="75"/>
      <c r="D795" s="75"/>
      <c r="E795" s="76"/>
      <c r="F795" s="76"/>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c r="AH795" s="75"/>
      <c r="AI795" s="75"/>
      <c r="AJ795" s="75"/>
      <c r="AK795" s="75"/>
      <c r="AL795" s="75"/>
      <c r="AM795" s="75"/>
      <c r="AN795" s="75"/>
      <c r="AO795" s="75"/>
      <c r="AP795" s="75"/>
      <c r="AQ795" s="75"/>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row>
    <row r="796" spans="2:84" ht="12.95" customHeight="1">
      <c r="B796" s="75"/>
      <c r="C796" s="75"/>
      <c r="D796" s="75"/>
      <c r="E796" s="76"/>
      <c r="F796" s="76"/>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5"/>
      <c r="AL796" s="75"/>
      <c r="AM796" s="75"/>
      <c r="AN796" s="75"/>
      <c r="AO796" s="75"/>
      <c r="AP796" s="75"/>
      <c r="AQ796" s="75"/>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row>
    <row r="797" spans="2:84" ht="12.95" customHeight="1">
      <c r="B797" s="75"/>
      <c r="C797" s="75"/>
      <c r="D797" s="75"/>
      <c r="E797" s="76"/>
      <c r="F797" s="76"/>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5"/>
      <c r="AL797" s="75"/>
      <c r="AM797" s="75"/>
      <c r="AN797" s="75"/>
      <c r="AO797" s="75"/>
      <c r="AP797" s="75"/>
      <c r="AQ797" s="75"/>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row>
    <row r="798" spans="2:84" ht="12.95" customHeight="1">
      <c r="B798" s="75"/>
      <c r="C798" s="75"/>
      <c r="D798" s="75"/>
      <c r="E798" s="76"/>
      <c r="F798" s="76"/>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5"/>
      <c r="AL798" s="75"/>
      <c r="AM798" s="75"/>
      <c r="AN798" s="75"/>
      <c r="AO798" s="75"/>
      <c r="AP798" s="75"/>
      <c r="AQ798" s="75"/>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row>
    <row r="799" spans="2:84" ht="12.95" customHeight="1">
      <c r="B799" s="75"/>
      <c r="C799" s="75"/>
      <c r="D799" s="75"/>
      <c r="E799" s="76"/>
      <c r="F799" s="76"/>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5"/>
      <c r="AL799" s="75"/>
      <c r="AM799" s="75"/>
      <c r="AN799" s="75"/>
      <c r="AO799" s="75"/>
      <c r="AP799" s="75"/>
      <c r="AQ799" s="75"/>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row>
    <row r="800" spans="2:84" ht="12.95" customHeight="1">
      <c r="B800" s="75"/>
      <c r="C800" s="75"/>
      <c r="D800" s="75"/>
      <c r="E800" s="76"/>
      <c r="F800" s="76"/>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5"/>
      <c r="AL800" s="75"/>
      <c r="AM800" s="75"/>
      <c r="AN800" s="75"/>
      <c r="AO800" s="75"/>
      <c r="AP800" s="75"/>
      <c r="AQ800" s="75"/>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row>
    <row r="801" spans="2:84" ht="12.95" customHeight="1">
      <c r="B801" s="75"/>
      <c r="C801" s="75"/>
      <c r="D801" s="75"/>
      <c r="E801" s="76"/>
      <c r="F801" s="76"/>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5"/>
      <c r="AL801" s="75"/>
      <c r="AM801" s="75"/>
      <c r="AN801" s="75"/>
      <c r="AO801" s="75"/>
      <c r="AP801" s="75"/>
      <c r="AQ801" s="75"/>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row>
    <row r="802" spans="2:84" ht="12.95" customHeight="1">
      <c r="B802" s="75"/>
      <c r="C802" s="75"/>
      <c r="D802" s="75"/>
      <c r="E802" s="76"/>
      <c r="F802" s="76"/>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c r="AL802" s="75"/>
      <c r="AM802" s="75"/>
      <c r="AN802" s="75"/>
      <c r="AO802" s="75"/>
      <c r="AP802" s="75"/>
      <c r="AQ802" s="75"/>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row>
    <row r="803" spans="2:84" ht="12.95" customHeight="1">
      <c r="B803" s="75"/>
      <c r="C803" s="75"/>
      <c r="D803" s="75"/>
      <c r="E803" s="76"/>
      <c r="F803" s="76"/>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5"/>
      <c r="AL803" s="75"/>
      <c r="AM803" s="75"/>
      <c r="AN803" s="75"/>
      <c r="AO803" s="75"/>
      <c r="AP803" s="75"/>
      <c r="AQ803" s="75"/>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row>
    <row r="804" spans="2:84" ht="12.95" customHeight="1">
      <c r="B804" s="75"/>
      <c r="C804" s="75"/>
      <c r="D804" s="75"/>
      <c r="E804" s="76"/>
      <c r="F804" s="76"/>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5"/>
      <c r="AL804" s="75"/>
      <c r="AM804" s="75"/>
      <c r="AN804" s="75"/>
      <c r="AO804" s="75"/>
      <c r="AP804" s="75"/>
      <c r="AQ804" s="75"/>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row>
    <row r="805" spans="2:84" ht="12.95" customHeight="1">
      <c r="B805" s="75"/>
      <c r="C805" s="75"/>
      <c r="D805" s="75"/>
      <c r="E805" s="76"/>
      <c r="F805" s="76"/>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5"/>
      <c r="AL805" s="75"/>
      <c r="AM805" s="75"/>
      <c r="AN805" s="75"/>
      <c r="AO805" s="75"/>
      <c r="AP805" s="75"/>
      <c r="AQ805" s="75"/>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row>
    <row r="806" spans="2:84" ht="12.95" customHeight="1">
      <c r="B806" s="75"/>
      <c r="C806" s="75"/>
      <c r="D806" s="75"/>
      <c r="E806" s="76"/>
      <c r="F806" s="76"/>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5"/>
      <c r="AL806" s="75"/>
      <c r="AM806" s="75"/>
      <c r="AN806" s="75"/>
      <c r="AO806" s="75"/>
      <c r="AP806" s="75"/>
      <c r="AQ806" s="75"/>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row>
    <row r="807" spans="2:84" ht="12.95" customHeight="1">
      <c r="B807" s="75"/>
      <c r="C807" s="75"/>
      <c r="D807" s="75"/>
      <c r="E807" s="76"/>
      <c r="F807" s="76"/>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5"/>
      <c r="AL807" s="75"/>
      <c r="AM807" s="75"/>
      <c r="AN807" s="75"/>
      <c r="AO807" s="75"/>
      <c r="AP807" s="75"/>
      <c r="AQ807" s="75"/>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row>
    <row r="808" spans="2:84" ht="12.95" customHeight="1">
      <c r="B808" s="75"/>
      <c r="C808" s="75"/>
      <c r="D808" s="75"/>
      <c r="E808" s="76"/>
      <c r="F808" s="76"/>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5"/>
      <c r="AL808" s="75"/>
      <c r="AM808" s="75"/>
      <c r="AN808" s="75"/>
      <c r="AO808" s="75"/>
      <c r="AP808" s="75"/>
      <c r="AQ808" s="75"/>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row>
    <row r="809" spans="2:84" ht="12.95" customHeight="1">
      <c r="B809" s="75"/>
      <c r="C809" s="75"/>
      <c r="D809" s="75"/>
      <c r="E809" s="76"/>
      <c r="F809" s="76"/>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5"/>
      <c r="AL809" s="75"/>
      <c r="AM809" s="75"/>
      <c r="AN809" s="75"/>
      <c r="AO809" s="75"/>
      <c r="AP809" s="75"/>
      <c r="AQ809" s="75"/>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row>
    <row r="810" spans="2:84" ht="12.95" customHeight="1">
      <c r="B810" s="75"/>
      <c r="C810" s="75"/>
      <c r="D810" s="75"/>
      <c r="E810" s="76"/>
      <c r="F810" s="76"/>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5"/>
      <c r="AL810" s="75"/>
      <c r="AM810" s="75"/>
      <c r="AN810" s="75"/>
      <c r="AO810" s="75"/>
      <c r="AP810" s="75"/>
      <c r="AQ810" s="75"/>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row>
    <row r="811" spans="2:84" ht="12.95" customHeight="1">
      <c r="B811" s="75"/>
      <c r="C811" s="75"/>
      <c r="D811" s="75"/>
      <c r="E811" s="76"/>
      <c r="F811" s="76"/>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5"/>
      <c r="AL811" s="75"/>
      <c r="AM811" s="75"/>
      <c r="AN811" s="75"/>
      <c r="AO811" s="75"/>
      <c r="AP811" s="75"/>
      <c r="AQ811" s="75"/>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row>
    <row r="812" spans="2:84" ht="12.95" customHeight="1">
      <c r="B812" s="75"/>
      <c r="C812" s="75"/>
      <c r="D812" s="75"/>
      <c r="E812" s="76"/>
      <c r="F812" s="76"/>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5"/>
      <c r="AL812" s="75"/>
      <c r="AM812" s="75"/>
      <c r="AN812" s="75"/>
      <c r="AO812" s="75"/>
      <c r="AP812" s="75"/>
      <c r="AQ812" s="75"/>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row>
    <row r="813" spans="2:84" ht="12.95" customHeight="1">
      <c r="B813" s="75"/>
      <c r="C813" s="75"/>
      <c r="D813" s="75"/>
      <c r="E813" s="76"/>
      <c r="F813" s="76"/>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5"/>
      <c r="AL813" s="75"/>
      <c r="AM813" s="75"/>
      <c r="AN813" s="75"/>
      <c r="AO813" s="75"/>
      <c r="AP813" s="75"/>
      <c r="AQ813" s="75"/>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row>
    <row r="814" spans="2:84" ht="12.95" customHeight="1">
      <c r="B814" s="75"/>
      <c r="C814" s="75"/>
      <c r="D814" s="75"/>
      <c r="E814" s="76"/>
      <c r="F814" s="76"/>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5"/>
      <c r="AL814" s="75"/>
      <c r="AM814" s="75"/>
      <c r="AN814" s="75"/>
      <c r="AO814" s="75"/>
      <c r="AP814" s="75"/>
      <c r="AQ814" s="75"/>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row>
    <row r="815" spans="2:84" ht="12.95" customHeight="1">
      <c r="B815" s="75"/>
      <c r="C815" s="75"/>
      <c r="D815" s="75"/>
      <c r="E815" s="76"/>
      <c r="F815" s="76"/>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row>
    <row r="816" spans="2:84" ht="12.95" customHeight="1">
      <c r="B816" s="75"/>
      <c r="C816" s="75"/>
      <c r="D816" s="75"/>
      <c r="E816" s="76"/>
      <c r="F816" s="76"/>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5"/>
      <c r="AL816" s="75"/>
      <c r="AM816" s="75"/>
      <c r="AN816" s="75"/>
      <c r="AO816" s="75"/>
      <c r="AP816" s="75"/>
      <c r="AQ816" s="75"/>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row>
    <row r="817" spans="2:84" ht="12.95" customHeight="1">
      <c r="B817" s="75"/>
      <c r="C817" s="75"/>
      <c r="D817" s="75"/>
      <c r="E817" s="76"/>
      <c r="F817" s="76"/>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5"/>
      <c r="AL817" s="75"/>
      <c r="AM817" s="75"/>
      <c r="AN817" s="75"/>
      <c r="AO817" s="75"/>
      <c r="AP817" s="75"/>
      <c r="AQ817" s="75"/>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row>
    <row r="818" spans="2:84" ht="12.95" customHeight="1">
      <c r="B818" s="75"/>
      <c r="C818" s="75"/>
      <c r="D818" s="75"/>
      <c r="E818" s="76"/>
      <c r="F818" s="76"/>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5"/>
      <c r="AL818" s="75"/>
      <c r="AM818" s="75"/>
      <c r="AN818" s="75"/>
      <c r="AO818" s="75"/>
      <c r="AP818" s="75"/>
      <c r="AQ818" s="75"/>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row>
    <row r="819" spans="2:84" ht="12.95" customHeight="1">
      <c r="B819" s="75"/>
      <c r="C819" s="75"/>
      <c r="D819" s="75"/>
      <c r="E819" s="76"/>
      <c r="F819" s="76"/>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5"/>
      <c r="AL819" s="75"/>
      <c r="AM819" s="75"/>
      <c r="AN819" s="75"/>
      <c r="AO819" s="75"/>
      <c r="AP819" s="75"/>
      <c r="AQ819" s="75"/>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row>
    <row r="820" spans="2:84" ht="12.95" customHeight="1">
      <c r="B820" s="75"/>
      <c r="C820" s="75"/>
      <c r="D820" s="75"/>
      <c r="E820" s="76"/>
      <c r="F820" s="76"/>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5"/>
      <c r="AL820" s="75"/>
      <c r="AM820" s="75"/>
      <c r="AN820" s="75"/>
      <c r="AO820" s="75"/>
      <c r="AP820" s="75"/>
      <c r="AQ820" s="75"/>
      <c r="AR820" s="75"/>
      <c r="AS820" s="75"/>
      <c r="AT820" s="75"/>
      <c r="AU820" s="75"/>
      <c r="AV820" s="75"/>
      <c r="AW820" s="75"/>
      <c r="AX820" s="75"/>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row>
    <row r="821" spans="2:84" ht="12.95" customHeight="1">
      <c r="B821" s="75"/>
      <c r="C821" s="75"/>
      <c r="D821" s="75"/>
      <c r="E821" s="76"/>
      <c r="F821" s="76"/>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5"/>
      <c r="AL821" s="75"/>
      <c r="AM821" s="75"/>
      <c r="AN821" s="75"/>
      <c r="AO821" s="75"/>
      <c r="AP821" s="75"/>
      <c r="AQ821" s="75"/>
      <c r="AR821" s="75"/>
      <c r="AS821" s="75"/>
      <c r="AT821" s="75"/>
      <c r="AU821" s="75"/>
      <c r="AV821" s="75"/>
      <c r="AW821" s="75"/>
      <c r="AX821" s="75"/>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row>
    <row r="822" spans="2:84" ht="12.95" customHeight="1">
      <c r="B822" s="75"/>
      <c r="C822" s="75"/>
      <c r="D822" s="75"/>
      <c r="E822" s="76"/>
      <c r="F822" s="76"/>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5"/>
      <c r="AL822" s="75"/>
      <c r="AM822" s="75"/>
      <c r="AN822" s="75"/>
      <c r="AO822" s="75"/>
      <c r="AP822" s="75"/>
      <c r="AQ822" s="75"/>
      <c r="AR822" s="75"/>
      <c r="AS822" s="75"/>
      <c r="AT822" s="75"/>
      <c r="AU822" s="75"/>
      <c r="AV822" s="75"/>
      <c r="AW822" s="75"/>
      <c r="AX822" s="75"/>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row>
    <row r="823" spans="2:84" ht="12.95" customHeight="1">
      <c r="B823" s="75"/>
      <c r="C823" s="75"/>
      <c r="D823" s="75"/>
      <c r="E823" s="76"/>
      <c r="F823" s="76"/>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5"/>
      <c r="AL823" s="75"/>
      <c r="AM823" s="75"/>
      <c r="AN823" s="75"/>
      <c r="AO823" s="75"/>
      <c r="AP823" s="75"/>
      <c r="AQ823" s="75"/>
      <c r="AR823" s="75"/>
      <c r="AS823" s="75"/>
      <c r="AT823" s="75"/>
      <c r="AU823" s="75"/>
      <c r="AV823" s="75"/>
      <c r="AW823" s="75"/>
      <c r="AX823" s="75"/>
      <c r="AY823" s="75"/>
      <c r="AZ823" s="75"/>
      <c r="BA823" s="75"/>
      <c r="BB823" s="75"/>
      <c r="BC823" s="75"/>
      <c r="BD823" s="75"/>
      <c r="BE823" s="75"/>
      <c r="BF823" s="75"/>
      <c r="BG823" s="75"/>
      <c r="BH823" s="75"/>
      <c r="BI823" s="75"/>
      <c r="BJ823" s="75"/>
      <c r="BK823" s="75"/>
      <c r="BL823" s="75"/>
      <c r="BM823" s="75"/>
      <c r="BN823" s="75"/>
      <c r="BO823" s="75"/>
      <c r="BP823" s="75"/>
      <c r="BQ823" s="75"/>
      <c r="BR823" s="75"/>
      <c r="BS823" s="75"/>
      <c r="BT823" s="75"/>
      <c r="BU823" s="75"/>
      <c r="BV823" s="75"/>
      <c r="BW823" s="75"/>
      <c r="BX823" s="75"/>
      <c r="BY823" s="75"/>
      <c r="BZ823" s="75"/>
      <c r="CA823" s="75"/>
      <c r="CB823" s="75"/>
      <c r="CC823" s="75"/>
      <c r="CD823" s="75"/>
      <c r="CE823" s="75"/>
      <c r="CF823" s="75"/>
    </row>
    <row r="824" spans="2:84" ht="12.95" customHeight="1">
      <c r="B824" s="75"/>
      <c r="C824" s="75"/>
      <c r="D824" s="75"/>
      <c r="E824" s="76"/>
      <c r="F824" s="76"/>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5"/>
      <c r="AL824" s="75"/>
      <c r="AM824" s="75"/>
      <c r="AN824" s="75"/>
      <c r="AO824" s="75"/>
      <c r="AP824" s="75"/>
      <c r="AQ824" s="75"/>
      <c r="AR824" s="75"/>
      <c r="AS824" s="75"/>
      <c r="AT824" s="75"/>
      <c r="AU824" s="75"/>
      <c r="AV824" s="75"/>
      <c r="AW824" s="75"/>
      <c r="AX824" s="75"/>
      <c r="AY824" s="75"/>
      <c r="AZ824" s="75"/>
      <c r="BA824" s="75"/>
      <c r="BB824" s="75"/>
      <c r="BC824" s="75"/>
      <c r="BD824" s="75"/>
      <c r="BE824" s="75"/>
      <c r="BF824" s="75"/>
      <c r="BG824" s="75"/>
      <c r="BH824" s="75"/>
      <c r="BI824" s="75"/>
      <c r="BJ824" s="75"/>
      <c r="BK824" s="75"/>
      <c r="BL824" s="75"/>
      <c r="BM824" s="75"/>
      <c r="BN824" s="75"/>
      <c r="BO824" s="75"/>
      <c r="BP824" s="75"/>
      <c r="BQ824" s="75"/>
      <c r="BR824" s="75"/>
      <c r="BS824" s="75"/>
      <c r="BT824" s="75"/>
      <c r="BU824" s="75"/>
      <c r="BV824" s="75"/>
      <c r="BW824" s="75"/>
      <c r="BX824" s="75"/>
      <c r="BY824" s="75"/>
      <c r="BZ824" s="75"/>
      <c r="CA824" s="75"/>
      <c r="CB824" s="75"/>
      <c r="CC824" s="75"/>
      <c r="CD824" s="75"/>
      <c r="CE824" s="75"/>
      <c r="CF824" s="75"/>
    </row>
    <row r="825" spans="2:84" ht="12.95" customHeight="1">
      <c r="B825" s="75"/>
      <c r="C825" s="75"/>
      <c r="D825" s="75"/>
      <c r="E825" s="76"/>
      <c r="F825" s="76"/>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5"/>
      <c r="AL825" s="75"/>
      <c r="AM825" s="75"/>
      <c r="AN825" s="75"/>
      <c r="AO825" s="75"/>
      <c r="AP825" s="75"/>
      <c r="AQ825" s="75"/>
      <c r="AR825" s="75"/>
      <c r="AS825" s="75"/>
      <c r="AT825" s="75"/>
      <c r="AU825" s="75"/>
      <c r="AV825" s="75"/>
      <c r="AW825" s="75"/>
      <c r="AX825" s="75"/>
      <c r="AY825" s="75"/>
      <c r="AZ825" s="75"/>
      <c r="BA825" s="75"/>
      <c r="BB825" s="75"/>
      <c r="BC825" s="75"/>
      <c r="BD825" s="75"/>
      <c r="BE825" s="75"/>
      <c r="BF825" s="75"/>
      <c r="BG825" s="75"/>
      <c r="BH825" s="75"/>
      <c r="BI825" s="75"/>
      <c r="BJ825" s="75"/>
      <c r="BK825" s="75"/>
      <c r="BL825" s="75"/>
      <c r="BM825" s="75"/>
      <c r="BN825" s="75"/>
      <c r="BO825" s="75"/>
      <c r="BP825" s="75"/>
      <c r="BQ825" s="75"/>
      <c r="BR825" s="75"/>
      <c r="BS825" s="75"/>
      <c r="BT825" s="75"/>
      <c r="BU825" s="75"/>
      <c r="BV825" s="75"/>
      <c r="BW825" s="75"/>
      <c r="BX825" s="75"/>
      <c r="BY825" s="75"/>
      <c r="BZ825" s="75"/>
      <c r="CA825" s="75"/>
      <c r="CB825" s="75"/>
      <c r="CC825" s="75"/>
      <c r="CD825" s="75"/>
      <c r="CE825" s="75"/>
      <c r="CF825" s="75"/>
    </row>
    <row r="826" spans="2:84" ht="12.95" customHeight="1">
      <c r="B826" s="75"/>
      <c r="C826" s="75"/>
      <c r="D826" s="75"/>
      <c r="E826" s="76"/>
      <c r="F826" s="76"/>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c r="AE826" s="75"/>
      <c r="AF826" s="75"/>
      <c r="AG826" s="75"/>
      <c r="AH826" s="75"/>
      <c r="AI826" s="75"/>
      <c r="AJ826" s="75"/>
      <c r="AK826" s="75"/>
      <c r="AL826" s="75"/>
      <c r="AM826" s="75"/>
      <c r="AN826" s="75"/>
      <c r="AO826" s="75"/>
      <c r="AP826" s="75"/>
      <c r="AQ826" s="75"/>
      <c r="AR826" s="75"/>
      <c r="AS826" s="75"/>
      <c r="AT826" s="75"/>
      <c r="AU826" s="75"/>
      <c r="AV826" s="75"/>
      <c r="AW826" s="75"/>
      <c r="AX826" s="75"/>
      <c r="AY826" s="75"/>
      <c r="AZ826" s="75"/>
      <c r="BA826" s="75"/>
      <c r="BB826" s="75"/>
      <c r="BC826" s="75"/>
      <c r="BD826" s="75"/>
      <c r="BE826" s="75"/>
      <c r="BF826" s="75"/>
      <c r="BG826" s="75"/>
      <c r="BH826" s="75"/>
      <c r="BI826" s="75"/>
      <c r="BJ826" s="75"/>
      <c r="BK826" s="75"/>
      <c r="BL826" s="75"/>
      <c r="BM826" s="75"/>
      <c r="BN826" s="75"/>
      <c r="BO826" s="75"/>
      <c r="BP826" s="75"/>
      <c r="BQ826" s="75"/>
      <c r="BR826" s="75"/>
      <c r="BS826" s="75"/>
      <c r="BT826" s="75"/>
      <c r="BU826" s="75"/>
      <c r="BV826" s="75"/>
      <c r="BW826" s="75"/>
      <c r="BX826" s="75"/>
      <c r="BY826" s="75"/>
      <c r="BZ826" s="75"/>
      <c r="CA826" s="75"/>
      <c r="CB826" s="75"/>
      <c r="CC826" s="75"/>
      <c r="CD826" s="75"/>
      <c r="CE826" s="75"/>
      <c r="CF826" s="75"/>
    </row>
    <row r="827" spans="2:84" ht="12.95" customHeight="1">
      <c r="B827" s="75"/>
      <c r="C827" s="75"/>
      <c r="D827" s="75"/>
      <c r="E827" s="76"/>
      <c r="F827" s="76"/>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c r="AE827" s="75"/>
      <c r="AF827" s="75"/>
      <c r="AG827" s="75"/>
      <c r="AH827" s="75"/>
      <c r="AI827" s="75"/>
      <c r="AJ827" s="75"/>
      <c r="AK827" s="75"/>
      <c r="AL827" s="75"/>
      <c r="AM827" s="75"/>
      <c r="AN827" s="75"/>
      <c r="AO827" s="75"/>
      <c r="AP827" s="75"/>
      <c r="AQ827" s="75"/>
      <c r="AR827" s="75"/>
      <c r="AS827" s="75"/>
      <c r="AT827" s="75"/>
      <c r="AU827" s="75"/>
      <c r="AV827" s="75"/>
      <c r="AW827" s="75"/>
      <c r="AX827" s="75"/>
      <c r="AY827" s="75"/>
      <c r="AZ827" s="75"/>
      <c r="BA827" s="75"/>
      <c r="BB827" s="75"/>
      <c r="BC827" s="75"/>
      <c r="BD827" s="75"/>
      <c r="BE827" s="75"/>
      <c r="BF827" s="75"/>
      <c r="BG827" s="75"/>
      <c r="BH827" s="75"/>
      <c r="BI827" s="75"/>
      <c r="BJ827" s="75"/>
      <c r="BK827" s="75"/>
      <c r="BL827" s="75"/>
      <c r="BM827" s="75"/>
      <c r="BN827" s="75"/>
      <c r="BO827" s="75"/>
      <c r="BP827" s="75"/>
      <c r="BQ827" s="75"/>
      <c r="BR827" s="75"/>
      <c r="BS827" s="75"/>
      <c r="BT827" s="75"/>
      <c r="BU827" s="75"/>
      <c r="BV827" s="75"/>
      <c r="BW827" s="75"/>
      <c r="BX827" s="75"/>
      <c r="BY827" s="75"/>
      <c r="BZ827" s="75"/>
      <c r="CA827" s="75"/>
      <c r="CB827" s="75"/>
      <c r="CC827" s="75"/>
      <c r="CD827" s="75"/>
      <c r="CE827" s="75"/>
      <c r="CF827" s="75"/>
    </row>
    <row r="828" spans="2:84" ht="12.95" customHeight="1">
      <c r="B828" s="75"/>
      <c r="C828" s="75"/>
      <c r="D828" s="75"/>
      <c r="E828" s="76"/>
      <c r="F828" s="76"/>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c r="AH828" s="75"/>
      <c r="AI828" s="75"/>
      <c r="AJ828" s="75"/>
      <c r="AK828" s="75"/>
      <c r="AL828" s="75"/>
      <c r="AM828" s="75"/>
      <c r="AN828" s="75"/>
      <c r="AO828" s="75"/>
      <c r="AP828" s="75"/>
      <c r="AQ828" s="75"/>
      <c r="AR828" s="75"/>
      <c r="AS828" s="75"/>
      <c r="AT828" s="75"/>
      <c r="AU828" s="75"/>
      <c r="AV828" s="75"/>
      <c r="AW828" s="75"/>
      <c r="AX828" s="75"/>
      <c r="AY828" s="75"/>
      <c r="AZ828" s="75"/>
      <c r="BA828" s="75"/>
      <c r="BB828" s="75"/>
      <c r="BC828" s="75"/>
      <c r="BD828" s="75"/>
      <c r="BE828" s="75"/>
      <c r="BF828" s="75"/>
      <c r="BG828" s="75"/>
      <c r="BH828" s="75"/>
      <c r="BI828" s="75"/>
      <c r="BJ828" s="75"/>
      <c r="BK828" s="75"/>
      <c r="BL828" s="75"/>
      <c r="BM828" s="75"/>
      <c r="BN828" s="75"/>
      <c r="BO828" s="75"/>
      <c r="BP828" s="75"/>
      <c r="BQ828" s="75"/>
      <c r="BR828" s="75"/>
      <c r="BS828" s="75"/>
      <c r="BT828" s="75"/>
      <c r="BU828" s="75"/>
      <c r="BV828" s="75"/>
      <c r="BW828" s="75"/>
      <c r="BX828" s="75"/>
      <c r="BY828" s="75"/>
      <c r="BZ828" s="75"/>
      <c r="CA828" s="75"/>
      <c r="CB828" s="75"/>
      <c r="CC828" s="75"/>
      <c r="CD828" s="75"/>
      <c r="CE828" s="75"/>
      <c r="CF828" s="75"/>
    </row>
    <row r="829" spans="2:84" ht="12.95" customHeight="1">
      <c r="B829" s="75"/>
      <c r="C829" s="75"/>
      <c r="D829" s="75"/>
      <c r="E829" s="76"/>
      <c r="F829" s="76"/>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5"/>
      <c r="AL829" s="75"/>
      <c r="AM829" s="75"/>
      <c r="AN829" s="75"/>
      <c r="AO829" s="75"/>
      <c r="AP829" s="75"/>
      <c r="AQ829" s="75"/>
      <c r="AR829" s="75"/>
      <c r="AS829" s="75"/>
      <c r="AT829" s="75"/>
      <c r="AU829" s="75"/>
      <c r="AV829" s="75"/>
      <c r="AW829" s="75"/>
      <c r="AX829" s="75"/>
      <c r="AY829" s="75"/>
      <c r="AZ829" s="75"/>
      <c r="BA829" s="75"/>
      <c r="BB829" s="75"/>
      <c r="BC829" s="75"/>
      <c r="BD829" s="75"/>
      <c r="BE829" s="75"/>
      <c r="BF829" s="75"/>
      <c r="BG829" s="75"/>
      <c r="BH829" s="75"/>
      <c r="BI829" s="75"/>
      <c r="BJ829" s="75"/>
      <c r="BK829" s="75"/>
      <c r="BL829" s="75"/>
      <c r="BM829" s="75"/>
      <c r="BN829" s="75"/>
      <c r="BO829" s="75"/>
      <c r="BP829" s="75"/>
      <c r="BQ829" s="75"/>
      <c r="BR829" s="75"/>
      <c r="BS829" s="75"/>
      <c r="BT829" s="75"/>
      <c r="BU829" s="75"/>
      <c r="BV829" s="75"/>
      <c r="BW829" s="75"/>
      <c r="BX829" s="75"/>
      <c r="BY829" s="75"/>
      <c r="BZ829" s="75"/>
      <c r="CA829" s="75"/>
      <c r="CB829" s="75"/>
      <c r="CC829" s="75"/>
      <c r="CD829" s="75"/>
      <c r="CE829" s="75"/>
      <c r="CF829" s="75"/>
    </row>
    <row r="830" spans="2:84" ht="12.95" customHeight="1">
      <c r="B830" s="75"/>
      <c r="C830" s="75"/>
      <c r="D830" s="75"/>
      <c r="E830" s="76"/>
      <c r="F830" s="76"/>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5"/>
      <c r="AL830" s="75"/>
      <c r="AM830" s="75"/>
      <c r="AN830" s="75"/>
      <c r="AO830" s="75"/>
      <c r="AP830" s="75"/>
      <c r="AQ830" s="75"/>
      <c r="AR830" s="75"/>
      <c r="AS830" s="75"/>
      <c r="AT830" s="75"/>
      <c r="AU830" s="75"/>
      <c r="AV830" s="75"/>
      <c r="AW830" s="75"/>
      <c r="AX830" s="75"/>
      <c r="AY830" s="75"/>
      <c r="AZ830" s="75"/>
      <c r="BA830" s="75"/>
      <c r="BB830" s="75"/>
      <c r="BC830" s="75"/>
      <c r="BD830" s="75"/>
      <c r="BE830" s="75"/>
      <c r="BF830" s="75"/>
      <c r="BG830" s="75"/>
      <c r="BH830" s="75"/>
      <c r="BI830" s="75"/>
      <c r="BJ830" s="75"/>
      <c r="BK830" s="75"/>
      <c r="BL830" s="75"/>
      <c r="BM830" s="75"/>
      <c r="BN830" s="75"/>
      <c r="BO830" s="75"/>
      <c r="BP830" s="75"/>
      <c r="BQ830" s="75"/>
      <c r="BR830" s="75"/>
      <c r="BS830" s="75"/>
      <c r="BT830" s="75"/>
      <c r="BU830" s="75"/>
      <c r="BV830" s="75"/>
      <c r="BW830" s="75"/>
      <c r="BX830" s="75"/>
      <c r="BY830" s="75"/>
      <c r="BZ830" s="75"/>
      <c r="CA830" s="75"/>
      <c r="CB830" s="75"/>
      <c r="CC830" s="75"/>
      <c r="CD830" s="75"/>
      <c r="CE830" s="75"/>
      <c r="CF830" s="75"/>
    </row>
    <row r="831" spans="2:84" ht="12.95" customHeight="1">
      <c r="B831" s="75"/>
      <c r="C831" s="75"/>
      <c r="D831" s="75"/>
      <c r="E831" s="76"/>
      <c r="F831" s="76"/>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5"/>
      <c r="AL831" s="75"/>
      <c r="AM831" s="75"/>
      <c r="AN831" s="75"/>
      <c r="AO831" s="75"/>
      <c r="AP831" s="75"/>
      <c r="AQ831" s="75"/>
      <c r="AR831" s="75"/>
      <c r="AS831" s="75"/>
      <c r="AT831" s="75"/>
      <c r="AU831" s="75"/>
      <c r="AV831" s="75"/>
      <c r="AW831" s="75"/>
      <c r="AX831" s="75"/>
      <c r="AY831" s="75"/>
      <c r="AZ831" s="75"/>
      <c r="BA831" s="75"/>
      <c r="BB831" s="75"/>
      <c r="BC831" s="75"/>
      <c r="BD831" s="75"/>
      <c r="BE831" s="75"/>
      <c r="BF831" s="75"/>
      <c r="BG831" s="75"/>
      <c r="BH831" s="75"/>
      <c r="BI831" s="75"/>
      <c r="BJ831" s="75"/>
      <c r="BK831" s="75"/>
      <c r="BL831" s="75"/>
      <c r="BM831" s="75"/>
      <c r="BN831" s="75"/>
      <c r="BO831" s="75"/>
      <c r="BP831" s="75"/>
      <c r="BQ831" s="75"/>
      <c r="BR831" s="75"/>
      <c r="BS831" s="75"/>
      <c r="BT831" s="75"/>
      <c r="BU831" s="75"/>
      <c r="BV831" s="75"/>
      <c r="BW831" s="75"/>
      <c r="BX831" s="75"/>
      <c r="BY831" s="75"/>
      <c r="BZ831" s="75"/>
      <c r="CA831" s="75"/>
      <c r="CB831" s="75"/>
      <c r="CC831" s="75"/>
      <c r="CD831" s="75"/>
      <c r="CE831" s="75"/>
      <c r="CF831" s="75"/>
    </row>
    <row r="832" spans="2:84" ht="12.95" customHeight="1">
      <c r="B832" s="75"/>
      <c r="C832" s="75"/>
      <c r="D832" s="75"/>
      <c r="E832" s="76"/>
      <c r="F832" s="76"/>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5"/>
      <c r="AL832" s="75"/>
      <c r="AM832" s="75"/>
      <c r="AN832" s="75"/>
      <c r="AO832" s="75"/>
      <c r="AP832" s="75"/>
      <c r="AQ832" s="75"/>
      <c r="AR832" s="75"/>
      <c r="AS832" s="75"/>
      <c r="AT832" s="75"/>
      <c r="AU832" s="75"/>
      <c r="AV832" s="75"/>
      <c r="AW832" s="75"/>
      <c r="AX832" s="75"/>
      <c r="AY832" s="75"/>
      <c r="AZ832" s="75"/>
      <c r="BA832" s="75"/>
      <c r="BB832" s="75"/>
      <c r="BC832" s="75"/>
      <c r="BD832" s="75"/>
      <c r="BE832" s="75"/>
      <c r="BF832" s="75"/>
      <c r="BG832" s="75"/>
      <c r="BH832" s="75"/>
      <c r="BI832" s="75"/>
      <c r="BJ832" s="75"/>
      <c r="BK832" s="75"/>
      <c r="BL832" s="75"/>
      <c r="BM832" s="75"/>
      <c r="BN832" s="75"/>
      <c r="BO832" s="75"/>
      <c r="BP832" s="75"/>
      <c r="BQ832" s="75"/>
      <c r="BR832" s="75"/>
      <c r="BS832" s="75"/>
      <c r="BT832" s="75"/>
      <c r="BU832" s="75"/>
      <c r="BV832" s="75"/>
      <c r="BW832" s="75"/>
      <c r="BX832" s="75"/>
      <c r="BY832" s="75"/>
      <c r="BZ832" s="75"/>
      <c r="CA832" s="75"/>
      <c r="CB832" s="75"/>
      <c r="CC832" s="75"/>
      <c r="CD832" s="75"/>
      <c r="CE832" s="75"/>
      <c r="CF832" s="75"/>
    </row>
    <row r="833" spans="2:84" ht="12.95" customHeight="1">
      <c r="B833" s="75"/>
      <c r="C833" s="75"/>
      <c r="D833" s="75"/>
      <c r="E833" s="76"/>
      <c r="F833" s="76"/>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5"/>
      <c r="AL833" s="75"/>
      <c r="AM833" s="75"/>
      <c r="AN833" s="75"/>
      <c r="AO833" s="75"/>
      <c r="AP833" s="75"/>
      <c r="AQ833" s="75"/>
      <c r="AR833" s="75"/>
      <c r="AS833" s="75"/>
      <c r="AT833" s="75"/>
      <c r="AU833" s="75"/>
      <c r="AV833" s="75"/>
      <c r="AW833" s="75"/>
      <c r="AX833" s="75"/>
      <c r="AY833" s="75"/>
      <c r="AZ833" s="75"/>
      <c r="BA833" s="75"/>
      <c r="BB833" s="75"/>
      <c r="BC833" s="75"/>
      <c r="BD833" s="75"/>
      <c r="BE833" s="75"/>
      <c r="BF833" s="75"/>
      <c r="BG833" s="75"/>
      <c r="BH833" s="75"/>
      <c r="BI833" s="75"/>
      <c r="BJ833" s="75"/>
      <c r="BK833" s="75"/>
      <c r="BL833" s="75"/>
      <c r="BM833" s="75"/>
      <c r="BN833" s="75"/>
      <c r="BO833" s="75"/>
      <c r="BP833" s="75"/>
      <c r="BQ833" s="75"/>
      <c r="BR833" s="75"/>
      <c r="BS833" s="75"/>
      <c r="BT833" s="75"/>
      <c r="BU833" s="75"/>
      <c r="BV833" s="75"/>
      <c r="BW833" s="75"/>
      <c r="BX833" s="75"/>
      <c r="BY833" s="75"/>
      <c r="BZ833" s="75"/>
      <c r="CA833" s="75"/>
      <c r="CB833" s="75"/>
      <c r="CC833" s="75"/>
      <c r="CD833" s="75"/>
      <c r="CE833" s="75"/>
      <c r="CF833" s="75"/>
    </row>
    <row r="834" spans="2:84" ht="12.95" customHeight="1">
      <c r="B834" s="75"/>
      <c r="C834" s="75"/>
      <c r="D834" s="75"/>
      <c r="E834" s="76"/>
      <c r="F834" s="76"/>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5"/>
      <c r="AL834" s="75"/>
      <c r="AM834" s="75"/>
      <c r="AN834" s="75"/>
      <c r="AO834" s="75"/>
      <c r="AP834" s="75"/>
      <c r="AQ834" s="75"/>
      <c r="AR834" s="75"/>
      <c r="AS834" s="75"/>
      <c r="AT834" s="75"/>
      <c r="AU834" s="75"/>
      <c r="AV834" s="75"/>
      <c r="AW834" s="75"/>
      <c r="AX834" s="75"/>
      <c r="AY834" s="75"/>
      <c r="AZ834" s="75"/>
      <c r="BA834" s="75"/>
      <c r="BB834" s="75"/>
      <c r="BC834" s="75"/>
      <c r="BD834" s="75"/>
      <c r="BE834" s="75"/>
      <c r="BF834" s="75"/>
      <c r="BG834" s="75"/>
      <c r="BH834" s="75"/>
      <c r="BI834" s="75"/>
      <c r="BJ834" s="75"/>
      <c r="BK834" s="75"/>
      <c r="BL834" s="75"/>
      <c r="BM834" s="75"/>
      <c r="BN834" s="75"/>
      <c r="BO834" s="75"/>
      <c r="BP834" s="75"/>
      <c r="BQ834" s="75"/>
      <c r="BR834" s="75"/>
      <c r="BS834" s="75"/>
      <c r="BT834" s="75"/>
      <c r="BU834" s="75"/>
      <c r="BV834" s="75"/>
      <c r="BW834" s="75"/>
      <c r="BX834" s="75"/>
      <c r="BY834" s="75"/>
      <c r="BZ834" s="75"/>
      <c r="CA834" s="75"/>
      <c r="CB834" s="75"/>
      <c r="CC834" s="75"/>
      <c r="CD834" s="75"/>
      <c r="CE834" s="75"/>
      <c r="CF834" s="75"/>
    </row>
    <row r="835" spans="2:84" ht="12.95" customHeight="1">
      <c r="B835" s="75"/>
      <c r="C835" s="75"/>
      <c r="D835" s="75"/>
      <c r="E835" s="76"/>
      <c r="F835" s="76"/>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5"/>
      <c r="AL835" s="75"/>
      <c r="AM835" s="75"/>
      <c r="AN835" s="75"/>
      <c r="AO835" s="75"/>
      <c r="AP835" s="75"/>
      <c r="AQ835" s="75"/>
      <c r="AR835" s="75"/>
      <c r="AS835" s="75"/>
      <c r="AT835" s="75"/>
      <c r="AU835" s="75"/>
      <c r="AV835" s="75"/>
      <c r="AW835" s="75"/>
      <c r="AX835" s="75"/>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5"/>
      <c r="CB835" s="75"/>
      <c r="CC835" s="75"/>
      <c r="CD835" s="75"/>
      <c r="CE835" s="75"/>
      <c r="CF835" s="75"/>
    </row>
    <row r="836" spans="2:84" ht="12.95" customHeight="1">
      <c r="B836" s="75"/>
      <c r="C836" s="75"/>
      <c r="D836" s="75"/>
      <c r="E836" s="76"/>
      <c r="F836" s="76"/>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5"/>
      <c r="AL836" s="75"/>
      <c r="AM836" s="75"/>
      <c r="AN836" s="75"/>
      <c r="AO836" s="75"/>
      <c r="AP836" s="75"/>
      <c r="AQ836" s="75"/>
      <c r="AR836" s="75"/>
      <c r="AS836" s="75"/>
      <c r="AT836" s="75"/>
      <c r="AU836" s="75"/>
      <c r="AV836" s="75"/>
      <c r="AW836" s="75"/>
      <c r="AX836" s="75"/>
      <c r="AY836" s="75"/>
      <c r="AZ836" s="75"/>
      <c r="BA836" s="75"/>
      <c r="BB836" s="75"/>
      <c r="BC836" s="75"/>
      <c r="BD836" s="75"/>
      <c r="BE836" s="75"/>
      <c r="BF836" s="75"/>
      <c r="BG836" s="75"/>
      <c r="BH836" s="75"/>
      <c r="BI836" s="75"/>
      <c r="BJ836" s="75"/>
      <c r="BK836" s="75"/>
      <c r="BL836" s="75"/>
      <c r="BM836" s="75"/>
      <c r="BN836" s="75"/>
      <c r="BO836" s="75"/>
      <c r="BP836" s="75"/>
      <c r="BQ836" s="75"/>
      <c r="BR836" s="75"/>
      <c r="BS836" s="75"/>
      <c r="BT836" s="75"/>
      <c r="BU836" s="75"/>
      <c r="BV836" s="75"/>
      <c r="BW836" s="75"/>
      <c r="BX836" s="75"/>
      <c r="BY836" s="75"/>
      <c r="BZ836" s="75"/>
      <c r="CA836" s="75"/>
      <c r="CB836" s="75"/>
      <c r="CC836" s="75"/>
      <c r="CD836" s="75"/>
      <c r="CE836" s="75"/>
      <c r="CF836" s="75"/>
    </row>
    <row r="837" spans="2:84" ht="12.95" customHeight="1">
      <c r="B837" s="75"/>
      <c r="C837" s="75"/>
      <c r="D837" s="75"/>
      <c r="E837" s="76"/>
      <c r="F837" s="76"/>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5"/>
      <c r="AL837" s="75"/>
      <c r="AM837" s="75"/>
      <c r="AN837" s="75"/>
      <c r="AO837" s="75"/>
      <c r="AP837" s="75"/>
      <c r="AQ837" s="75"/>
      <c r="AR837" s="75"/>
      <c r="AS837" s="75"/>
      <c r="AT837" s="75"/>
      <c r="AU837" s="75"/>
      <c r="AV837" s="75"/>
      <c r="AW837" s="75"/>
      <c r="AX837" s="75"/>
      <c r="AY837" s="75"/>
      <c r="AZ837" s="75"/>
      <c r="BA837" s="75"/>
      <c r="BB837" s="75"/>
      <c r="BC837" s="75"/>
      <c r="BD837" s="75"/>
      <c r="BE837" s="75"/>
      <c r="BF837" s="75"/>
      <c r="BG837" s="75"/>
      <c r="BH837" s="75"/>
      <c r="BI837" s="75"/>
      <c r="BJ837" s="75"/>
      <c r="BK837" s="75"/>
      <c r="BL837" s="75"/>
      <c r="BM837" s="75"/>
      <c r="BN837" s="75"/>
      <c r="BO837" s="75"/>
      <c r="BP837" s="75"/>
      <c r="BQ837" s="75"/>
      <c r="BR837" s="75"/>
      <c r="BS837" s="75"/>
      <c r="BT837" s="75"/>
      <c r="BU837" s="75"/>
      <c r="BV837" s="75"/>
      <c r="BW837" s="75"/>
      <c r="BX837" s="75"/>
      <c r="BY837" s="75"/>
      <c r="BZ837" s="75"/>
      <c r="CA837" s="75"/>
      <c r="CB837" s="75"/>
      <c r="CC837" s="75"/>
      <c r="CD837" s="75"/>
      <c r="CE837" s="75"/>
      <c r="CF837" s="75"/>
    </row>
    <row r="838" spans="2:84" ht="12.95" customHeight="1">
      <c r="B838" s="75"/>
      <c r="C838" s="75"/>
      <c r="D838" s="75"/>
      <c r="E838" s="76"/>
      <c r="F838" s="76"/>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5"/>
      <c r="AL838" s="75"/>
      <c r="AM838" s="75"/>
      <c r="AN838" s="75"/>
      <c r="AO838" s="75"/>
      <c r="AP838" s="75"/>
      <c r="AQ838" s="75"/>
      <c r="AR838" s="75"/>
      <c r="AS838" s="75"/>
      <c r="AT838" s="75"/>
      <c r="AU838" s="75"/>
      <c r="AV838" s="75"/>
      <c r="AW838" s="75"/>
      <c r="AX838" s="75"/>
      <c r="AY838" s="75"/>
      <c r="AZ838" s="75"/>
      <c r="BA838" s="75"/>
      <c r="BB838" s="75"/>
      <c r="BC838" s="75"/>
      <c r="BD838" s="75"/>
      <c r="BE838" s="75"/>
      <c r="BF838" s="75"/>
      <c r="BG838" s="75"/>
      <c r="BH838" s="75"/>
      <c r="BI838" s="75"/>
      <c r="BJ838" s="75"/>
      <c r="BK838" s="75"/>
      <c r="BL838" s="75"/>
      <c r="BM838" s="75"/>
      <c r="BN838" s="75"/>
      <c r="BO838" s="75"/>
      <c r="BP838" s="75"/>
      <c r="BQ838" s="75"/>
      <c r="BR838" s="75"/>
      <c r="BS838" s="75"/>
      <c r="BT838" s="75"/>
      <c r="BU838" s="75"/>
      <c r="BV838" s="75"/>
      <c r="BW838" s="75"/>
      <c r="BX838" s="75"/>
      <c r="BY838" s="75"/>
      <c r="BZ838" s="75"/>
      <c r="CA838" s="75"/>
      <c r="CB838" s="75"/>
      <c r="CC838" s="75"/>
      <c r="CD838" s="75"/>
      <c r="CE838" s="75"/>
      <c r="CF838" s="75"/>
    </row>
    <row r="839" spans="2:84" ht="12.95" customHeight="1">
      <c r="B839" s="75"/>
      <c r="C839" s="75"/>
      <c r="D839" s="75"/>
      <c r="E839" s="76"/>
      <c r="F839" s="76"/>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5"/>
      <c r="AL839" s="75"/>
      <c r="AM839" s="75"/>
      <c r="AN839" s="75"/>
      <c r="AO839" s="75"/>
      <c r="AP839" s="75"/>
      <c r="AQ839" s="75"/>
      <c r="AR839" s="75"/>
      <c r="AS839" s="75"/>
      <c r="AT839" s="75"/>
      <c r="AU839" s="75"/>
      <c r="AV839" s="75"/>
      <c r="AW839" s="75"/>
      <c r="AX839" s="75"/>
      <c r="AY839" s="75"/>
      <c r="AZ839" s="75"/>
      <c r="BA839" s="75"/>
      <c r="BB839" s="75"/>
      <c r="BC839" s="75"/>
      <c r="BD839" s="75"/>
      <c r="BE839" s="75"/>
      <c r="BF839" s="75"/>
      <c r="BG839" s="75"/>
      <c r="BH839" s="75"/>
      <c r="BI839" s="75"/>
      <c r="BJ839" s="75"/>
      <c r="BK839" s="75"/>
      <c r="BL839" s="75"/>
      <c r="BM839" s="75"/>
      <c r="BN839" s="75"/>
      <c r="BO839" s="75"/>
      <c r="BP839" s="75"/>
      <c r="BQ839" s="75"/>
      <c r="BR839" s="75"/>
      <c r="BS839" s="75"/>
      <c r="BT839" s="75"/>
      <c r="BU839" s="75"/>
      <c r="BV839" s="75"/>
      <c r="BW839" s="75"/>
      <c r="BX839" s="75"/>
      <c r="BY839" s="75"/>
      <c r="BZ839" s="75"/>
      <c r="CA839" s="75"/>
      <c r="CB839" s="75"/>
      <c r="CC839" s="75"/>
      <c r="CD839" s="75"/>
      <c r="CE839" s="75"/>
      <c r="CF839" s="75"/>
    </row>
    <row r="840" spans="2:84" ht="12.95" customHeight="1">
      <c r="B840" s="75"/>
      <c r="C840" s="75"/>
      <c r="D840" s="75"/>
      <c r="E840" s="76"/>
      <c r="F840" s="76"/>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5"/>
      <c r="AL840" s="75"/>
      <c r="AM840" s="75"/>
      <c r="AN840" s="75"/>
      <c r="AO840" s="75"/>
      <c r="AP840" s="75"/>
      <c r="AQ840" s="75"/>
      <c r="AR840" s="75"/>
      <c r="AS840" s="75"/>
      <c r="AT840" s="75"/>
      <c r="AU840" s="75"/>
      <c r="AV840" s="75"/>
      <c r="AW840" s="75"/>
      <c r="AX840" s="75"/>
      <c r="AY840" s="75"/>
      <c r="AZ840" s="75"/>
      <c r="BA840" s="75"/>
      <c r="BB840" s="75"/>
      <c r="BC840" s="75"/>
      <c r="BD840" s="75"/>
      <c r="BE840" s="75"/>
      <c r="BF840" s="75"/>
      <c r="BG840" s="75"/>
      <c r="BH840" s="75"/>
      <c r="BI840" s="75"/>
      <c r="BJ840" s="75"/>
      <c r="BK840" s="75"/>
      <c r="BL840" s="75"/>
      <c r="BM840" s="75"/>
      <c r="BN840" s="75"/>
      <c r="BO840" s="75"/>
      <c r="BP840" s="75"/>
      <c r="BQ840" s="75"/>
      <c r="BR840" s="75"/>
      <c r="BS840" s="75"/>
      <c r="BT840" s="75"/>
      <c r="BU840" s="75"/>
      <c r="BV840" s="75"/>
      <c r="BW840" s="75"/>
      <c r="BX840" s="75"/>
      <c r="BY840" s="75"/>
      <c r="BZ840" s="75"/>
      <c r="CA840" s="75"/>
      <c r="CB840" s="75"/>
      <c r="CC840" s="75"/>
      <c r="CD840" s="75"/>
      <c r="CE840" s="75"/>
      <c r="CF840" s="75"/>
    </row>
    <row r="841" spans="2:84" ht="12.95" customHeight="1">
      <c r="B841" s="75"/>
      <c r="C841" s="75"/>
      <c r="D841" s="75"/>
      <c r="E841" s="76"/>
      <c r="F841" s="76"/>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5"/>
      <c r="AL841" s="75"/>
      <c r="AM841" s="75"/>
      <c r="AN841" s="75"/>
      <c r="AO841" s="75"/>
      <c r="AP841" s="75"/>
      <c r="AQ841" s="75"/>
      <c r="AR841" s="75"/>
      <c r="AS841" s="75"/>
      <c r="AT841" s="75"/>
      <c r="AU841" s="75"/>
      <c r="AV841" s="75"/>
      <c r="AW841" s="75"/>
      <c r="AX841" s="75"/>
      <c r="AY841" s="75"/>
      <c r="AZ841" s="75"/>
      <c r="BA841" s="75"/>
      <c r="BB841" s="75"/>
      <c r="BC841" s="75"/>
      <c r="BD841" s="75"/>
      <c r="BE841" s="75"/>
      <c r="BF841" s="75"/>
      <c r="BG841" s="75"/>
      <c r="BH841" s="75"/>
      <c r="BI841" s="75"/>
      <c r="BJ841" s="75"/>
      <c r="BK841" s="75"/>
      <c r="BL841" s="75"/>
      <c r="BM841" s="75"/>
      <c r="BN841" s="75"/>
      <c r="BO841" s="75"/>
      <c r="BP841" s="75"/>
      <c r="BQ841" s="75"/>
      <c r="BR841" s="75"/>
      <c r="BS841" s="75"/>
      <c r="BT841" s="75"/>
      <c r="BU841" s="75"/>
      <c r="BV841" s="75"/>
      <c r="BW841" s="75"/>
      <c r="BX841" s="75"/>
      <c r="BY841" s="75"/>
      <c r="BZ841" s="75"/>
      <c r="CA841" s="75"/>
      <c r="CB841" s="75"/>
      <c r="CC841" s="75"/>
      <c r="CD841" s="75"/>
      <c r="CE841" s="75"/>
      <c r="CF841" s="75"/>
    </row>
    <row r="842" spans="2:84" ht="12.95" customHeight="1">
      <c r="B842" s="75"/>
      <c r="C842" s="75"/>
      <c r="D842" s="75"/>
      <c r="E842" s="76"/>
      <c r="F842" s="76"/>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5"/>
      <c r="AL842" s="75"/>
      <c r="AM842" s="75"/>
      <c r="AN842" s="75"/>
      <c r="AO842" s="75"/>
      <c r="AP842" s="75"/>
      <c r="AQ842" s="75"/>
      <c r="AR842" s="75"/>
      <c r="AS842" s="75"/>
      <c r="AT842" s="75"/>
      <c r="AU842" s="75"/>
      <c r="AV842" s="75"/>
      <c r="AW842" s="75"/>
      <c r="AX842" s="75"/>
      <c r="AY842" s="75"/>
      <c r="AZ842" s="75"/>
      <c r="BA842" s="75"/>
      <c r="BB842" s="75"/>
      <c r="BC842" s="75"/>
      <c r="BD842" s="75"/>
      <c r="BE842" s="75"/>
      <c r="BF842" s="75"/>
      <c r="BG842" s="75"/>
      <c r="BH842" s="75"/>
      <c r="BI842" s="75"/>
      <c r="BJ842" s="75"/>
      <c r="BK842" s="75"/>
      <c r="BL842" s="75"/>
      <c r="BM842" s="75"/>
      <c r="BN842" s="75"/>
      <c r="BO842" s="75"/>
      <c r="BP842" s="75"/>
      <c r="BQ842" s="75"/>
      <c r="BR842" s="75"/>
      <c r="BS842" s="75"/>
      <c r="BT842" s="75"/>
      <c r="BU842" s="75"/>
      <c r="BV842" s="75"/>
      <c r="BW842" s="75"/>
      <c r="BX842" s="75"/>
      <c r="BY842" s="75"/>
      <c r="BZ842" s="75"/>
      <c r="CA842" s="75"/>
      <c r="CB842" s="75"/>
      <c r="CC842" s="75"/>
      <c r="CD842" s="75"/>
      <c r="CE842" s="75"/>
      <c r="CF842" s="75"/>
    </row>
    <row r="843" spans="2:84" ht="12.95" customHeight="1">
      <c r="B843" s="75"/>
      <c r="C843" s="75"/>
      <c r="D843" s="75"/>
      <c r="E843" s="76"/>
      <c r="F843" s="76"/>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5"/>
      <c r="AL843" s="75"/>
      <c r="AM843" s="75"/>
      <c r="AN843" s="75"/>
      <c r="AO843" s="75"/>
      <c r="AP843" s="75"/>
      <c r="AQ843" s="75"/>
      <c r="AR843" s="75"/>
      <c r="AS843" s="75"/>
      <c r="AT843" s="75"/>
      <c r="AU843" s="75"/>
      <c r="AV843" s="75"/>
      <c r="AW843" s="75"/>
      <c r="AX843" s="75"/>
      <c r="AY843" s="75"/>
      <c r="AZ843" s="75"/>
      <c r="BA843" s="75"/>
      <c r="BB843" s="75"/>
      <c r="BC843" s="75"/>
      <c r="BD843" s="75"/>
      <c r="BE843" s="75"/>
      <c r="BF843" s="75"/>
      <c r="BG843" s="75"/>
      <c r="BH843" s="75"/>
      <c r="BI843" s="75"/>
      <c r="BJ843" s="75"/>
      <c r="BK843" s="75"/>
      <c r="BL843" s="75"/>
      <c r="BM843" s="75"/>
      <c r="BN843" s="75"/>
      <c r="BO843" s="75"/>
      <c r="BP843" s="75"/>
      <c r="BQ843" s="75"/>
      <c r="BR843" s="75"/>
      <c r="BS843" s="75"/>
      <c r="BT843" s="75"/>
      <c r="BU843" s="75"/>
      <c r="BV843" s="75"/>
      <c r="BW843" s="75"/>
      <c r="BX843" s="75"/>
      <c r="BY843" s="75"/>
      <c r="BZ843" s="75"/>
      <c r="CA843" s="75"/>
      <c r="CB843" s="75"/>
      <c r="CC843" s="75"/>
      <c r="CD843" s="75"/>
      <c r="CE843" s="75"/>
      <c r="CF843" s="75"/>
    </row>
    <row r="844" spans="2:84" ht="12.95" customHeight="1">
      <c r="B844" s="75"/>
      <c r="C844" s="75"/>
      <c r="D844" s="75"/>
      <c r="E844" s="76"/>
      <c r="F844" s="76"/>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5"/>
      <c r="AL844" s="75"/>
      <c r="AM844" s="75"/>
      <c r="AN844" s="75"/>
      <c r="AO844" s="75"/>
      <c r="AP844" s="75"/>
      <c r="AQ844" s="75"/>
      <c r="AR844" s="75"/>
      <c r="AS844" s="75"/>
      <c r="AT844" s="75"/>
      <c r="AU844" s="75"/>
      <c r="AV844" s="75"/>
      <c r="AW844" s="75"/>
      <c r="AX844" s="75"/>
      <c r="AY844" s="75"/>
      <c r="AZ844" s="75"/>
      <c r="BA844" s="75"/>
      <c r="BB844" s="75"/>
      <c r="BC844" s="75"/>
      <c r="BD844" s="75"/>
      <c r="BE844" s="75"/>
      <c r="BF844" s="75"/>
      <c r="BG844" s="75"/>
      <c r="BH844" s="75"/>
      <c r="BI844" s="75"/>
      <c r="BJ844" s="75"/>
      <c r="BK844" s="75"/>
      <c r="BL844" s="75"/>
      <c r="BM844" s="75"/>
      <c r="BN844" s="75"/>
      <c r="BO844" s="75"/>
      <c r="BP844" s="75"/>
      <c r="BQ844" s="75"/>
      <c r="BR844" s="75"/>
      <c r="BS844" s="75"/>
      <c r="BT844" s="75"/>
      <c r="BU844" s="75"/>
      <c r="BV844" s="75"/>
      <c r="BW844" s="75"/>
      <c r="BX844" s="75"/>
      <c r="BY844" s="75"/>
      <c r="BZ844" s="75"/>
      <c r="CA844" s="75"/>
      <c r="CB844" s="75"/>
      <c r="CC844" s="75"/>
      <c r="CD844" s="75"/>
      <c r="CE844" s="75"/>
      <c r="CF844" s="75"/>
    </row>
    <row r="845" spans="2:84" ht="12.95" customHeight="1">
      <c r="B845" s="75"/>
      <c r="C845" s="75"/>
      <c r="D845" s="75"/>
      <c r="E845" s="76"/>
      <c r="F845" s="76"/>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5"/>
      <c r="AL845" s="75"/>
      <c r="AM845" s="75"/>
      <c r="AN845" s="75"/>
      <c r="AO845" s="75"/>
      <c r="AP845" s="75"/>
      <c r="AQ845" s="75"/>
      <c r="AR845" s="75"/>
      <c r="AS845" s="75"/>
      <c r="AT845" s="75"/>
      <c r="AU845" s="75"/>
      <c r="AV845" s="75"/>
      <c r="AW845" s="75"/>
      <c r="AX845" s="75"/>
      <c r="AY845" s="75"/>
      <c r="AZ845" s="75"/>
      <c r="BA845" s="75"/>
      <c r="BB845" s="75"/>
      <c r="BC845" s="75"/>
      <c r="BD845" s="75"/>
      <c r="BE845" s="75"/>
      <c r="BF845" s="75"/>
      <c r="BG845" s="75"/>
      <c r="BH845" s="75"/>
      <c r="BI845" s="75"/>
      <c r="BJ845" s="75"/>
      <c r="BK845" s="75"/>
      <c r="BL845" s="75"/>
      <c r="BM845" s="75"/>
      <c r="BN845" s="75"/>
      <c r="BO845" s="75"/>
      <c r="BP845" s="75"/>
      <c r="BQ845" s="75"/>
      <c r="BR845" s="75"/>
      <c r="BS845" s="75"/>
      <c r="BT845" s="75"/>
      <c r="BU845" s="75"/>
      <c r="BV845" s="75"/>
      <c r="BW845" s="75"/>
      <c r="BX845" s="75"/>
      <c r="BY845" s="75"/>
      <c r="BZ845" s="75"/>
      <c r="CA845" s="75"/>
      <c r="CB845" s="75"/>
      <c r="CC845" s="75"/>
      <c r="CD845" s="75"/>
      <c r="CE845" s="75"/>
      <c r="CF845" s="75"/>
    </row>
    <row r="846" spans="2:84" ht="12.95" customHeight="1">
      <c r="B846" s="75"/>
      <c r="C846" s="75"/>
      <c r="D846" s="75"/>
      <c r="E846" s="76"/>
      <c r="F846" s="76"/>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5"/>
      <c r="AL846" s="75"/>
      <c r="AM846" s="75"/>
      <c r="AN846" s="75"/>
      <c r="AO846" s="75"/>
      <c r="AP846" s="75"/>
      <c r="AQ846" s="75"/>
      <c r="AR846" s="75"/>
      <c r="AS846" s="75"/>
      <c r="AT846" s="75"/>
      <c r="AU846" s="75"/>
      <c r="AV846" s="75"/>
      <c r="AW846" s="75"/>
      <c r="AX846" s="75"/>
      <c r="AY846" s="75"/>
      <c r="AZ846" s="75"/>
      <c r="BA846" s="75"/>
      <c r="BB846" s="75"/>
      <c r="BC846" s="75"/>
      <c r="BD846" s="75"/>
      <c r="BE846" s="75"/>
      <c r="BF846" s="75"/>
      <c r="BG846" s="75"/>
      <c r="BH846" s="75"/>
      <c r="BI846" s="75"/>
      <c r="BJ846" s="75"/>
      <c r="BK846" s="75"/>
      <c r="BL846" s="75"/>
      <c r="BM846" s="75"/>
      <c r="BN846" s="75"/>
      <c r="BO846" s="75"/>
      <c r="BP846" s="75"/>
      <c r="BQ846" s="75"/>
      <c r="BR846" s="75"/>
      <c r="BS846" s="75"/>
      <c r="BT846" s="75"/>
      <c r="BU846" s="75"/>
      <c r="BV846" s="75"/>
      <c r="BW846" s="75"/>
      <c r="BX846" s="75"/>
      <c r="BY846" s="75"/>
      <c r="BZ846" s="75"/>
      <c r="CA846" s="75"/>
      <c r="CB846" s="75"/>
      <c r="CC846" s="75"/>
      <c r="CD846" s="75"/>
      <c r="CE846" s="75"/>
      <c r="CF846" s="75"/>
    </row>
    <row r="847" spans="2:84" ht="12.95" customHeight="1">
      <c r="B847" s="75"/>
      <c r="C847" s="75"/>
      <c r="D847" s="75"/>
      <c r="E847" s="76"/>
      <c r="F847" s="76"/>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5"/>
      <c r="AL847" s="75"/>
      <c r="AM847" s="75"/>
      <c r="AN847" s="75"/>
      <c r="AO847" s="75"/>
      <c r="AP847" s="75"/>
      <c r="AQ847" s="75"/>
      <c r="AR847" s="75"/>
      <c r="AS847" s="75"/>
      <c r="AT847" s="75"/>
      <c r="AU847" s="75"/>
      <c r="AV847" s="75"/>
      <c r="AW847" s="75"/>
      <c r="AX847" s="75"/>
      <c r="AY847" s="75"/>
      <c r="AZ847" s="75"/>
      <c r="BA847" s="75"/>
      <c r="BB847" s="75"/>
      <c r="BC847" s="75"/>
      <c r="BD847" s="75"/>
      <c r="BE847" s="75"/>
      <c r="BF847" s="75"/>
      <c r="BG847" s="75"/>
      <c r="BH847" s="75"/>
      <c r="BI847" s="75"/>
      <c r="BJ847" s="75"/>
      <c r="BK847" s="75"/>
      <c r="BL847" s="75"/>
      <c r="BM847" s="75"/>
      <c r="BN847" s="75"/>
      <c r="BO847" s="75"/>
      <c r="BP847" s="75"/>
      <c r="BQ847" s="75"/>
      <c r="BR847" s="75"/>
      <c r="BS847" s="75"/>
      <c r="BT847" s="75"/>
      <c r="BU847" s="75"/>
      <c r="BV847" s="75"/>
      <c r="BW847" s="75"/>
      <c r="BX847" s="75"/>
      <c r="BY847" s="75"/>
      <c r="BZ847" s="75"/>
      <c r="CA847" s="75"/>
      <c r="CB847" s="75"/>
      <c r="CC847" s="75"/>
      <c r="CD847" s="75"/>
      <c r="CE847" s="75"/>
      <c r="CF847" s="75"/>
    </row>
    <row r="848" spans="2:84" ht="12.95" customHeight="1">
      <c r="B848" s="75"/>
      <c r="C848" s="75"/>
      <c r="D848" s="75"/>
      <c r="E848" s="76"/>
      <c r="F848" s="76"/>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5"/>
      <c r="AL848" s="75"/>
      <c r="AM848" s="75"/>
      <c r="AN848" s="75"/>
      <c r="AO848" s="75"/>
      <c r="AP848" s="75"/>
      <c r="AQ848" s="75"/>
      <c r="AR848" s="75"/>
      <c r="AS848" s="75"/>
      <c r="AT848" s="75"/>
      <c r="AU848" s="75"/>
      <c r="AV848" s="75"/>
      <c r="AW848" s="75"/>
      <c r="AX848" s="75"/>
      <c r="AY848" s="75"/>
      <c r="AZ848" s="75"/>
      <c r="BA848" s="75"/>
      <c r="BB848" s="75"/>
      <c r="BC848" s="75"/>
      <c r="BD848" s="75"/>
      <c r="BE848" s="75"/>
      <c r="BF848" s="75"/>
      <c r="BG848" s="75"/>
      <c r="BH848" s="75"/>
      <c r="BI848" s="75"/>
      <c r="BJ848" s="75"/>
      <c r="BK848" s="75"/>
      <c r="BL848" s="75"/>
      <c r="BM848" s="75"/>
      <c r="BN848" s="75"/>
      <c r="BO848" s="75"/>
      <c r="BP848" s="75"/>
      <c r="BQ848" s="75"/>
      <c r="BR848" s="75"/>
      <c r="BS848" s="75"/>
      <c r="BT848" s="75"/>
      <c r="BU848" s="75"/>
      <c r="BV848" s="75"/>
      <c r="BW848" s="75"/>
      <c r="BX848" s="75"/>
      <c r="BY848" s="75"/>
      <c r="BZ848" s="75"/>
      <c r="CA848" s="75"/>
      <c r="CB848" s="75"/>
      <c r="CC848" s="75"/>
      <c r="CD848" s="75"/>
      <c r="CE848" s="75"/>
      <c r="CF848" s="75"/>
    </row>
    <row r="849" spans="2:84" ht="12.95" customHeight="1">
      <c r="B849" s="75"/>
      <c r="C849" s="75"/>
      <c r="D849" s="75"/>
      <c r="E849" s="76"/>
      <c r="F849" s="76"/>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5"/>
      <c r="AL849" s="75"/>
      <c r="AM849" s="75"/>
      <c r="AN849" s="75"/>
      <c r="AO849" s="75"/>
      <c r="AP849" s="75"/>
      <c r="AQ849" s="75"/>
      <c r="AR849" s="75"/>
      <c r="AS849" s="75"/>
      <c r="AT849" s="75"/>
      <c r="AU849" s="75"/>
      <c r="AV849" s="75"/>
      <c r="AW849" s="75"/>
      <c r="AX849" s="75"/>
      <c r="AY849" s="75"/>
      <c r="AZ849" s="75"/>
      <c r="BA849" s="75"/>
      <c r="BB849" s="75"/>
      <c r="BC849" s="75"/>
      <c r="BD849" s="75"/>
      <c r="BE849" s="75"/>
      <c r="BF849" s="75"/>
      <c r="BG849" s="75"/>
      <c r="BH849" s="75"/>
      <c r="BI849" s="75"/>
      <c r="BJ849" s="75"/>
      <c r="BK849" s="75"/>
      <c r="BL849" s="75"/>
      <c r="BM849" s="75"/>
      <c r="BN849" s="75"/>
      <c r="BO849" s="75"/>
      <c r="BP849" s="75"/>
      <c r="BQ849" s="75"/>
      <c r="BR849" s="75"/>
      <c r="BS849" s="75"/>
      <c r="BT849" s="75"/>
      <c r="BU849" s="75"/>
      <c r="BV849" s="75"/>
      <c r="BW849" s="75"/>
      <c r="BX849" s="75"/>
      <c r="BY849" s="75"/>
      <c r="BZ849" s="75"/>
      <c r="CA849" s="75"/>
      <c r="CB849" s="75"/>
      <c r="CC849" s="75"/>
      <c r="CD849" s="75"/>
      <c r="CE849" s="75"/>
      <c r="CF849" s="75"/>
    </row>
    <row r="850" spans="2:84" ht="12.95" customHeight="1">
      <c r="B850" s="75"/>
      <c r="C850" s="75"/>
      <c r="D850" s="75"/>
      <c r="E850" s="76"/>
      <c r="F850" s="76"/>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5"/>
      <c r="AL850" s="75"/>
      <c r="AM850" s="75"/>
      <c r="AN850" s="75"/>
      <c r="AO850" s="75"/>
      <c r="AP850" s="75"/>
      <c r="AQ850" s="75"/>
      <c r="AR850" s="75"/>
      <c r="AS850" s="75"/>
      <c r="AT850" s="75"/>
      <c r="AU850" s="75"/>
      <c r="AV850" s="75"/>
      <c r="AW850" s="75"/>
      <c r="AX850" s="75"/>
      <c r="AY850" s="75"/>
      <c r="AZ850" s="75"/>
      <c r="BA850" s="75"/>
      <c r="BB850" s="75"/>
      <c r="BC850" s="75"/>
      <c r="BD850" s="75"/>
      <c r="BE850" s="75"/>
      <c r="BF850" s="75"/>
      <c r="BG850" s="75"/>
      <c r="BH850" s="75"/>
      <c r="BI850" s="75"/>
      <c r="BJ850" s="75"/>
      <c r="BK850" s="75"/>
      <c r="BL850" s="75"/>
      <c r="BM850" s="75"/>
      <c r="BN850" s="75"/>
      <c r="BO850" s="75"/>
      <c r="BP850" s="75"/>
      <c r="BQ850" s="75"/>
      <c r="BR850" s="75"/>
      <c r="BS850" s="75"/>
      <c r="BT850" s="75"/>
      <c r="BU850" s="75"/>
      <c r="BV850" s="75"/>
      <c r="BW850" s="75"/>
      <c r="BX850" s="75"/>
      <c r="BY850" s="75"/>
      <c r="BZ850" s="75"/>
      <c r="CA850" s="75"/>
      <c r="CB850" s="75"/>
      <c r="CC850" s="75"/>
      <c r="CD850" s="75"/>
      <c r="CE850" s="75"/>
      <c r="CF850" s="75"/>
    </row>
    <row r="851" spans="2:84" ht="12.95" customHeight="1">
      <c r="B851" s="75"/>
      <c r="C851" s="75"/>
      <c r="D851" s="75"/>
      <c r="E851" s="76"/>
      <c r="F851" s="76"/>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5"/>
      <c r="AL851" s="75"/>
      <c r="AM851" s="75"/>
      <c r="AN851" s="75"/>
      <c r="AO851" s="75"/>
      <c r="AP851" s="75"/>
      <c r="AQ851" s="75"/>
      <c r="AR851" s="75"/>
      <c r="AS851" s="75"/>
      <c r="AT851" s="75"/>
      <c r="AU851" s="75"/>
      <c r="AV851" s="75"/>
      <c r="AW851" s="75"/>
      <c r="AX851" s="75"/>
      <c r="AY851" s="75"/>
      <c r="AZ851" s="75"/>
      <c r="BA851" s="75"/>
      <c r="BB851" s="75"/>
      <c r="BC851" s="75"/>
      <c r="BD851" s="75"/>
      <c r="BE851" s="75"/>
      <c r="BF851" s="75"/>
      <c r="BG851" s="75"/>
      <c r="BH851" s="75"/>
      <c r="BI851" s="75"/>
      <c r="BJ851" s="75"/>
      <c r="BK851" s="75"/>
      <c r="BL851" s="75"/>
      <c r="BM851" s="75"/>
      <c r="BN851" s="75"/>
      <c r="BO851" s="75"/>
      <c r="BP851" s="75"/>
      <c r="BQ851" s="75"/>
      <c r="BR851" s="75"/>
      <c r="BS851" s="75"/>
      <c r="BT851" s="75"/>
      <c r="BU851" s="75"/>
      <c r="BV851" s="75"/>
      <c r="BW851" s="75"/>
      <c r="BX851" s="75"/>
      <c r="BY851" s="75"/>
      <c r="BZ851" s="75"/>
      <c r="CA851" s="75"/>
      <c r="CB851" s="75"/>
      <c r="CC851" s="75"/>
      <c r="CD851" s="75"/>
      <c r="CE851" s="75"/>
      <c r="CF851" s="75"/>
    </row>
    <row r="852" spans="2:84" ht="12.95" customHeight="1">
      <c r="B852" s="75"/>
      <c r="C852" s="75"/>
      <c r="D852" s="75"/>
      <c r="E852" s="76"/>
      <c r="F852" s="76"/>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5"/>
      <c r="AL852" s="75"/>
      <c r="AM852" s="75"/>
      <c r="AN852" s="75"/>
      <c r="AO852" s="75"/>
      <c r="AP852" s="75"/>
      <c r="AQ852" s="75"/>
      <c r="AR852" s="75"/>
      <c r="AS852" s="75"/>
      <c r="AT852" s="75"/>
      <c r="AU852" s="75"/>
      <c r="AV852" s="75"/>
      <c r="AW852" s="75"/>
      <c r="AX852" s="75"/>
      <c r="AY852" s="75"/>
      <c r="AZ852" s="75"/>
      <c r="BA852" s="75"/>
      <c r="BB852" s="75"/>
      <c r="BC852" s="75"/>
      <c r="BD852" s="75"/>
      <c r="BE852" s="75"/>
      <c r="BF852" s="75"/>
      <c r="BG852" s="75"/>
      <c r="BH852" s="75"/>
      <c r="BI852" s="75"/>
      <c r="BJ852" s="75"/>
      <c r="BK852" s="75"/>
      <c r="BL852" s="75"/>
      <c r="BM852" s="75"/>
      <c r="BN852" s="75"/>
      <c r="BO852" s="75"/>
      <c r="BP852" s="75"/>
      <c r="BQ852" s="75"/>
      <c r="BR852" s="75"/>
      <c r="BS852" s="75"/>
      <c r="BT852" s="75"/>
      <c r="BU852" s="75"/>
      <c r="BV852" s="75"/>
      <c r="BW852" s="75"/>
      <c r="BX852" s="75"/>
      <c r="BY852" s="75"/>
      <c r="BZ852" s="75"/>
      <c r="CA852" s="75"/>
      <c r="CB852" s="75"/>
      <c r="CC852" s="75"/>
      <c r="CD852" s="75"/>
      <c r="CE852" s="75"/>
      <c r="CF852" s="75"/>
    </row>
    <row r="853" spans="2:84" ht="12.95" customHeight="1">
      <c r="B853" s="75"/>
      <c r="C853" s="75"/>
      <c r="D853" s="75"/>
      <c r="E853" s="76"/>
      <c r="F853" s="76"/>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5"/>
      <c r="AL853" s="75"/>
      <c r="AM853" s="75"/>
      <c r="AN853" s="75"/>
      <c r="AO853" s="75"/>
      <c r="AP853" s="75"/>
      <c r="AQ853" s="75"/>
      <c r="AR853" s="75"/>
      <c r="AS853" s="75"/>
      <c r="AT853" s="75"/>
      <c r="AU853" s="75"/>
      <c r="AV853" s="75"/>
      <c r="AW853" s="75"/>
      <c r="AX853" s="75"/>
      <c r="AY853" s="75"/>
      <c r="AZ853" s="75"/>
      <c r="BA853" s="75"/>
      <c r="BB853" s="75"/>
      <c r="BC853" s="75"/>
      <c r="BD853" s="75"/>
      <c r="BE853" s="75"/>
      <c r="BF853" s="75"/>
      <c r="BG853" s="75"/>
      <c r="BH853" s="75"/>
      <c r="BI853" s="75"/>
      <c r="BJ853" s="75"/>
      <c r="BK853" s="75"/>
      <c r="BL853" s="75"/>
      <c r="BM853" s="75"/>
      <c r="BN853" s="75"/>
      <c r="BO853" s="75"/>
      <c r="BP853" s="75"/>
      <c r="BQ853" s="75"/>
      <c r="BR853" s="75"/>
      <c r="BS853" s="75"/>
      <c r="BT853" s="75"/>
      <c r="BU853" s="75"/>
      <c r="BV853" s="75"/>
      <c r="BW853" s="75"/>
      <c r="BX853" s="75"/>
      <c r="BY853" s="75"/>
      <c r="BZ853" s="75"/>
      <c r="CA853" s="75"/>
      <c r="CB853" s="75"/>
      <c r="CC853" s="75"/>
      <c r="CD853" s="75"/>
      <c r="CE853" s="75"/>
      <c r="CF853" s="75"/>
    </row>
    <row r="854" spans="2:84" ht="12.95" customHeight="1">
      <c r="B854" s="75"/>
      <c r="C854" s="75"/>
      <c r="D854" s="75"/>
      <c r="E854" s="76"/>
      <c r="F854" s="76"/>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5"/>
      <c r="AL854" s="75"/>
      <c r="AM854" s="75"/>
      <c r="AN854" s="75"/>
      <c r="AO854" s="75"/>
      <c r="AP854" s="75"/>
      <c r="AQ854" s="75"/>
      <c r="AR854" s="75"/>
      <c r="AS854" s="75"/>
      <c r="AT854" s="75"/>
      <c r="AU854" s="75"/>
      <c r="AV854" s="75"/>
      <c r="AW854" s="75"/>
      <c r="AX854" s="75"/>
      <c r="AY854" s="75"/>
      <c r="AZ854" s="75"/>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row>
    <row r="855" spans="2:84" ht="12.95" customHeight="1">
      <c r="B855" s="75"/>
      <c r="C855" s="75"/>
      <c r="D855" s="75"/>
      <c r="E855" s="76"/>
      <c r="F855" s="76"/>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5"/>
      <c r="AL855" s="75"/>
      <c r="AM855" s="75"/>
      <c r="AN855" s="75"/>
      <c r="AO855" s="75"/>
      <c r="AP855" s="75"/>
      <c r="AQ855" s="75"/>
      <c r="AR855" s="75"/>
      <c r="AS855" s="75"/>
      <c r="AT855" s="75"/>
      <c r="AU855" s="75"/>
      <c r="AV855" s="75"/>
      <c r="AW855" s="75"/>
      <c r="AX855" s="75"/>
      <c r="AY855" s="75"/>
      <c r="AZ855" s="75"/>
      <c r="BA855" s="75"/>
      <c r="BB855" s="75"/>
      <c r="BC855" s="75"/>
      <c r="BD855" s="75"/>
      <c r="BE855" s="75"/>
      <c r="BF855" s="75"/>
      <c r="BG855" s="75"/>
      <c r="BH855" s="75"/>
      <c r="BI855" s="75"/>
      <c r="BJ855" s="75"/>
      <c r="BK855" s="75"/>
      <c r="BL855" s="75"/>
      <c r="BM855" s="75"/>
      <c r="BN855" s="75"/>
      <c r="BO855" s="75"/>
      <c r="BP855" s="75"/>
      <c r="BQ855" s="75"/>
      <c r="BR855" s="75"/>
      <c r="BS855" s="75"/>
      <c r="BT855" s="75"/>
      <c r="BU855" s="75"/>
      <c r="BV855" s="75"/>
      <c r="BW855" s="75"/>
      <c r="BX855" s="75"/>
      <c r="BY855" s="75"/>
      <c r="BZ855" s="75"/>
      <c r="CA855" s="75"/>
      <c r="CB855" s="75"/>
      <c r="CC855" s="75"/>
      <c r="CD855" s="75"/>
      <c r="CE855" s="75"/>
      <c r="CF855" s="75"/>
    </row>
    <row r="856" spans="2:84" ht="12.95" customHeight="1">
      <c r="B856" s="75"/>
      <c r="C856" s="75"/>
      <c r="D856" s="75"/>
      <c r="E856" s="76"/>
      <c r="F856" s="76"/>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5"/>
      <c r="AL856" s="75"/>
      <c r="AM856" s="75"/>
      <c r="AN856" s="75"/>
      <c r="AO856" s="75"/>
      <c r="AP856" s="75"/>
      <c r="AQ856" s="75"/>
      <c r="AR856" s="75"/>
      <c r="AS856" s="75"/>
      <c r="AT856" s="75"/>
      <c r="AU856" s="75"/>
      <c r="AV856" s="75"/>
      <c r="AW856" s="75"/>
      <c r="AX856" s="75"/>
      <c r="AY856" s="75"/>
      <c r="AZ856" s="75"/>
      <c r="BA856" s="75"/>
      <c r="BB856" s="75"/>
      <c r="BC856" s="75"/>
      <c r="BD856" s="75"/>
      <c r="BE856" s="75"/>
      <c r="BF856" s="75"/>
      <c r="BG856" s="75"/>
      <c r="BH856" s="75"/>
      <c r="BI856" s="75"/>
      <c r="BJ856" s="75"/>
      <c r="BK856" s="75"/>
      <c r="BL856" s="75"/>
      <c r="BM856" s="75"/>
      <c r="BN856" s="75"/>
      <c r="BO856" s="75"/>
      <c r="BP856" s="75"/>
      <c r="BQ856" s="75"/>
      <c r="BR856" s="75"/>
      <c r="BS856" s="75"/>
      <c r="BT856" s="75"/>
      <c r="BU856" s="75"/>
      <c r="BV856" s="75"/>
      <c r="BW856" s="75"/>
      <c r="BX856" s="75"/>
      <c r="BY856" s="75"/>
      <c r="BZ856" s="75"/>
      <c r="CA856" s="75"/>
      <c r="CB856" s="75"/>
      <c r="CC856" s="75"/>
      <c r="CD856" s="75"/>
      <c r="CE856" s="75"/>
      <c r="CF856" s="75"/>
    </row>
    <row r="857" spans="2:84" ht="12.95" customHeight="1">
      <c r="B857" s="75"/>
      <c r="C857" s="75"/>
      <c r="D857" s="75"/>
      <c r="E857" s="76"/>
      <c r="F857" s="76"/>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5"/>
      <c r="AL857" s="75"/>
      <c r="AM857" s="75"/>
      <c r="AN857" s="75"/>
      <c r="AO857" s="75"/>
      <c r="AP857" s="75"/>
      <c r="AQ857" s="75"/>
      <c r="AR857" s="75"/>
      <c r="AS857" s="75"/>
      <c r="AT857" s="75"/>
      <c r="AU857" s="75"/>
      <c r="AV857" s="75"/>
      <c r="AW857" s="75"/>
      <c r="AX857" s="75"/>
      <c r="AY857" s="75"/>
      <c r="AZ857" s="75"/>
      <c r="BA857" s="75"/>
      <c r="BB857" s="75"/>
      <c r="BC857" s="75"/>
      <c r="BD857" s="75"/>
      <c r="BE857" s="75"/>
      <c r="BF857" s="75"/>
      <c r="BG857" s="75"/>
      <c r="BH857" s="75"/>
      <c r="BI857" s="75"/>
      <c r="BJ857" s="75"/>
      <c r="BK857" s="75"/>
      <c r="BL857" s="75"/>
      <c r="BM857" s="75"/>
      <c r="BN857" s="75"/>
      <c r="BO857" s="75"/>
      <c r="BP857" s="75"/>
      <c r="BQ857" s="75"/>
      <c r="BR857" s="75"/>
      <c r="BS857" s="75"/>
      <c r="BT857" s="75"/>
      <c r="BU857" s="75"/>
      <c r="BV857" s="75"/>
      <c r="BW857" s="75"/>
      <c r="BX857" s="75"/>
      <c r="BY857" s="75"/>
      <c r="BZ857" s="75"/>
      <c r="CA857" s="75"/>
      <c r="CB857" s="75"/>
      <c r="CC857" s="75"/>
      <c r="CD857" s="75"/>
      <c r="CE857" s="75"/>
      <c r="CF857" s="75"/>
    </row>
    <row r="858" spans="2:84" ht="12.95" customHeight="1">
      <c r="B858" s="75"/>
      <c r="C858" s="75"/>
      <c r="D858" s="75"/>
      <c r="E858" s="76"/>
      <c r="F858" s="76"/>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5"/>
      <c r="AL858" s="75"/>
      <c r="AM858" s="75"/>
      <c r="AN858" s="75"/>
      <c r="AO858" s="75"/>
      <c r="AP858" s="75"/>
      <c r="AQ858" s="75"/>
      <c r="AR858" s="75"/>
      <c r="AS858" s="75"/>
      <c r="AT858" s="75"/>
      <c r="AU858" s="75"/>
      <c r="AV858" s="75"/>
      <c r="AW858" s="75"/>
      <c r="AX858" s="75"/>
      <c r="AY858" s="75"/>
      <c r="AZ858" s="75"/>
      <c r="BA858" s="75"/>
      <c r="BB858" s="75"/>
      <c r="BC858" s="75"/>
      <c r="BD858" s="75"/>
      <c r="BE858" s="75"/>
      <c r="BF858" s="75"/>
      <c r="BG858" s="75"/>
      <c r="BH858" s="75"/>
      <c r="BI858" s="75"/>
      <c r="BJ858" s="75"/>
      <c r="BK858" s="75"/>
      <c r="BL858" s="75"/>
      <c r="BM858" s="75"/>
      <c r="BN858" s="75"/>
      <c r="BO858" s="75"/>
      <c r="BP858" s="75"/>
      <c r="BQ858" s="75"/>
      <c r="BR858" s="75"/>
      <c r="BS858" s="75"/>
      <c r="BT858" s="75"/>
      <c r="BU858" s="75"/>
      <c r="BV858" s="75"/>
      <c r="BW858" s="75"/>
      <c r="BX858" s="75"/>
      <c r="BY858" s="75"/>
      <c r="BZ858" s="75"/>
      <c r="CA858" s="75"/>
      <c r="CB858" s="75"/>
      <c r="CC858" s="75"/>
      <c r="CD858" s="75"/>
      <c r="CE858" s="75"/>
      <c r="CF858" s="75"/>
    </row>
    <row r="859" spans="2:84" ht="12.95" customHeight="1">
      <c r="B859" s="75"/>
      <c r="C859" s="75"/>
      <c r="D859" s="75"/>
      <c r="E859" s="76"/>
      <c r="F859" s="76"/>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c r="AE859" s="75"/>
      <c r="AF859" s="75"/>
      <c r="AG859" s="75"/>
      <c r="AH859" s="75"/>
      <c r="AI859" s="75"/>
      <c r="AJ859" s="75"/>
      <c r="AK859" s="75"/>
      <c r="AL859" s="75"/>
      <c r="AM859" s="75"/>
      <c r="AN859" s="75"/>
      <c r="AO859" s="75"/>
      <c r="AP859" s="75"/>
      <c r="AQ859" s="75"/>
      <c r="AR859" s="75"/>
      <c r="AS859" s="75"/>
      <c r="AT859" s="75"/>
      <c r="AU859" s="75"/>
      <c r="AV859" s="75"/>
      <c r="AW859" s="75"/>
      <c r="AX859" s="75"/>
      <c r="AY859" s="75"/>
      <c r="AZ859" s="75"/>
      <c r="BA859" s="75"/>
      <c r="BB859" s="75"/>
      <c r="BC859" s="75"/>
      <c r="BD859" s="75"/>
      <c r="BE859" s="75"/>
      <c r="BF859" s="75"/>
      <c r="BG859" s="75"/>
      <c r="BH859" s="75"/>
      <c r="BI859" s="75"/>
      <c r="BJ859" s="75"/>
      <c r="BK859" s="75"/>
      <c r="BL859" s="75"/>
      <c r="BM859" s="75"/>
      <c r="BN859" s="75"/>
      <c r="BO859" s="75"/>
      <c r="BP859" s="75"/>
      <c r="BQ859" s="75"/>
      <c r="BR859" s="75"/>
      <c r="BS859" s="75"/>
      <c r="BT859" s="75"/>
      <c r="BU859" s="75"/>
      <c r="BV859" s="75"/>
      <c r="BW859" s="75"/>
      <c r="BX859" s="75"/>
      <c r="BY859" s="75"/>
      <c r="BZ859" s="75"/>
      <c r="CA859" s="75"/>
      <c r="CB859" s="75"/>
      <c r="CC859" s="75"/>
      <c r="CD859" s="75"/>
      <c r="CE859" s="75"/>
      <c r="CF859" s="75"/>
    </row>
    <row r="860" spans="2:84" ht="12.95" customHeight="1">
      <c r="B860" s="75"/>
      <c r="C860" s="75"/>
      <c r="D860" s="75"/>
      <c r="E860" s="76"/>
      <c r="F860" s="76"/>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c r="AE860" s="75"/>
      <c r="AF860" s="75"/>
      <c r="AG860" s="75"/>
      <c r="AH860" s="75"/>
      <c r="AI860" s="75"/>
      <c r="AJ860" s="75"/>
      <c r="AK860" s="75"/>
      <c r="AL860" s="75"/>
      <c r="AM860" s="75"/>
      <c r="AN860" s="75"/>
      <c r="AO860" s="75"/>
      <c r="AP860" s="75"/>
      <c r="AQ860" s="75"/>
      <c r="AR860" s="75"/>
      <c r="AS860" s="75"/>
      <c r="AT860" s="75"/>
      <c r="AU860" s="75"/>
      <c r="AV860" s="75"/>
      <c r="AW860" s="75"/>
      <c r="AX860" s="75"/>
      <c r="AY860" s="75"/>
      <c r="AZ860" s="75"/>
      <c r="BA860" s="75"/>
      <c r="BB860" s="75"/>
      <c r="BC860" s="75"/>
      <c r="BD860" s="75"/>
      <c r="BE860" s="75"/>
      <c r="BF860" s="75"/>
      <c r="BG860" s="75"/>
      <c r="BH860" s="75"/>
      <c r="BI860" s="75"/>
      <c r="BJ860" s="75"/>
      <c r="BK860" s="75"/>
      <c r="BL860" s="75"/>
      <c r="BM860" s="75"/>
      <c r="BN860" s="75"/>
      <c r="BO860" s="75"/>
      <c r="BP860" s="75"/>
      <c r="BQ860" s="75"/>
      <c r="BR860" s="75"/>
      <c r="BS860" s="75"/>
      <c r="BT860" s="75"/>
      <c r="BU860" s="75"/>
      <c r="BV860" s="75"/>
      <c r="BW860" s="75"/>
      <c r="BX860" s="75"/>
      <c r="BY860" s="75"/>
      <c r="BZ860" s="75"/>
      <c r="CA860" s="75"/>
      <c r="CB860" s="75"/>
      <c r="CC860" s="75"/>
      <c r="CD860" s="75"/>
      <c r="CE860" s="75"/>
      <c r="CF860" s="75"/>
    </row>
    <row r="861" spans="2:84" ht="12.95" customHeight="1">
      <c r="B861" s="75"/>
      <c r="C861" s="75"/>
      <c r="D861" s="75"/>
      <c r="E861" s="76"/>
      <c r="F861" s="76"/>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c r="AE861" s="75"/>
      <c r="AF861" s="75"/>
      <c r="AG861" s="75"/>
      <c r="AH861" s="75"/>
      <c r="AI861" s="75"/>
      <c r="AJ861" s="75"/>
      <c r="AK861" s="75"/>
      <c r="AL861" s="75"/>
      <c r="AM861" s="75"/>
      <c r="AN861" s="75"/>
      <c r="AO861" s="75"/>
      <c r="AP861" s="75"/>
      <c r="AQ861" s="75"/>
      <c r="AR861" s="75"/>
      <c r="AS861" s="75"/>
      <c r="AT861" s="75"/>
      <c r="AU861" s="75"/>
      <c r="AV861" s="75"/>
      <c r="AW861" s="75"/>
      <c r="AX861" s="75"/>
      <c r="AY861" s="75"/>
      <c r="AZ861" s="75"/>
      <c r="BA861" s="75"/>
      <c r="BB861" s="75"/>
      <c r="BC861" s="75"/>
      <c r="BD861" s="75"/>
      <c r="BE861" s="75"/>
      <c r="BF861" s="75"/>
      <c r="BG861" s="75"/>
      <c r="BH861" s="75"/>
      <c r="BI861" s="75"/>
      <c r="BJ861" s="75"/>
      <c r="BK861" s="75"/>
      <c r="BL861" s="75"/>
      <c r="BM861" s="75"/>
      <c r="BN861" s="75"/>
      <c r="BO861" s="75"/>
      <c r="BP861" s="75"/>
      <c r="BQ861" s="75"/>
      <c r="BR861" s="75"/>
      <c r="BS861" s="75"/>
      <c r="BT861" s="75"/>
      <c r="BU861" s="75"/>
      <c r="BV861" s="75"/>
      <c r="BW861" s="75"/>
      <c r="BX861" s="75"/>
      <c r="BY861" s="75"/>
      <c r="BZ861" s="75"/>
      <c r="CA861" s="75"/>
      <c r="CB861" s="75"/>
      <c r="CC861" s="75"/>
      <c r="CD861" s="75"/>
      <c r="CE861" s="75"/>
      <c r="CF861" s="75"/>
    </row>
    <row r="862" spans="2:84" ht="12.95" customHeight="1">
      <c r="B862" s="75"/>
      <c r="C862" s="75"/>
      <c r="D862" s="75"/>
      <c r="E862" s="76"/>
      <c r="F862" s="76"/>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5"/>
      <c r="AL862" s="75"/>
      <c r="AM862" s="75"/>
      <c r="AN862" s="75"/>
      <c r="AO862" s="75"/>
      <c r="AP862" s="75"/>
      <c r="AQ862" s="75"/>
      <c r="AR862" s="75"/>
      <c r="AS862" s="75"/>
      <c r="AT862" s="75"/>
      <c r="AU862" s="75"/>
      <c r="AV862" s="75"/>
      <c r="AW862" s="75"/>
      <c r="AX862" s="75"/>
      <c r="AY862" s="75"/>
      <c r="AZ862" s="75"/>
      <c r="BA862" s="75"/>
      <c r="BB862" s="75"/>
      <c r="BC862" s="75"/>
      <c r="BD862" s="75"/>
      <c r="BE862" s="75"/>
      <c r="BF862" s="75"/>
      <c r="BG862" s="75"/>
      <c r="BH862" s="75"/>
      <c r="BI862" s="75"/>
      <c r="BJ862" s="75"/>
      <c r="BK862" s="75"/>
      <c r="BL862" s="75"/>
      <c r="BM862" s="75"/>
      <c r="BN862" s="75"/>
      <c r="BO862" s="75"/>
      <c r="BP862" s="75"/>
      <c r="BQ862" s="75"/>
      <c r="BR862" s="75"/>
      <c r="BS862" s="75"/>
      <c r="BT862" s="75"/>
      <c r="BU862" s="75"/>
      <c r="BV862" s="75"/>
      <c r="BW862" s="75"/>
      <c r="BX862" s="75"/>
      <c r="BY862" s="75"/>
      <c r="BZ862" s="75"/>
      <c r="CA862" s="75"/>
      <c r="CB862" s="75"/>
      <c r="CC862" s="75"/>
      <c r="CD862" s="75"/>
      <c r="CE862" s="75"/>
      <c r="CF862" s="75"/>
    </row>
    <row r="863" spans="2:84" ht="12.95" customHeight="1">
      <c r="B863" s="75"/>
      <c r="C863" s="75"/>
      <c r="D863" s="75"/>
      <c r="E863" s="76"/>
      <c r="F863" s="76"/>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5"/>
      <c r="AL863" s="75"/>
      <c r="AM863" s="75"/>
      <c r="AN863" s="75"/>
      <c r="AO863" s="75"/>
      <c r="AP863" s="75"/>
      <c r="AQ863" s="75"/>
      <c r="AR863" s="75"/>
      <c r="AS863" s="75"/>
      <c r="AT863" s="75"/>
      <c r="AU863" s="75"/>
      <c r="AV863" s="75"/>
      <c r="AW863" s="75"/>
      <c r="AX863" s="75"/>
      <c r="AY863" s="75"/>
      <c r="AZ863" s="75"/>
      <c r="BA863" s="75"/>
      <c r="BB863" s="75"/>
      <c r="BC863" s="75"/>
      <c r="BD863" s="75"/>
      <c r="BE863" s="75"/>
      <c r="BF863" s="75"/>
      <c r="BG863" s="75"/>
      <c r="BH863" s="75"/>
      <c r="BI863" s="75"/>
      <c r="BJ863" s="75"/>
      <c r="BK863" s="75"/>
      <c r="BL863" s="75"/>
      <c r="BM863" s="75"/>
      <c r="BN863" s="75"/>
      <c r="BO863" s="75"/>
      <c r="BP863" s="75"/>
      <c r="BQ863" s="75"/>
      <c r="BR863" s="75"/>
      <c r="BS863" s="75"/>
      <c r="BT863" s="75"/>
      <c r="BU863" s="75"/>
      <c r="BV863" s="75"/>
      <c r="BW863" s="75"/>
      <c r="BX863" s="75"/>
      <c r="BY863" s="75"/>
      <c r="BZ863" s="75"/>
      <c r="CA863" s="75"/>
      <c r="CB863" s="75"/>
      <c r="CC863" s="75"/>
      <c r="CD863" s="75"/>
      <c r="CE863" s="75"/>
      <c r="CF863" s="75"/>
    </row>
    <row r="864" spans="2:84" ht="12.95" customHeight="1">
      <c r="B864" s="75"/>
      <c r="C864" s="75"/>
      <c r="D864" s="75"/>
      <c r="E864" s="76"/>
      <c r="F864" s="76"/>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5"/>
      <c r="AL864" s="75"/>
      <c r="AM864" s="75"/>
      <c r="AN864" s="75"/>
      <c r="AO864" s="75"/>
      <c r="AP864" s="75"/>
      <c r="AQ864" s="75"/>
      <c r="AR864" s="75"/>
      <c r="AS864" s="75"/>
      <c r="AT864" s="75"/>
      <c r="AU864" s="75"/>
      <c r="AV864" s="75"/>
      <c r="AW864" s="75"/>
      <c r="AX864" s="75"/>
      <c r="AY864" s="75"/>
      <c r="AZ864" s="75"/>
      <c r="BA864" s="75"/>
      <c r="BB864" s="75"/>
      <c r="BC864" s="75"/>
      <c r="BD864" s="75"/>
      <c r="BE864" s="75"/>
      <c r="BF864" s="75"/>
      <c r="BG864" s="75"/>
      <c r="BH864" s="75"/>
      <c r="BI864" s="75"/>
      <c r="BJ864" s="75"/>
      <c r="BK864" s="75"/>
      <c r="BL864" s="75"/>
      <c r="BM864" s="75"/>
      <c r="BN864" s="75"/>
      <c r="BO864" s="75"/>
      <c r="BP864" s="75"/>
      <c r="BQ864" s="75"/>
      <c r="BR864" s="75"/>
      <c r="BS864" s="75"/>
      <c r="BT864" s="75"/>
      <c r="BU864" s="75"/>
      <c r="BV864" s="75"/>
      <c r="BW864" s="75"/>
      <c r="BX864" s="75"/>
      <c r="BY864" s="75"/>
      <c r="BZ864" s="75"/>
      <c r="CA864" s="75"/>
      <c r="CB864" s="75"/>
      <c r="CC864" s="75"/>
      <c r="CD864" s="75"/>
      <c r="CE864" s="75"/>
      <c r="CF864" s="75"/>
    </row>
    <row r="865" spans="2:84" ht="12.95" customHeight="1">
      <c r="B865" s="75"/>
      <c r="C865" s="75"/>
      <c r="D865" s="75"/>
      <c r="E865" s="76"/>
      <c r="F865" s="76"/>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5"/>
      <c r="AL865" s="75"/>
      <c r="AM865" s="75"/>
      <c r="AN865" s="75"/>
      <c r="AO865" s="75"/>
      <c r="AP865" s="75"/>
      <c r="AQ865" s="75"/>
      <c r="AR865" s="75"/>
      <c r="AS865" s="75"/>
      <c r="AT865" s="75"/>
      <c r="AU865" s="75"/>
      <c r="AV865" s="75"/>
      <c r="AW865" s="75"/>
      <c r="AX865" s="75"/>
      <c r="AY865" s="75"/>
      <c r="AZ865" s="75"/>
      <c r="BA865" s="75"/>
      <c r="BB865" s="75"/>
      <c r="BC865" s="75"/>
      <c r="BD865" s="75"/>
      <c r="BE865" s="75"/>
      <c r="BF865" s="75"/>
      <c r="BG865" s="75"/>
      <c r="BH865" s="75"/>
      <c r="BI865" s="75"/>
      <c r="BJ865" s="75"/>
      <c r="BK865" s="75"/>
      <c r="BL865" s="75"/>
      <c r="BM865" s="75"/>
      <c r="BN865" s="75"/>
      <c r="BO865" s="75"/>
      <c r="BP865" s="75"/>
      <c r="BQ865" s="75"/>
      <c r="BR865" s="75"/>
      <c r="BS865" s="75"/>
      <c r="BT865" s="75"/>
      <c r="BU865" s="75"/>
      <c r="BV865" s="75"/>
      <c r="BW865" s="75"/>
      <c r="BX865" s="75"/>
      <c r="BY865" s="75"/>
      <c r="BZ865" s="75"/>
      <c r="CA865" s="75"/>
      <c r="CB865" s="75"/>
      <c r="CC865" s="75"/>
      <c r="CD865" s="75"/>
      <c r="CE865" s="75"/>
      <c r="CF865" s="75"/>
    </row>
    <row r="866" spans="2:84" ht="12.95" customHeight="1">
      <c r="B866" s="75"/>
      <c r="C866" s="75"/>
      <c r="D866" s="75"/>
      <c r="E866" s="76"/>
      <c r="F866" s="76"/>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5"/>
      <c r="AL866" s="75"/>
      <c r="AM866" s="75"/>
      <c r="AN866" s="75"/>
      <c r="AO866" s="75"/>
      <c r="AP866" s="75"/>
      <c r="AQ866" s="75"/>
      <c r="AR866" s="75"/>
      <c r="AS866" s="75"/>
      <c r="AT866" s="75"/>
      <c r="AU866" s="75"/>
      <c r="AV866" s="75"/>
      <c r="AW866" s="75"/>
      <c r="AX866" s="75"/>
      <c r="AY866" s="75"/>
      <c r="AZ866" s="75"/>
      <c r="BA866" s="75"/>
      <c r="BB866" s="75"/>
      <c r="BC866" s="75"/>
      <c r="BD866" s="75"/>
      <c r="BE866" s="75"/>
      <c r="BF866" s="75"/>
      <c r="BG866" s="75"/>
      <c r="BH866" s="75"/>
      <c r="BI866" s="75"/>
      <c r="BJ866" s="75"/>
      <c r="BK866" s="75"/>
      <c r="BL866" s="75"/>
      <c r="BM866" s="75"/>
      <c r="BN866" s="75"/>
      <c r="BO866" s="75"/>
      <c r="BP866" s="75"/>
      <c r="BQ866" s="75"/>
      <c r="BR866" s="75"/>
      <c r="BS866" s="75"/>
      <c r="BT866" s="75"/>
      <c r="BU866" s="75"/>
      <c r="BV866" s="75"/>
      <c r="BW866" s="75"/>
      <c r="BX866" s="75"/>
      <c r="BY866" s="75"/>
      <c r="BZ866" s="75"/>
      <c r="CA866" s="75"/>
      <c r="CB866" s="75"/>
      <c r="CC866" s="75"/>
      <c r="CD866" s="75"/>
      <c r="CE866" s="75"/>
      <c r="CF866" s="75"/>
    </row>
    <row r="867" spans="2:84" ht="12.95" customHeight="1">
      <c r="B867" s="75"/>
      <c r="C867" s="75"/>
      <c r="D867" s="75"/>
      <c r="E867" s="76"/>
      <c r="F867" s="76"/>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5"/>
      <c r="AL867" s="75"/>
      <c r="AM867" s="75"/>
      <c r="AN867" s="75"/>
      <c r="AO867" s="75"/>
      <c r="AP867" s="75"/>
      <c r="AQ867" s="75"/>
      <c r="AR867" s="75"/>
      <c r="AS867" s="75"/>
      <c r="AT867" s="75"/>
      <c r="AU867" s="75"/>
      <c r="AV867" s="75"/>
      <c r="AW867" s="75"/>
      <c r="AX867" s="75"/>
      <c r="AY867" s="75"/>
      <c r="AZ867" s="75"/>
      <c r="BA867" s="75"/>
      <c r="BB867" s="75"/>
      <c r="BC867" s="75"/>
      <c r="BD867" s="75"/>
      <c r="BE867" s="75"/>
      <c r="BF867" s="75"/>
      <c r="BG867" s="75"/>
      <c r="BH867" s="75"/>
      <c r="BI867" s="75"/>
      <c r="BJ867" s="75"/>
      <c r="BK867" s="75"/>
      <c r="BL867" s="75"/>
      <c r="BM867" s="75"/>
      <c r="BN867" s="75"/>
      <c r="BO867" s="75"/>
      <c r="BP867" s="75"/>
      <c r="BQ867" s="75"/>
      <c r="BR867" s="75"/>
      <c r="BS867" s="75"/>
      <c r="BT867" s="75"/>
      <c r="BU867" s="75"/>
      <c r="BV867" s="75"/>
      <c r="BW867" s="75"/>
      <c r="BX867" s="75"/>
      <c r="BY867" s="75"/>
      <c r="BZ867" s="75"/>
      <c r="CA867" s="75"/>
      <c r="CB867" s="75"/>
      <c r="CC867" s="75"/>
      <c r="CD867" s="75"/>
      <c r="CE867" s="75"/>
      <c r="CF867" s="75"/>
    </row>
    <row r="868" spans="2:84" ht="12.95" customHeight="1">
      <c r="B868" s="75"/>
      <c r="C868" s="75"/>
      <c r="D868" s="75"/>
      <c r="E868" s="76"/>
      <c r="F868" s="76"/>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5"/>
      <c r="AL868" s="75"/>
      <c r="AM868" s="75"/>
      <c r="AN868" s="75"/>
      <c r="AO868" s="75"/>
      <c r="AP868" s="75"/>
      <c r="AQ868" s="75"/>
      <c r="AR868" s="75"/>
      <c r="AS868" s="75"/>
      <c r="AT868" s="75"/>
      <c r="AU868" s="75"/>
      <c r="AV868" s="75"/>
      <c r="AW868" s="75"/>
      <c r="AX868" s="75"/>
      <c r="AY868" s="75"/>
      <c r="AZ868" s="75"/>
      <c r="BA868" s="75"/>
      <c r="BB868" s="75"/>
      <c r="BC868" s="75"/>
      <c r="BD868" s="75"/>
      <c r="BE868" s="75"/>
      <c r="BF868" s="75"/>
      <c r="BG868" s="75"/>
      <c r="BH868" s="75"/>
      <c r="BI868" s="75"/>
      <c r="BJ868" s="75"/>
      <c r="BK868" s="75"/>
      <c r="BL868" s="75"/>
      <c r="BM868" s="75"/>
      <c r="BN868" s="75"/>
      <c r="BO868" s="75"/>
      <c r="BP868" s="75"/>
      <c r="BQ868" s="75"/>
      <c r="BR868" s="75"/>
      <c r="BS868" s="75"/>
      <c r="BT868" s="75"/>
      <c r="BU868" s="75"/>
      <c r="BV868" s="75"/>
      <c r="BW868" s="75"/>
      <c r="BX868" s="75"/>
      <c r="BY868" s="75"/>
      <c r="BZ868" s="75"/>
      <c r="CA868" s="75"/>
      <c r="CB868" s="75"/>
      <c r="CC868" s="75"/>
      <c r="CD868" s="75"/>
      <c r="CE868" s="75"/>
      <c r="CF868" s="75"/>
    </row>
    <row r="869" spans="2:84" ht="12.95" customHeight="1">
      <c r="B869" s="75"/>
      <c r="C869" s="75"/>
      <c r="D869" s="75"/>
      <c r="E869" s="76"/>
      <c r="F869" s="76"/>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5"/>
      <c r="AL869" s="75"/>
      <c r="AM869" s="75"/>
      <c r="AN869" s="75"/>
      <c r="AO869" s="75"/>
      <c r="AP869" s="75"/>
      <c r="AQ869" s="75"/>
      <c r="AR869" s="75"/>
      <c r="AS869" s="75"/>
      <c r="AT869" s="75"/>
      <c r="AU869" s="75"/>
      <c r="AV869" s="75"/>
      <c r="AW869" s="75"/>
      <c r="AX869" s="75"/>
      <c r="AY869" s="75"/>
      <c r="AZ869" s="75"/>
      <c r="BA869" s="75"/>
      <c r="BB869" s="75"/>
      <c r="BC869" s="75"/>
      <c r="BD869" s="75"/>
      <c r="BE869" s="75"/>
      <c r="BF869" s="75"/>
      <c r="BG869" s="75"/>
      <c r="BH869" s="75"/>
      <c r="BI869" s="75"/>
      <c r="BJ869" s="75"/>
      <c r="BK869" s="75"/>
      <c r="BL869" s="75"/>
      <c r="BM869" s="75"/>
      <c r="BN869" s="75"/>
      <c r="BO869" s="75"/>
      <c r="BP869" s="75"/>
      <c r="BQ869" s="75"/>
      <c r="BR869" s="75"/>
      <c r="BS869" s="75"/>
      <c r="BT869" s="75"/>
      <c r="BU869" s="75"/>
      <c r="BV869" s="75"/>
      <c r="BW869" s="75"/>
      <c r="BX869" s="75"/>
      <c r="BY869" s="75"/>
      <c r="BZ869" s="75"/>
      <c r="CA869" s="75"/>
      <c r="CB869" s="75"/>
      <c r="CC869" s="75"/>
      <c r="CD869" s="75"/>
      <c r="CE869" s="75"/>
      <c r="CF869" s="75"/>
    </row>
    <row r="870" spans="2:84" ht="12.95" customHeight="1">
      <c r="B870" s="75"/>
      <c r="C870" s="75"/>
      <c r="D870" s="75"/>
      <c r="E870" s="76"/>
      <c r="F870" s="76"/>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5"/>
      <c r="AL870" s="75"/>
      <c r="AM870" s="75"/>
      <c r="AN870" s="75"/>
      <c r="AO870" s="75"/>
      <c r="AP870" s="75"/>
      <c r="AQ870" s="75"/>
      <c r="AR870" s="75"/>
      <c r="AS870" s="75"/>
      <c r="AT870" s="75"/>
      <c r="AU870" s="75"/>
      <c r="AV870" s="75"/>
      <c r="AW870" s="75"/>
      <c r="AX870" s="75"/>
      <c r="AY870" s="75"/>
      <c r="AZ870" s="75"/>
      <c r="BA870" s="75"/>
      <c r="BB870" s="75"/>
      <c r="BC870" s="75"/>
      <c r="BD870" s="75"/>
      <c r="BE870" s="75"/>
      <c r="BF870" s="75"/>
      <c r="BG870" s="75"/>
      <c r="BH870" s="75"/>
      <c r="BI870" s="75"/>
      <c r="BJ870" s="75"/>
      <c r="BK870" s="75"/>
      <c r="BL870" s="75"/>
      <c r="BM870" s="75"/>
      <c r="BN870" s="75"/>
      <c r="BO870" s="75"/>
      <c r="BP870" s="75"/>
      <c r="BQ870" s="75"/>
      <c r="BR870" s="75"/>
      <c r="BS870" s="75"/>
      <c r="BT870" s="75"/>
      <c r="BU870" s="75"/>
      <c r="BV870" s="75"/>
      <c r="BW870" s="75"/>
      <c r="BX870" s="75"/>
      <c r="BY870" s="75"/>
      <c r="BZ870" s="75"/>
      <c r="CA870" s="75"/>
      <c r="CB870" s="75"/>
      <c r="CC870" s="75"/>
      <c r="CD870" s="75"/>
      <c r="CE870" s="75"/>
      <c r="CF870" s="75"/>
    </row>
    <row r="871" spans="2:84" ht="12.95" customHeight="1">
      <c r="B871" s="75"/>
      <c r="C871" s="75"/>
      <c r="D871" s="75"/>
      <c r="E871" s="76"/>
      <c r="F871" s="76"/>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5"/>
      <c r="AL871" s="75"/>
      <c r="AM871" s="75"/>
      <c r="AN871" s="75"/>
      <c r="AO871" s="75"/>
      <c r="AP871" s="75"/>
      <c r="AQ871" s="75"/>
      <c r="AR871" s="75"/>
      <c r="AS871" s="75"/>
      <c r="AT871" s="75"/>
      <c r="AU871" s="75"/>
      <c r="AV871" s="75"/>
      <c r="AW871" s="75"/>
      <c r="AX871" s="75"/>
      <c r="AY871" s="75"/>
      <c r="AZ871" s="75"/>
      <c r="BA871" s="75"/>
      <c r="BB871" s="75"/>
      <c r="BC871" s="75"/>
      <c r="BD871" s="75"/>
      <c r="BE871" s="75"/>
      <c r="BF871" s="75"/>
      <c r="BG871" s="75"/>
      <c r="BH871" s="75"/>
      <c r="BI871" s="75"/>
      <c r="BJ871" s="75"/>
      <c r="BK871" s="75"/>
      <c r="BL871" s="75"/>
      <c r="BM871" s="75"/>
      <c r="BN871" s="75"/>
      <c r="BO871" s="75"/>
      <c r="BP871" s="75"/>
      <c r="BQ871" s="75"/>
      <c r="BR871" s="75"/>
      <c r="BS871" s="75"/>
      <c r="BT871" s="75"/>
      <c r="BU871" s="75"/>
      <c r="BV871" s="75"/>
      <c r="BW871" s="75"/>
      <c r="BX871" s="75"/>
      <c r="BY871" s="75"/>
      <c r="BZ871" s="75"/>
      <c r="CA871" s="75"/>
      <c r="CB871" s="75"/>
      <c r="CC871" s="75"/>
      <c r="CD871" s="75"/>
      <c r="CE871" s="75"/>
      <c r="CF871" s="75"/>
    </row>
    <row r="872" spans="2:84" ht="12.95" customHeight="1">
      <c r="B872" s="75"/>
      <c r="C872" s="75"/>
      <c r="D872" s="75"/>
      <c r="E872" s="76"/>
      <c r="F872" s="76"/>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5"/>
      <c r="AL872" s="75"/>
      <c r="AM872" s="75"/>
      <c r="AN872" s="75"/>
      <c r="AO872" s="75"/>
      <c r="AP872" s="75"/>
      <c r="AQ872" s="75"/>
      <c r="AR872" s="75"/>
      <c r="AS872" s="75"/>
      <c r="AT872" s="75"/>
      <c r="AU872" s="75"/>
      <c r="AV872" s="75"/>
      <c r="AW872" s="75"/>
      <c r="AX872" s="75"/>
      <c r="AY872" s="75"/>
      <c r="AZ872" s="75"/>
      <c r="BA872" s="75"/>
      <c r="BB872" s="75"/>
      <c r="BC872" s="75"/>
      <c r="BD872" s="75"/>
      <c r="BE872" s="75"/>
      <c r="BF872" s="75"/>
      <c r="BG872" s="75"/>
      <c r="BH872" s="75"/>
      <c r="BI872" s="75"/>
      <c r="BJ872" s="75"/>
      <c r="BK872" s="75"/>
      <c r="BL872" s="75"/>
      <c r="BM872" s="75"/>
      <c r="BN872" s="75"/>
      <c r="BO872" s="75"/>
      <c r="BP872" s="75"/>
      <c r="BQ872" s="75"/>
      <c r="BR872" s="75"/>
      <c r="BS872" s="75"/>
      <c r="BT872" s="75"/>
      <c r="BU872" s="75"/>
      <c r="BV872" s="75"/>
      <c r="BW872" s="75"/>
      <c r="BX872" s="75"/>
      <c r="BY872" s="75"/>
      <c r="BZ872" s="75"/>
      <c r="CA872" s="75"/>
      <c r="CB872" s="75"/>
      <c r="CC872" s="75"/>
      <c r="CD872" s="75"/>
      <c r="CE872" s="75"/>
      <c r="CF872" s="75"/>
    </row>
    <row r="873" spans="2:84" ht="12.95" customHeight="1">
      <c r="B873" s="75"/>
      <c r="C873" s="75"/>
      <c r="D873" s="75"/>
      <c r="E873" s="76"/>
      <c r="F873" s="76"/>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5"/>
      <c r="AL873" s="75"/>
      <c r="AM873" s="75"/>
      <c r="AN873" s="75"/>
      <c r="AO873" s="75"/>
      <c r="AP873" s="75"/>
      <c r="AQ873" s="75"/>
      <c r="AR873" s="75"/>
      <c r="AS873" s="75"/>
      <c r="AT873" s="75"/>
      <c r="AU873" s="75"/>
      <c r="AV873" s="75"/>
      <c r="AW873" s="75"/>
      <c r="AX873" s="75"/>
      <c r="AY873" s="75"/>
      <c r="AZ873" s="75"/>
      <c r="BA873" s="75"/>
      <c r="BB873" s="75"/>
      <c r="BC873" s="75"/>
      <c r="BD873" s="75"/>
      <c r="BE873" s="75"/>
      <c r="BF873" s="75"/>
      <c r="BG873" s="75"/>
      <c r="BH873" s="75"/>
      <c r="BI873" s="75"/>
      <c r="BJ873" s="75"/>
      <c r="BK873" s="75"/>
      <c r="BL873" s="75"/>
      <c r="BM873" s="75"/>
      <c r="BN873" s="75"/>
      <c r="BO873" s="75"/>
      <c r="BP873" s="75"/>
      <c r="BQ873" s="75"/>
      <c r="BR873" s="75"/>
      <c r="BS873" s="75"/>
      <c r="BT873" s="75"/>
      <c r="BU873" s="75"/>
      <c r="BV873" s="75"/>
      <c r="BW873" s="75"/>
      <c r="BX873" s="75"/>
      <c r="BY873" s="75"/>
      <c r="BZ873" s="75"/>
      <c r="CA873" s="75"/>
      <c r="CB873" s="75"/>
      <c r="CC873" s="75"/>
      <c r="CD873" s="75"/>
      <c r="CE873" s="75"/>
      <c r="CF873" s="75"/>
    </row>
    <row r="874" spans="2:84" ht="12.95" customHeight="1">
      <c r="B874" s="75"/>
      <c r="C874" s="75"/>
      <c r="D874" s="75"/>
      <c r="E874" s="76"/>
      <c r="F874" s="76"/>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5"/>
      <c r="AL874" s="75"/>
      <c r="AM874" s="75"/>
      <c r="AN874" s="75"/>
      <c r="AO874" s="75"/>
      <c r="AP874" s="75"/>
      <c r="AQ874" s="75"/>
      <c r="AR874" s="75"/>
      <c r="AS874" s="75"/>
      <c r="AT874" s="75"/>
      <c r="AU874" s="75"/>
      <c r="AV874" s="75"/>
      <c r="AW874" s="75"/>
      <c r="AX874" s="75"/>
      <c r="AY874" s="75"/>
      <c r="AZ874" s="75"/>
      <c r="BA874" s="75"/>
      <c r="BB874" s="75"/>
      <c r="BC874" s="75"/>
      <c r="BD874" s="75"/>
      <c r="BE874" s="75"/>
      <c r="BF874" s="75"/>
      <c r="BG874" s="75"/>
      <c r="BH874" s="75"/>
      <c r="BI874" s="75"/>
      <c r="BJ874" s="75"/>
      <c r="BK874" s="75"/>
      <c r="BL874" s="75"/>
      <c r="BM874" s="75"/>
      <c r="BN874" s="75"/>
      <c r="BO874" s="75"/>
      <c r="BP874" s="75"/>
      <c r="BQ874" s="75"/>
      <c r="BR874" s="75"/>
      <c r="BS874" s="75"/>
      <c r="BT874" s="75"/>
      <c r="BU874" s="75"/>
      <c r="BV874" s="75"/>
      <c r="BW874" s="75"/>
      <c r="BX874" s="75"/>
      <c r="BY874" s="75"/>
      <c r="BZ874" s="75"/>
      <c r="CA874" s="75"/>
      <c r="CB874" s="75"/>
      <c r="CC874" s="75"/>
      <c r="CD874" s="75"/>
      <c r="CE874" s="75"/>
      <c r="CF874" s="75"/>
    </row>
    <row r="875" spans="2:84" ht="12.95" customHeight="1">
      <c r="B875" s="75"/>
      <c r="C875" s="75"/>
      <c r="D875" s="75"/>
      <c r="E875" s="76"/>
      <c r="F875" s="76"/>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5"/>
      <c r="AL875" s="75"/>
      <c r="AM875" s="75"/>
      <c r="AN875" s="75"/>
      <c r="AO875" s="75"/>
      <c r="AP875" s="75"/>
      <c r="AQ875" s="75"/>
      <c r="AR875" s="75"/>
      <c r="AS875" s="75"/>
      <c r="AT875" s="75"/>
      <c r="AU875" s="75"/>
      <c r="AV875" s="75"/>
      <c r="AW875" s="75"/>
      <c r="AX875" s="75"/>
      <c r="AY875" s="75"/>
      <c r="AZ875" s="75"/>
      <c r="BA875" s="75"/>
      <c r="BB875" s="75"/>
      <c r="BC875" s="75"/>
      <c r="BD875" s="75"/>
      <c r="BE875" s="75"/>
      <c r="BF875" s="75"/>
      <c r="BG875" s="75"/>
      <c r="BH875" s="75"/>
      <c r="BI875" s="75"/>
      <c r="BJ875" s="75"/>
      <c r="BK875" s="75"/>
      <c r="BL875" s="75"/>
      <c r="BM875" s="75"/>
      <c r="BN875" s="75"/>
      <c r="BO875" s="75"/>
      <c r="BP875" s="75"/>
      <c r="BQ875" s="75"/>
      <c r="BR875" s="75"/>
      <c r="BS875" s="75"/>
      <c r="BT875" s="75"/>
      <c r="BU875" s="75"/>
      <c r="BV875" s="75"/>
      <c r="BW875" s="75"/>
      <c r="BX875" s="75"/>
      <c r="BY875" s="75"/>
      <c r="BZ875" s="75"/>
      <c r="CA875" s="75"/>
      <c r="CB875" s="75"/>
      <c r="CC875" s="75"/>
      <c r="CD875" s="75"/>
      <c r="CE875" s="75"/>
      <c r="CF875" s="75"/>
    </row>
    <row r="876" spans="2:84" ht="12.95" customHeight="1">
      <c r="B876" s="75"/>
      <c r="C876" s="75"/>
      <c r="D876" s="75"/>
      <c r="E876" s="76"/>
      <c r="F876" s="76"/>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5"/>
      <c r="AL876" s="75"/>
      <c r="AM876" s="75"/>
      <c r="AN876" s="75"/>
      <c r="AO876" s="75"/>
      <c r="AP876" s="75"/>
      <c r="AQ876" s="75"/>
      <c r="AR876" s="75"/>
      <c r="AS876" s="75"/>
      <c r="AT876" s="75"/>
      <c r="AU876" s="75"/>
      <c r="AV876" s="75"/>
      <c r="AW876" s="75"/>
      <c r="AX876" s="75"/>
      <c r="AY876" s="75"/>
      <c r="AZ876" s="75"/>
      <c r="BA876" s="75"/>
      <c r="BB876" s="75"/>
      <c r="BC876" s="75"/>
      <c r="BD876" s="75"/>
      <c r="BE876" s="75"/>
      <c r="BF876" s="75"/>
      <c r="BG876" s="75"/>
      <c r="BH876" s="75"/>
      <c r="BI876" s="75"/>
      <c r="BJ876" s="75"/>
      <c r="BK876" s="75"/>
      <c r="BL876" s="75"/>
      <c r="BM876" s="75"/>
      <c r="BN876" s="75"/>
      <c r="BO876" s="75"/>
      <c r="BP876" s="75"/>
      <c r="BQ876" s="75"/>
      <c r="BR876" s="75"/>
      <c r="BS876" s="75"/>
      <c r="BT876" s="75"/>
      <c r="BU876" s="75"/>
      <c r="BV876" s="75"/>
      <c r="BW876" s="75"/>
      <c r="BX876" s="75"/>
      <c r="BY876" s="75"/>
      <c r="BZ876" s="75"/>
      <c r="CA876" s="75"/>
      <c r="CB876" s="75"/>
      <c r="CC876" s="75"/>
      <c r="CD876" s="75"/>
      <c r="CE876" s="75"/>
      <c r="CF876" s="75"/>
    </row>
    <row r="877" spans="2:84" ht="12.95" customHeight="1">
      <c r="B877" s="75"/>
      <c r="C877" s="75"/>
      <c r="D877" s="75"/>
      <c r="E877" s="76"/>
      <c r="F877" s="76"/>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5"/>
      <c r="AL877" s="75"/>
      <c r="AM877" s="75"/>
      <c r="AN877" s="75"/>
      <c r="AO877" s="75"/>
      <c r="AP877" s="75"/>
      <c r="AQ877" s="75"/>
      <c r="AR877" s="75"/>
      <c r="AS877" s="75"/>
      <c r="AT877" s="75"/>
      <c r="AU877" s="75"/>
      <c r="AV877" s="75"/>
      <c r="AW877" s="75"/>
      <c r="AX877" s="75"/>
      <c r="AY877" s="75"/>
      <c r="AZ877" s="75"/>
      <c r="BA877" s="75"/>
      <c r="BB877" s="75"/>
      <c r="BC877" s="75"/>
      <c r="BD877" s="75"/>
      <c r="BE877" s="75"/>
      <c r="BF877" s="75"/>
      <c r="BG877" s="75"/>
      <c r="BH877" s="75"/>
      <c r="BI877" s="75"/>
      <c r="BJ877" s="75"/>
      <c r="BK877" s="75"/>
      <c r="BL877" s="75"/>
      <c r="BM877" s="75"/>
      <c r="BN877" s="75"/>
      <c r="BO877" s="75"/>
      <c r="BP877" s="75"/>
      <c r="BQ877" s="75"/>
      <c r="BR877" s="75"/>
      <c r="BS877" s="75"/>
      <c r="BT877" s="75"/>
      <c r="BU877" s="75"/>
      <c r="BV877" s="75"/>
      <c r="BW877" s="75"/>
      <c r="BX877" s="75"/>
      <c r="BY877" s="75"/>
      <c r="BZ877" s="75"/>
      <c r="CA877" s="75"/>
      <c r="CB877" s="75"/>
      <c r="CC877" s="75"/>
      <c r="CD877" s="75"/>
      <c r="CE877" s="75"/>
      <c r="CF877" s="75"/>
    </row>
    <row r="878" spans="2:84" ht="12.95" customHeight="1">
      <c r="B878" s="75"/>
      <c r="C878" s="75"/>
      <c r="D878" s="75"/>
      <c r="E878" s="76"/>
      <c r="F878" s="76"/>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5"/>
      <c r="AL878" s="75"/>
      <c r="AM878" s="75"/>
      <c r="AN878" s="75"/>
      <c r="AO878" s="75"/>
      <c r="AP878" s="75"/>
      <c r="AQ878" s="75"/>
      <c r="AR878" s="75"/>
      <c r="AS878" s="75"/>
      <c r="AT878" s="75"/>
      <c r="AU878" s="75"/>
      <c r="AV878" s="75"/>
      <c r="AW878" s="75"/>
      <c r="AX878" s="75"/>
      <c r="AY878" s="75"/>
      <c r="AZ878" s="75"/>
      <c r="BA878" s="75"/>
      <c r="BB878" s="75"/>
      <c r="BC878" s="75"/>
      <c r="BD878" s="75"/>
      <c r="BE878" s="75"/>
      <c r="BF878" s="75"/>
      <c r="BG878" s="75"/>
      <c r="BH878" s="75"/>
      <c r="BI878" s="75"/>
      <c r="BJ878" s="75"/>
      <c r="BK878" s="75"/>
      <c r="BL878" s="75"/>
      <c r="BM878" s="75"/>
      <c r="BN878" s="75"/>
      <c r="BO878" s="75"/>
      <c r="BP878" s="75"/>
      <c r="BQ878" s="75"/>
      <c r="BR878" s="75"/>
      <c r="BS878" s="75"/>
      <c r="BT878" s="75"/>
      <c r="BU878" s="75"/>
      <c r="BV878" s="75"/>
      <c r="BW878" s="75"/>
      <c r="BX878" s="75"/>
      <c r="BY878" s="75"/>
      <c r="BZ878" s="75"/>
      <c r="CA878" s="75"/>
      <c r="CB878" s="75"/>
      <c r="CC878" s="75"/>
      <c r="CD878" s="75"/>
      <c r="CE878" s="75"/>
      <c r="CF878" s="75"/>
    </row>
    <row r="879" spans="2:84" ht="12.95" customHeight="1">
      <c r="B879" s="75"/>
      <c r="C879" s="75"/>
      <c r="D879" s="75"/>
      <c r="E879" s="76"/>
      <c r="F879" s="76"/>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5"/>
      <c r="AL879" s="75"/>
      <c r="AM879" s="75"/>
      <c r="AN879" s="75"/>
      <c r="AO879" s="75"/>
      <c r="AP879" s="75"/>
      <c r="AQ879" s="75"/>
      <c r="AR879" s="75"/>
      <c r="AS879" s="75"/>
      <c r="AT879" s="75"/>
      <c r="AU879" s="75"/>
      <c r="AV879" s="75"/>
      <c r="AW879" s="75"/>
      <c r="AX879" s="75"/>
      <c r="AY879" s="75"/>
      <c r="AZ879" s="75"/>
      <c r="BA879" s="75"/>
      <c r="BB879" s="75"/>
      <c r="BC879" s="75"/>
      <c r="BD879" s="75"/>
      <c r="BE879" s="75"/>
      <c r="BF879" s="75"/>
      <c r="BG879" s="75"/>
      <c r="BH879" s="75"/>
      <c r="BI879" s="75"/>
      <c r="BJ879" s="75"/>
      <c r="BK879" s="75"/>
      <c r="BL879" s="75"/>
      <c r="BM879" s="75"/>
      <c r="BN879" s="75"/>
      <c r="BO879" s="75"/>
      <c r="BP879" s="75"/>
      <c r="BQ879" s="75"/>
      <c r="BR879" s="75"/>
      <c r="BS879" s="75"/>
      <c r="BT879" s="75"/>
      <c r="BU879" s="75"/>
      <c r="BV879" s="75"/>
      <c r="BW879" s="75"/>
      <c r="BX879" s="75"/>
      <c r="BY879" s="75"/>
      <c r="BZ879" s="75"/>
      <c r="CA879" s="75"/>
      <c r="CB879" s="75"/>
      <c r="CC879" s="75"/>
      <c r="CD879" s="75"/>
      <c r="CE879" s="75"/>
      <c r="CF879" s="75"/>
    </row>
    <row r="880" spans="2:84" ht="12.95" customHeight="1">
      <c r="B880" s="75"/>
      <c r="C880" s="75"/>
      <c r="D880" s="75"/>
      <c r="E880" s="76"/>
      <c r="F880" s="76"/>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5"/>
      <c r="AL880" s="75"/>
      <c r="AM880" s="75"/>
      <c r="AN880" s="75"/>
      <c r="AO880" s="75"/>
      <c r="AP880" s="75"/>
      <c r="AQ880" s="75"/>
      <c r="AR880" s="75"/>
      <c r="AS880" s="75"/>
      <c r="AT880" s="75"/>
      <c r="AU880" s="75"/>
      <c r="AV880" s="75"/>
      <c r="AW880" s="75"/>
      <c r="AX880" s="75"/>
      <c r="AY880" s="75"/>
      <c r="AZ880" s="75"/>
      <c r="BA880" s="75"/>
      <c r="BB880" s="75"/>
      <c r="BC880" s="75"/>
      <c r="BD880" s="75"/>
      <c r="BE880" s="75"/>
      <c r="BF880" s="75"/>
      <c r="BG880" s="75"/>
      <c r="BH880" s="75"/>
      <c r="BI880" s="75"/>
      <c r="BJ880" s="75"/>
      <c r="BK880" s="75"/>
      <c r="BL880" s="75"/>
      <c r="BM880" s="75"/>
      <c r="BN880" s="75"/>
      <c r="BO880" s="75"/>
      <c r="BP880" s="75"/>
      <c r="BQ880" s="75"/>
      <c r="BR880" s="75"/>
      <c r="BS880" s="75"/>
      <c r="BT880" s="75"/>
      <c r="BU880" s="75"/>
      <c r="BV880" s="75"/>
      <c r="BW880" s="75"/>
      <c r="BX880" s="75"/>
      <c r="BY880" s="75"/>
      <c r="BZ880" s="75"/>
      <c r="CA880" s="75"/>
      <c r="CB880" s="75"/>
      <c r="CC880" s="75"/>
      <c r="CD880" s="75"/>
      <c r="CE880" s="75"/>
      <c r="CF880" s="75"/>
    </row>
    <row r="881" spans="2:84" ht="12.95" customHeight="1">
      <c r="B881" s="75"/>
      <c r="C881" s="75"/>
      <c r="D881" s="75"/>
      <c r="E881" s="76"/>
      <c r="F881" s="76"/>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5"/>
      <c r="AL881" s="75"/>
      <c r="AM881" s="75"/>
      <c r="AN881" s="75"/>
      <c r="AO881" s="75"/>
      <c r="AP881" s="75"/>
      <c r="AQ881" s="75"/>
      <c r="AR881" s="75"/>
      <c r="AS881" s="75"/>
      <c r="AT881" s="75"/>
      <c r="AU881" s="75"/>
      <c r="AV881" s="75"/>
      <c r="AW881" s="75"/>
      <c r="AX881" s="75"/>
      <c r="AY881" s="75"/>
      <c r="AZ881" s="75"/>
      <c r="BA881" s="75"/>
      <c r="BB881" s="75"/>
      <c r="BC881" s="75"/>
      <c r="BD881" s="75"/>
      <c r="BE881" s="75"/>
      <c r="BF881" s="75"/>
      <c r="BG881" s="75"/>
      <c r="BH881" s="75"/>
      <c r="BI881" s="75"/>
      <c r="BJ881" s="75"/>
      <c r="BK881" s="75"/>
      <c r="BL881" s="75"/>
      <c r="BM881" s="75"/>
      <c r="BN881" s="75"/>
      <c r="BO881" s="75"/>
      <c r="BP881" s="75"/>
      <c r="BQ881" s="75"/>
      <c r="BR881" s="75"/>
      <c r="BS881" s="75"/>
      <c r="BT881" s="75"/>
      <c r="BU881" s="75"/>
      <c r="BV881" s="75"/>
      <c r="BW881" s="75"/>
      <c r="BX881" s="75"/>
      <c r="BY881" s="75"/>
      <c r="BZ881" s="75"/>
      <c r="CA881" s="75"/>
      <c r="CB881" s="75"/>
      <c r="CC881" s="75"/>
      <c r="CD881" s="75"/>
      <c r="CE881" s="75"/>
      <c r="CF881" s="75"/>
    </row>
    <row r="882" spans="2:84" ht="12.95" customHeight="1">
      <c r="B882" s="75"/>
      <c r="C882" s="75"/>
      <c r="D882" s="75"/>
      <c r="E882" s="76"/>
      <c r="F882" s="76"/>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5"/>
      <c r="AL882" s="75"/>
      <c r="AM882" s="75"/>
      <c r="AN882" s="75"/>
      <c r="AO882" s="75"/>
      <c r="AP882" s="75"/>
      <c r="AQ882" s="75"/>
      <c r="AR882" s="75"/>
      <c r="AS882" s="75"/>
      <c r="AT882" s="75"/>
      <c r="AU882" s="75"/>
      <c r="AV882" s="75"/>
      <c r="AW882" s="75"/>
      <c r="AX882" s="75"/>
      <c r="AY882" s="75"/>
      <c r="AZ882" s="75"/>
      <c r="BA882" s="75"/>
      <c r="BB882" s="75"/>
      <c r="BC882" s="75"/>
      <c r="BD882" s="75"/>
      <c r="BE882" s="75"/>
      <c r="BF882" s="75"/>
      <c r="BG882" s="75"/>
      <c r="BH882" s="75"/>
      <c r="BI882" s="75"/>
      <c r="BJ882" s="75"/>
      <c r="BK882" s="75"/>
      <c r="BL882" s="75"/>
      <c r="BM882" s="75"/>
      <c r="BN882" s="75"/>
      <c r="BO882" s="75"/>
      <c r="BP882" s="75"/>
      <c r="BQ882" s="75"/>
      <c r="BR882" s="75"/>
      <c r="BS882" s="75"/>
      <c r="BT882" s="75"/>
      <c r="BU882" s="75"/>
      <c r="BV882" s="75"/>
      <c r="BW882" s="75"/>
      <c r="BX882" s="75"/>
      <c r="BY882" s="75"/>
      <c r="BZ882" s="75"/>
      <c r="CA882" s="75"/>
      <c r="CB882" s="75"/>
      <c r="CC882" s="75"/>
      <c r="CD882" s="75"/>
      <c r="CE882" s="75"/>
      <c r="CF882" s="75"/>
    </row>
    <row r="883" spans="2:84" ht="12.95" customHeight="1">
      <c r="B883" s="75"/>
      <c r="C883" s="75"/>
      <c r="D883" s="75"/>
      <c r="E883" s="76"/>
      <c r="F883" s="76"/>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5"/>
      <c r="AL883" s="75"/>
      <c r="AM883" s="75"/>
      <c r="AN883" s="75"/>
      <c r="AO883" s="75"/>
      <c r="AP883" s="75"/>
      <c r="AQ883" s="75"/>
      <c r="AR883" s="75"/>
      <c r="AS883" s="75"/>
      <c r="AT883" s="75"/>
      <c r="AU883" s="75"/>
      <c r="AV883" s="75"/>
      <c r="AW883" s="75"/>
      <c r="AX883" s="75"/>
      <c r="AY883" s="75"/>
      <c r="AZ883" s="75"/>
      <c r="BA883" s="75"/>
      <c r="BB883" s="75"/>
      <c r="BC883" s="75"/>
      <c r="BD883" s="75"/>
      <c r="BE883" s="75"/>
      <c r="BF883" s="75"/>
      <c r="BG883" s="75"/>
      <c r="BH883" s="75"/>
      <c r="BI883" s="75"/>
      <c r="BJ883" s="75"/>
      <c r="BK883" s="75"/>
      <c r="BL883" s="75"/>
      <c r="BM883" s="75"/>
      <c r="BN883" s="75"/>
      <c r="BO883" s="75"/>
      <c r="BP883" s="75"/>
      <c r="BQ883" s="75"/>
      <c r="BR883" s="75"/>
      <c r="BS883" s="75"/>
      <c r="BT883" s="75"/>
      <c r="BU883" s="75"/>
      <c r="BV883" s="75"/>
      <c r="BW883" s="75"/>
      <c r="BX883" s="75"/>
      <c r="BY883" s="75"/>
      <c r="BZ883" s="75"/>
      <c r="CA883" s="75"/>
      <c r="CB883" s="75"/>
      <c r="CC883" s="75"/>
      <c r="CD883" s="75"/>
      <c r="CE883" s="75"/>
      <c r="CF883" s="75"/>
    </row>
    <row r="884" spans="2:84" ht="12.95" customHeight="1">
      <c r="B884" s="75"/>
      <c r="C884" s="75"/>
      <c r="D884" s="75"/>
      <c r="E884" s="76"/>
      <c r="F884" s="76"/>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5"/>
      <c r="AL884" s="75"/>
      <c r="AM884" s="75"/>
      <c r="AN884" s="75"/>
      <c r="AO884" s="75"/>
      <c r="AP884" s="75"/>
      <c r="AQ884" s="75"/>
      <c r="AR884" s="75"/>
      <c r="AS884" s="75"/>
      <c r="AT884" s="75"/>
      <c r="AU884" s="75"/>
      <c r="AV884" s="75"/>
      <c r="AW884" s="75"/>
      <c r="AX884" s="75"/>
      <c r="AY884" s="75"/>
      <c r="AZ884" s="75"/>
      <c r="BA884" s="75"/>
      <c r="BB884" s="75"/>
      <c r="BC884" s="75"/>
      <c r="BD884" s="75"/>
      <c r="BE884" s="75"/>
      <c r="BF884" s="75"/>
      <c r="BG884" s="75"/>
      <c r="BH884" s="75"/>
      <c r="BI884" s="75"/>
      <c r="BJ884" s="75"/>
      <c r="BK884" s="75"/>
      <c r="BL884" s="75"/>
      <c r="BM884" s="75"/>
      <c r="BN884" s="75"/>
      <c r="BO884" s="75"/>
      <c r="BP884" s="75"/>
      <c r="BQ884" s="75"/>
      <c r="BR884" s="75"/>
      <c r="BS884" s="75"/>
      <c r="BT884" s="75"/>
      <c r="BU884" s="75"/>
      <c r="BV884" s="75"/>
      <c r="BW884" s="75"/>
      <c r="BX884" s="75"/>
      <c r="BY884" s="75"/>
      <c r="BZ884" s="75"/>
      <c r="CA884" s="75"/>
      <c r="CB884" s="75"/>
      <c r="CC884" s="75"/>
      <c r="CD884" s="75"/>
      <c r="CE884" s="75"/>
      <c r="CF884" s="75"/>
    </row>
    <row r="885" spans="2:84" ht="12.95" customHeight="1">
      <c r="B885" s="75"/>
      <c r="C885" s="75"/>
      <c r="D885" s="75"/>
      <c r="E885" s="76"/>
      <c r="F885" s="76"/>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5"/>
      <c r="AL885" s="75"/>
      <c r="AM885" s="75"/>
      <c r="AN885" s="75"/>
      <c r="AO885" s="75"/>
      <c r="AP885" s="75"/>
      <c r="AQ885" s="75"/>
      <c r="AR885" s="75"/>
      <c r="AS885" s="75"/>
      <c r="AT885" s="75"/>
      <c r="AU885" s="75"/>
      <c r="AV885" s="75"/>
      <c r="AW885" s="75"/>
      <c r="AX885" s="75"/>
      <c r="AY885" s="75"/>
      <c r="AZ885" s="75"/>
      <c r="BA885" s="75"/>
      <c r="BB885" s="75"/>
      <c r="BC885" s="75"/>
      <c r="BD885" s="75"/>
      <c r="BE885" s="75"/>
      <c r="BF885" s="75"/>
      <c r="BG885" s="75"/>
      <c r="BH885" s="75"/>
      <c r="BI885" s="75"/>
      <c r="BJ885" s="75"/>
      <c r="BK885" s="75"/>
      <c r="BL885" s="75"/>
      <c r="BM885" s="75"/>
      <c r="BN885" s="75"/>
      <c r="BO885" s="75"/>
      <c r="BP885" s="75"/>
      <c r="BQ885" s="75"/>
      <c r="BR885" s="75"/>
      <c r="BS885" s="75"/>
      <c r="BT885" s="75"/>
      <c r="BU885" s="75"/>
      <c r="BV885" s="75"/>
      <c r="BW885" s="75"/>
      <c r="BX885" s="75"/>
      <c r="BY885" s="75"/>
      <c r="BZ885" s="75"/>
      <c r="CA885" s="75"/>
      <c r="CB885" s="75"/>
      <c r="CC885" s="75"/>
      <c r="CD885" s="75"/>
      <c r="CE885" s="75"/>
      <c r="CF885" s="75"/>
    </row>
    <row r="886" spans="2:84" ht="12.95" customHeight="1">
      <c r="B886" s="75"/>
      <c r="C886" s="75"/>
      <c r="D886" s="75"/>
      <c r="E886" s="76"/>
      <c r="F886" s="76"/>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5"/>
      <c r="AL886" s="75"/>
      <c r="AM886" s="75"/>
      <c r="AN886" s="75"/>
      <c r="AO886" s="75"/>
      <c r="AP886" s="75"/>
      <c r="AQ886" s="75"/>
      <c r="AR886" s="75"/>
      <c r="AS886" s="75"/>
      <c r="AT886" s="75"/>
      <c r="AU886" s="75"/>
      <c r="AV886" s="75"/>
      <c r="AW886" s="75"/>
      <c r="AX886" s="75"/>
      <c r="AY886" s="75"/>
      <c r="AZ886" s="75"/>
      <c r="BA886" s="75"/>
      <c r="BB886" s="75"/>
      <c r="BC886" s="75"/>
      <c r="BD886" s="75"/>
      <c r="BE886" s="75"/>
      <c r="BF886" s="75"/>
      <c r="BG886" s="75"/>
      <c r="BH886" s="75"/>
      <c r="BI886" s="75"/>
      <c r="BJ886" s="75"/>
      <c r="BK886" s="75"/>
      <c r="BL886" s="75"/>
      <c r="BM886" s="75"/>
      <c r="BN886" s="75"/>
      <c r="BO886" s="75"/>
      <c r="BP886" s="75"/>
      <c r="BQ886" s="75"/>
      <c r="BR886" s="75"/>
      <c r="BS886" s="75"/>
      <c r="BT886" s="75"/>
      <c r="BU886" s="75"/>
      <c r="BV886" s="75"/>
      <c r="BW886" s="75"/>
      <c r="BX886" s="75"/>
      <c r="BY886" s="75"/>
      <c r="BZ886" s="75"/>
      <c r="CA886" s="75"/>
      <c r="CB886" s="75"/>
      <c r="CC886" s="75"/>
      <c r="CD886" s="75"/>
      <c r="CE886" s="75"/>
      <c r="CF886" s="75"/>
    </row>
    <row r="887" spans="2:84" ht="12.95" customHeight="1">
      <c r="B887" s="75"/>
      <c r="C887" s="75"/>
      <c r="D887" s="75"/>
      <c r="E887" s="76"/>
      <c r="F887" s="76"/>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5"/>
      <c r="AL887" s="75"/>
      <c r="AM887" s="75"/>
      <c r="AN887" s="75"/>
      <c r="AO887" s="75"/>
      <c r="AP887" s="75"/>
      <c r="AQ887" s="75"/>
      <c r="AR887" s="75"/>
      <c r="AS887" s="75"/>
      <c r="AT887" s="75"/>
      <c r="AU887" s="75"/>
      <c r="AV887" s="75"/>
      <c r="AW887" s="75"/>
      <c r="AX887" s="75"/>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row>
    <row r="888" spans="2:84" ht="12.95" customHeight="1">
      <c r="B888" s="75"/>
      <c r="C888" s="75"/>
      <c r="D888" s="75"/>
      <c r="E888" s="76"/>
      <c r="F888" s="76"/>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5"/>
      <c r="AL888" s="75"/>
      <c r="AM888" s="75"/>
      <c r="AN888" s="75"/>
      <c r="AO888" s="75"/>
      <c r="AP888" s="75"/>
      <c r="AQ888" s="75"/>
      <c r="AR888" s="75"/>
      <c r="AS888" s="75"/>
      <c r="AT888" s="75"/>
      <c r="AU888" s="75"/>
      <c r="AV888" s="75"/>
      <c r="AW888" s="75"/>
      <c r="AX888" s="75"/>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row>
    <row r="889" spans="2:84" ht="12.95" customHeight="1">
      <c r="B889" s="75"/>
      <c r="C889" s="75"/>
      <c r="D889" s="75"/>
      <c r="E889" s="76"/>
      <c r="F889" s="76"/>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5"/>
      <c r="AL889" s="75"/>
      <c r="AM889" s="75"/>
      <c r="AN889" s="75"/>
      <c r="AO889" s="75"/>
      <c r="AP889" s="75"/>
      <c r="AQ889" s="75"/>
      <c r="AR889" s="75"/>
      <c r="AS889" s="75"/>
      <c r="AT889" s="75"/>
      <c r="AU889" s="75"/>
      <c r="AV889" s="75"/>
      <c r="AW889" s="75"/>
      <c r="AX889" s="75"/>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row>
    <row r="890" spans="2:84" ht="12.95" customHeight="1">
      <c r="B890" s="75"/>
      <c r="C890" s="75"/>
      <c r="D890" s="75"/>
      <c r="E890" s="76"/>
      <c r="F890" s="76"/>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5"/>
      <c r="AL890" s="75"/>
      <c r="AM890" s="75"/>
      <c r="AN890" s="75"/>
      <c r="AO890" s="75"/>
      <c r="AP890" s="75"/>
      <c r="AQ890" s="75"/>
      <c r="AR890" s="75"/>
      <c r="AS890" s="75"/>
      <c r="AT890" s="75"/>
      <c r="AU890" s="75"/>
      <c r="AV890" s="75"/>
      <c r="AW890" s="75"/>
      <c r="AX890" s="75"/>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row>
    <row r="891" spans="2:84" ht="12.95" customHeight="1">
      <c r="B891" s="75"/>
      <c r="C891" s="75"/>
      <c r="D891" s="75"/>
      <c r="E891" s="76"/>
      <c r="F891" s="76"/>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5"/>
      <c r="AL891" s="75"/>
      <c r="AM891" s="75"/>
      <c r="AN891" s="75"/>
      <c r="AO891" s="75"/>
      <c r="AP891" s="75"/>
      <c r="AQ891" s="75"/>
      <c r="AR891" s="75"/>
      <c r="AS891" s="75"/>
      <c r="AT891" s="75"/>
      <c r="AU891" s="75"/>
      <c r="AV891" s="75"/>
      <c r="AW891" s="75"/>
      <c r="AX891" s="75"/>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row>
    <row r="892" spans="2:84" ht="12.95" customHeight="1">
      <c r="B892" s="75"/>
      <c r="C892" s="75"/>
      <c r="D892" s="75"/>
      <c r="E892" s="76"/>
      <c r="F892" s="76"/>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c r="AE892" s="75"/>
      <c r="AF892" s="75"/>
      <c r="AG892" s="75"/>
      <c r="AH892" s="75"/>
      <c r="AI892" s="75"/>
      <c r="AJ892" s="75"/>
      <c r="AK892" s="75"/>
      <c r="AL892" s="75"/>
      <c r="AM892" s="75"/>
      <c r="AN892" s="75"/>
      <c r="AO892" s="75"/>
      <c r="AP892" s="75"/>
      <c r="AQ892" s="75"/>
      <c r="AR892" s="75"/>
      <c r="AS892" s="75"/>
      <c r="AT892" s="75"/>
      <c r="AU892" s="75"/>
      <c r="AV892" s="75"/>
      <c r="AW892" s="75"/>
      <c r="AX892" s="75"/>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row>
    <row r="893" spans="2:84" ht="12.95" customHeight="1">
      <c r="B893" s="75"/>
      <c r="C893" s="75"/>
      <c r="D893" s="75"/>
      <c r="E893" s="76"/>
      <c r="F893" s="76"/>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c r="AE893" s="75"/>
      <c r="AF893" s="75"/>
      <c r="AG893" s="75"/>
      <c r="AH893" s="75"/>
      <c r="AI893" s="75"/>
      <c r="AJ893" s="75"/>
      <c r="AK893" s="75"/>
      <c r="AL893" s="75"/>
      <c r="AM893" s="75"/>
      <c r="AN893" s="75"/>
      <c r="AO893" s="75"/>
      <c r="AP893" s="75"/>
      <c r="AQ893" s="75"/>
      <c r="AR893" s="75"/>
      <c r="AS893" s="75"/>
      <c r="AT893" s="75"/>
      <c r="AU893" s="75"/>
      <c r="AV893" s="75"/>
      <c r="AW893" s="75"/>
      <c r="AX893" s="75"/>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row>
    <row r="894" spans="2:84" ht="12.95" customHeight="1">
      <c r="B894" s="75"/>
      <c r="C894" s="75"/>
      <c r="D894" s="75"/>
      <c r="E894" s="76"/>
      <c r="F894" s="76"/>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75"/>
      <c r="AJ894" s="75"/>
      <c r="AK894" s="75"/>
      <c r="AL894" s="75"/>
      <c r="AM894" s="75"/>
      <c r="AN894" s="75"/>
      <c r="AO894" s="75"/>
      <c r="AP894" s="75"/>
      <c r="AQ894" s="75"/>
      <c r="AR894" s="75"/>
      <c r="AS894" s="75"/>
      <c r="AT894" s="75"/>
      <c r="AU894" s="75"/>
      <c r="AV894" s="75"/>
      <c r="AW894" s="75"/>
      <c r="AX894" s="75"/>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row>
    <row r="895" spans="2:84" ht="12.95" customHeight="1">
      <c r="B895" s="75"/>
      <c r="C895" s="75"/>
      <c r="D895" s="75"/>
      <c r="E895" s="76"/>
      <c r="F895" s="76"/>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5"/>
      <c r="AL895" s="75"/>
      <c r="AM895" s="75"/>
      <c r="AN895" s="75"/>
      <c r="AO895" s="75"/>
      <c r="AP895" s="75"/>
      <c r="AQ895" s="75"/>
      <c r="AR895" s="75"/>
      <c r="AS895" s="75"/>
      <c r="AT895" s="75"/>
      <c r="AU895" s="75"/>
      <c r="AV895" s="75"/>
      <c r="AW895" s="75"/>
      <c r="AX895" s="75"/>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row>
    <row r="896" spans="2:84" ht="12.95" customHeight="1">
      <c r="B896" s="75"/>
      <c r="C896" s="75"/>
      <c r="D896" s="75"/>
      <c r="E896" s="76"/>
      <c r="F896" s="76"/>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5"/>
      <c r="AL896" s="75"/>
      <c r="AM896" s="75"/>
      <c r="AN896" s="75"/>
      <c r="AO896" s="75"/>
      <c r="AP896" s="75"/>
      <c r="AQ896" s="75"/>
      <c r="AR896" s="75"/>
      <c r="AS896" s="75"/>
      <c r="AT896" s="75"/>
      <c r="AU896" s="75"/>
      <c r="AV896" s="75"/>
      <c r="AW896" s="75"/>
      <c r="AX896" s="75"/>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row>
    <row r="897" spans="2:84" ht="12.95" customHeight="1">
      <c r="B897" s="75"/>
      <c r="C897" s="75"/>
      <c r="D897" s="75"/>
      <c r="E897" s="76"/>
      <c r="F897" s="76"/>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5"/>
      <c r="AL897" s="75"/>
      <c r="AM897" s="75"/>
      <c r="AN897" s="75"/>
      <c r="AO897" s="75"/>
      <c r="AP897" s="75"/>
      <c r="AQ897" s="75"/>
      <c r="AR897" s="75"/>
      <c r="AS897" s="75"/>
      <c r="AT897" s="75"/>
      <c r="AU897" s="75"/>
      <c r="AV897" s="75"/>
      <c r="AW897" s="75"/>
      <c r="AX897" s="75"/>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row>
    <row r="898" spans="2:84" ht="12.95" customHeight="1">
      <c r="B898" s="75"/>
      <c r="C898" s="75"/>
      <c r="D898" s="75"/>
      <c r="E898" s="76"/>
      <c r="F898" s="76"/>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5"/>
      <c r="AL898" s="75"/>
      <c r="AM898" s="75"/>
      <c r="AN898" s="75"/>
      <c r="AO898" s="75"/>
      <c r="AP898" s="75"/>
      <c r="AQ898" s="75"/>
      <c r="AR898" s="75"/>
      <c r="AS898" s="75"/>
      <c r="AT898" s="75"/>
      <c r="AU898" s="75"/>
      <c r="AV898" s="75"/>
      <c r="AW898" s="75"/>
      <c r="AX898" s="75"/>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row>
    <row r="899" spans="2:84" ht="12.95" customHeight="1">
      <c r="B899" s="75"/>
      <c r="C899" s="75"/>
      <c r="D899" s="75"/>
      <c r="E899" s="76"/>
      <c r="F899" s="76"/>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5"/>
      <c r="AL899" s="75"/>
      <c r="AM899" s="75"/>
      <c r="AN899" s="75"/>
      <c r="AO899" s="75"/>
      <c r="AP899" s="75"/>
      <c r="AQ899" s="75"/>
      <c r="AR899" s="75"/>
      <c r="AS899" s="75"/>
      <c r="AT899" s="75"/>
      <c r="AU899" s="75"/>
      <c r="AV899" s="75"/>
      <c r="AW899" s="75"/>
      <c r="AX899" s="75"/>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row>
    <row r="900" spans="2:84" ht="12.95" customHeight="1">
      <c r="B900" s="75"/>
      <c r="C900" s="75"/>
      <c r="D900" s="75"/>
      <c r="E900" s="76"/>
      <c r="F900" s="76"/>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5"/>
      <c r="AL900" s="75"/>
      <c r="AM900" s="75"/>
      <c r="AN900" s="75"/>
      <c r="AO900" s="75"/>
      <c r="AP900" s="75"/>
      <c r="AQ900" s="75"/>
      <c r="AR900" s="75"/>
      <c r="AS900" s="75"/>
      <c r="AT900" s="75"/>
      <c r="AU900" s="75"/>
      <c r="AV900" s="75"/>
      <c r="AW900" s="75"/>
      <c r="AX900" s="75"/>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row>
    <row r="901" spans="2:84" ht="12.95" customHeight="1">
      <c r="B901" s="75"/>
      <c r="C901" s="75"/>
      <c r="D901" s="75"/>
      <c r="E901" s="76"/>
      <c r="F901" s="76"/>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5"/>
      <c r="AL901" s="75"/>
      <c r="AM901" s="75"/>
      <c r="AN901" s="75"/>
      <c r="AO901" s="75"/>
      <c r="AP901" s="75"/>
      <c r="AQ901" s="75"/>
      <c r="AR901" s="75"/>
      <c r="AS901" s="75"/>
      <c r="AT901" s="75"/>
      <c r="AU901" s="75"/>
      <c r="AV901" s="75"/>
      <c r="AW901" s="75"/>
      <c r="AX901" s="75"/>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row>
    <row r="902" spans="2:84" ht="12.95" customHeight="1">
      <c r="B902" s="75"/>
      <c r="C902" s="75"/>
      <c r="D902" s="75"/>
      <c r="E902" s="76"/>
      <c r="F902" s="76"/>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5"/>
      <c r="AL902" s="75"/>
      <c r="AM902" s="75"/>
      <c r="AN902" s="75"/>
      <c r="AO902" s="75"/>
      <c r="AP902" s="75"/>
      <c r="AQ902" s="75"/>
      <c r="AR902" s="75"/>
      <c r="AS902" s="75"/>
      <c r="AT902" s="75"/>
      <c r="AU902" s="75"/>
      <c r="AV902" s="75"/>
      <c r="AW902" s="75"/>
      <c r="AX902" s="75"/>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row>
    <row r="903" spans="2:84" ht="12.95" customHeight="1">
      <c r="B903" s="75"/>
      <c r="C903" s="75"/>
      <c r="D903" s="75"/>
      <c r="E903" s="76"/>
      <c r="F903" s="76"/>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5"/>
      <c r="AL903" s="75"/>
      <c r="AM903" s="75"/>
      <c r="AN903" s="75"/>
      <c r="AO903" s="75"/>
      <c r="AP903" s="75"/>
      <c r="AQ903" s="75"/>
      <c r="AR903" s="75"/>
      <c r="AS903" s="75"/>
      <c r="AT903" s="75"/>
      <c r="AU903" s="75"/>
      <c r="AV903" s="75"/>
      <c r="AW903" s="75"/>
      <c r="AX903" s="75"/>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row>
    <row r="904" spans="2:84" ht="12.95" customHeight="1">
      <c r="B904" s="75"/>
      <c r="C904" s="75"/>
      <c r="D904" s="75"/>
      <c r="E904" s="76"/>
      <c r="F904" s="76"/>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5"/>
      <c r="AL904" s="75"/>
      <c r="AM904" s="75"/>
      <c r="AN904" s="75"/>
      <c r="AO904" s="75"/>
      <c r="AP904" s="75"/>
      <c r="AQ904" s="75"/>
      <c r="AR904" s="75"/>
      <c r="AS904" s="75"/>
      <c r="AT904" s="75"/>
      <c r="AU904" s="75"/>
      <c r="AV904" s="75"/>
      <c r="AW904" s="75"/>
      <c r="AX904" s="75"/>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row>
    <row r="905" spans="2:84" ht="12.95" customHeight="1">
      <c r="B905" s="75"/>
      <c r="C905" s="75"/>
      <c r="D905" s="75"/>
      <c r="E905" s="76"/>
      <c r="F905" s="76"/>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5"/>
      <c r="AL905" s="75"/>
      <c r="AM905" s="75"/>
      <c r="AN905" s="75"/>
      <c r="AO905" s="75"/>
      <c r="AP905" s="75"/>
      <c r="AQ905" s="75"/>
      <c r="AR905" s="75"/>
      <c r="AS905" s="75"/>
      <c r="AT905" s="75"/>
      <c r="AU905" s="75"/>
      <c r="AV905" s="75"/>
      <c r="AW905" s="75"/>
      <c r="AX905" s="75"/>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row>
    <row r="906" spans="2:84" ht="12.95" customHeight="1">
      <c r="B906" s="75"/>
      <c r="C906" s="75"/>
      <c r="D906" s="75"/>
      <c r="E906" s="76"/>
      <c r="F906" s="76"/>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5"/>
      <c r="AL906" s="75"/>
      <c r="AM906" s="75"/>
      <c r="AN906" s="75"/>
      <c r="AO906" s="75"/>
      <c r="AP906" s="75"/>
      <c r="AQ906" s="75"/>
      <c r="AR906" s="75"/>
      <c r="AS906" s="75"/>
      <c r="AT906" s="75"/>
      <c r="AU906" s="75"/>
      <c r="AV906" s="75"/>
      <c r="AW906" s="75"/>
      <c r="AX906" s="75"/>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row>
    <row r="907" spans="2:84" ht="12.95" customHeight="1">
      <c r="B907" s="75"/>
      <c r="C907" s="75"/>
      <c r="D907" s="75"/>
      <c r="E907" s="76"/>
      <c r="F907" s="76"/>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5"/>
      <c r="AL907" s="75"/>
      <c r="AM907" s="75"/>
      <c r="AN907" s="75"/>
      <c r="AO907" s="75"/>
      <c r="AP907" s="75"/>
      <c r="AQ907" s="75"/>
      <c r="AR907" s="75"/>
      <c r="AS907" s="75"/>
      <c r="AT907" s="75"/>
      <c r="AU907" s="75"/>
      <c r="AV907" s="75"/>
      <c r="AW907" s="75"/>
      <c r="AX907" s="75"/>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row>
    <row r="908" spans="2:84" ht="12.95" customHeight="1">
      <c r="B908" s="75"/>
      <c r="C908" s="75"/>
      <c r="D908" s="75"/>
      <c r="E908" s="76"/>
      <c r="F908" s="76"/>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5"/>
      <c r="AL908" s="75"/>
      <c r="AM908" s="75"/>
      <c r="AN908" s="75"/>
      <c r="AO908" s="75"/>
      <c r="AP908" s="75"/>
      <c r="AQ908" s="75"/>
      <c r="AR908" s="75"/>
      <c r="AS908" s="75"/>
      <c r="AT908" s="75"/>
      <c r="AU908" s="75"/>
      <c r="AV908" s="75"/>
      <c r="AW908" s="75"/>
      <c r="AX908" s="75"/>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row>
    <row r="909" spans="2:84" ht="12.95" customHeight="1">
      <c r="B909" s="75"/>
      <c r="C909" s="75"/>
      <c r="D909" s="75"/>
      <c r="E909" s="76"/>
      <c r="F909" s="76"/>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5"/>
      <c r="AL909" s="75"/>
      <c r="AM909" s="75"/>
      <c r="AN909" s="75"/>
      <c r="AO909" s="75"/>
      <c r="AP909" s="75"/>
      <c r="AQ909" s="75"/>
      <c r="AR909" s="75"/>
      <c r="AS909" s="75"/>
      <c r="AT909" s="75"/>
      <c r="AU909" s="75"/>
      <c r="AV909" s="75"/>
      <c r="AW909" s="75"/>
      <c r="AX909" s="75"/>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row>
    <row r="910" spans="2:84" ht="12.95" customHeight="1">
      <c r="B910" s="75"/>
      <c r="C910" s="75"/>
      <c r="D910" s="75"/>
      <c r="E910" s="76"/>
      <c r="F910" s="76"/>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5"/>
      <c r="AL910" s="75"/>
      <c r="AM910" s="75"/>
      <c r="AN910" s="75"/>
      <c r="AO910" s="75"/>
      <c r="AP910" s="75"/>
      <c r="AQ910" s="75"/>
      <c r="AR910" s="75"/>
      <c r="AS910" s="75"/>
      <c r="AT910" s="75"/>
      <c r="AU910" s="75"/>
      <c r="AV910" s="75"/>
      <c r="AW910" s="75"/>
      <c r="AX910" s="75"/>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row>
    <row r="911" spans="2:84" ht="12.95" customHeight="1">
      <c r="B911" s="75"/>
      <c r="C911" s="75"/>
      <c r="D911" s="75"/>
      <c r="E911" s="76"/>
      <c r="F911" s="76"/>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5"/>
      <c r="AL911" s="75"/>
      <c r="AM911" s="75"/>
      <c r="AN911" s="75"/>
      <c r="AO911" s="75"/>
      <c r="AP911" s="75"/>
      <c r="AQ911" s="75"/>
      <c r="AR911" s="75"/>
      <c r="AS911" s="75"/>
      <c r="AT911" s="75"/>
      <c r="AU911" s="75"/>
      <c r="AV911" s="75"/>
      <c r="AW911" s="75"/>
      <c r="AX911" s="75"/>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row>
    <row r="912" spans="2:84" ht="12.95" customHeight="1">
      <c r="B912" s="75"/>
      <c r="C912" s="75"/>
      <c r="D912" s="75"/>
      <c r="E912" s="76"/>
      <c r="F912" s="76"/>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5"/>
      <c r="AL912" s="75"/>
      <c r="AM912" s="75"/>
      <c r="AN912" s="75"/>
      <c r="AO912" s="75"/>
      <c r="AP912" s="75"/>
      <c r="AQ912" s="75"/>
      <c r="AR912" s="75"/>
      <c r="AS912" s="75"/>
      <c r="AT912" s="75"/>
      <c r="AU912" s="75"/>
      <c r="AV912" s="75"/>
      <c r="AW912" s="75"/>
      <c r="AX912" s="75"/>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row>
    <row r="913" spans="2:84" ht="12.95" customHeight="1">
      <c r="B913" s="75"/>
      <c r="C913" s="75"/>
      <c r="D913" s="75"/>
      <c r="E913" s="76"/>
      <c r="F913" s="76"/>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5"/>
      <c r="AL913" s="75"/>
      <c r="AM913" s="75"/>
      <c r="AN913" s="75"/>
      <c r="AO913" s="75"/>
      <c r="AP913" s="75"/>
      <c r="AQ913" s="75"/>
      <c r="AR913" s="75"/>
      <c r="AS913" s="75"/>
      <c r="AT913" s="75"/>
      <c r="AU913" s="75"/>
      <c r="AV913" s="75"/>
      <c r="AW913" s="75"/>
      <c r="AX913" s="75"/>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row>
    <row r="914" spans="2:84" ht="12.95" customHeight="1">
      <c r="B914" s="75"/>
      <c r="C914" s="75"/>
      <c r="D914" s="75"/>
      <c r="E914" s="76"/>
      <c r="F914" s="76"/>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5"/>
      <c r="AL914" s="75"/>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row>
    <row r="915" spans="2:84" ht="12.95" customHeight="1">
      <c r="B915" s="75"/>
      <c r="C915" s="75"/>
      <c r="D915" s="75"/>
      <c r="E915" s="76"/>
      <c r="F915" s="76"/>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5"/>
      <c r="AL915" s="75"/>
      <c r="AM915" s="75"/>
      <c r="AN915" s="75"/>
      <c r="AO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row>
    <row r="916" spans="2:84" ht="12.95" customHeight="1">
      <c r="B916" s="75"/>
      <c r="C916" s="75"/>
      <c r="D916" s="75"/>
      <c r="E916" s="76"/>
      <c r="F916" s="76"/>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5"/>
      <c r="AL916" s="75"/>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row>
    <row r="917" spans="2:84" ht="12.95" customHeight="1">
      <c r="B917" s="75"/>
      <c r="C917" s="75"/>
      <c r="D917" s="75"/>
      <c r="E917" s="76"/>
      <c r="F917" s="76"/>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5"/>
      <c r="AL917" s="75"/>
      <c r="AM917" s="75"/>
      <c r="AN917" s="75"/>
      <c r="AO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row>
    <row r="918" spans="2:84" ht="12.95" customHeight="1">
      <c r="B918" s="75"/>
      <c r="C918" s="75"/>
      <c r="D918" s="75"/>
      <c r="E918" s="76"/>
      <c r="F918" s="76"/>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5"/>
      <c r="AL918" s="75"/>
      <c r="AM918" s="75"/>
      <c r="AN918" s="75"/>
      <c r="AO918" s="75"/>
      <c r="AP918" s="75"/>
      <c r="AQ918" s="75"/>
      <c r="AR918" s="75"/>
      <c r="AS918" s="75"/>
      <c r="AT918" s="75"/>
      <c r="AU918" s="75"/>
      <c r="AV918" s="75"/>
      <c r="AW918" s="75"/>
      <c r="AX918" s="75"/>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row>
    <row r="919" spans="2:84" ht="12.95" customHeight="1">
      <c r="B919" s="75"/>
      <c r="C919" s="75"/>
      <c r="D919" s="75"/>
      <c r="E919" s="76"/>
      <c r="F919" s="76"/>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5"/>
      <c r="AL919" s="75"/>
      <c r="AM919" s="75"/>
      <c r="AN919" s="75"/>
      <c r="AO919" s="75"/>
      <c r="AP919" s="75"/>
      <c r="AQ919" s="75"/>
      <c r="AR919" s="75"/>
      <c r="AS919" s="75"/>
      <c r="AT919" s="75"/>
      <c r="AU919" s="75"/>
      <c r="AV919" s="75"/>
      <c r="AW919" s="75"/>
      <c r="AX919" s="75"/>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row>
    <row r="920" spans="2:84" ht="12.95" customHeight="1">
      <c r="B920" s="75"/>
      <c r="C920" s="75"/>
      <c r="D920" s="75"/>
      <c r="E920" s="76"/>
      <c r="F920" s="76"/>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5"/>
      <c r="AL920" s="75"/>
      <c r="AM920" s="75"/>
      <c r="AN920" s="75"/>
      <c r="AO920" s="75"/>
      <c r="AP920" s="75"/>
      <c r="AQ920" s="75"/>
      <c r="AR920" s="75"/>
      <c r="AS920" s="75"/>
      <c r="AT920" s="75"/>
      <c r="AU920" s="75"/>
      <c r="AV920" s="75"/>
      <c r="AW920" s="75"/>
      <c r="AX920" s="75"/>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row>
    <row r="921" spans="2:84" ht="12.95" customHeight="1">
      <c r="B921" s="75"/>
      <c r="C921" s="75"/>
      <c r="D921" s="75"/>
      <c r="E921" s="76"/>
      <c r="F921" s="76"/>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5"/>
      <c r="AL921" s="75"/>
      <c r="AM921" s="75"/>
      <c r="AN921" s="75"/>
      <c r="AO921" s="75"/>
      <c r="AP921" s="75"/>
      <c r="AQ921" s="75"/>
      <c r="AR921" s="75"/>
      <c r="AS921" s="75"/>
      <c r="AT921" s="75"/>
      <c r="AU921" s="75"/>
      <c r="AV921" s="75"/>
      <c r="AW921" s="75"/>
      <c r="AX921" s="75"/>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row>
    <row r="922" spans="2:84" ht="12.95" customHeight="1">
      <c r="B922" s="75"/>
      <c r="C922" s="75"/>
      <c r="D922" s="75"/>
      <c r="E922" s="76"/>
      <c r="F922" s="76"/>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5"/>
      <c r="AL922" s="75"/>
      <c r="AM922" s="75"/>
      <c r="AN922" s="75"/>
      <c r="AO922" s="75"/>
      <c r="AP922" s="75"/>
      <c r="AQ922" s="75"/>
      <c r="AR922" s="75"/>
      <c r="AS922" s="75"/>
      <c r="AT922" s="75"/>
      <c r="AU922" s="75"/>
      <c r="AV922" s="75"/>
      <c r="AW922" s="75"/>
      <c r="AX922" s="75"/>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row>
    <row r="923" spans="2:84" ht="12.95" customHeight="1">
      <c r="B923" s="75"/>
      <c r="C923" s="75"/>
      <c r="D923" s="75"/>
      <c r="E923" s="76"/>
      <c r="F923" s="76"/>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5"/>
      <c r="AL923" s="75"/>
      <c r="AM923" s="75"/>
      <c r="AN923" s="75"/>
      <c r="AO923" s="75"/>
      <c r="AP923" s="75"/>
      <c r="AQ923" s="75"/>
      <c r="AR923" s="75"/>
      <c r="AS923" s="75"/>
      <c r="AT923" s="75"/>
      <c r="AU923" s="75"/>
      <c r="AV923" s="75"/>
      <c r="AW923" s="75"/>
      <c r="AX923" s="75"/>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row>
    <row r="924" spans="2:84" ht="12.95" customHeight="1">
      <c r="B924" s="75"/>
      <c r="C924" s="75"/>
      <c r="D924" s="75"/>
      <c r="E924" s="76"/>
      <c r="F924" s="76"/>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5"/>
      <c r="AL924" s="75"/>
      <c r="AM924" s="75"/>
      <c r="AN924" s="75"/>
      <c r="AO924" s="75"/>
      <c r="AP924" s="75"/>
      <c r="AQ924" s="75"/>
      <c r="AR924" s="75"/>
      <c r="AS924" s="75"/>
      <c r="AT924" s="75"/>
      <c r="AU924" s="75"/>
      <c r="AV924" s="75"/>
      <c r="AW924" s="75"/>
      <c r="AX924" s="75"/>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row>
    <row r="925" spans="2:84" ht="12.95" customHeight="1">
      <c r="B925" s="75"/>
      <c r="C925" s="75"/>
      <c r="D925" s="75"/>
      <c r="E925" s="76"/>
      <c r="F925" s="76"/>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c r="AE925" s="75"/>
      <c r="AF925" s="75"/>
      <c r="AG925" s="75"/>
      <c r="AH925" s="75"/>
      <c r="AI925" s="75"/>
      <c r="AJ925" s="75"/>
      <c r="AK925" s="75"/>
      <c r="AL925" s="75"/>
      <c r="AM925" s="75"/>
      <c r="AN925" s="75"/>
      <c r="AO925" s="75"/>
      <c r="AP925" s="75"/>
      <c r="AQ925" s="75"/>
      <c r="AR925" s="75"/>
      <c r="AS925" s="75"/>
      <c r="AT925" s="75"/>
      <c r="AU925" s="75"/>
      <c r="AV925" s="75"/>
      <c r="AW925" s="75"/>
      <c r="AX925" s="75"/>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row>
    <row r="926" spans="2:84" ht="12.95" customHeight="1">
      <c r="B926" s="75"/>
      <c r="C926" s="75"/>
      <c r="D926" s="75"/>
      <c r="E926" s="76"/>
      <c r="F926" s="76"/>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75"/>
      <c r="AK926" s="75"/>
      <c r="AL926" s="75"/>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row>
    <row r="927" spans="2:84" ht="12.95" customHeight="1">
      <c r="B927" s="75"/>
      <c r="C927" s="75"/>
      <c r="D927" s="75"/>
      <c r="E927" s="76"/>
      <c r="F927" s="76"/>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c r="AE927" s="75"/>
      <c r="AF927" s="75"/>
      <c r="AG927" s="75"/>
      <c r="AH927" s="75"/>
      <c r="AI927" s="75"/>
      <c r="AJ927" s="75"/>
      <c r="AK927" s="75"/>
      <c r="AL927" s="75"/>
      <c r="AM927" s="75"/>
      <c r="AN927" s="75"/>
      <c r="AO927" s="75"/>
      <c r="AP927" s="75"/>
      <c r="AQ927" s="75"/>
      <c r="AR927" s="75"/>
      <c r="AS927" s="75"/>
      <c r="AT927" s="75"/>
      <c r="AU927" s="75"/>
      <c r="AV927" s="75"/>
      <c r="AW927" s="75"/>
      <c r="AX927" s="75"/>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row>
    <row r="928" spans="2:84" ht="12.95" customHeight="1">
      <c r="B928" s="75"/>
      <c r="C928" s="75"/>
      <c r="D928" s="75"/>
      <c r="E928" s="76"/>
      <c r="F928" s="76"/>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5"/>
      <c r="AL928" s="75"/>
      <c r="AM928" s="75"/>
      <c r="AN928" s="75"/>
      <c r="AO928" s="75"/>
      <c r="AP928" s="75"/>
      <c r="AQ928" s="75"/>
      <c r="AR928" s="75"/>
      <c r="AS928" s="75"/>
      <c r="AT928" s="75"/>
      <c r="AU928" s="75"/>
      <c r="AV928" s="75"/>
      <c r="AW928" s="75"/>
      <c r="AX928" s="75"/>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row>
    <row r="929" spans="2:84" ht="12.95" customHeight="1">
      <c r="B929" s="75"/>
      <c r="C929" s="75"/>
      <c r="D929" s="75"/>
      <c r="E929" s="76"/>
      <c r="F929" s="76"/>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5"/>
      <c r="AL929" s="75"/>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row>
    <row r="930" spans="2:84" ht="12.95" customHeight="1">
      <c r="B930" s="75"/>
      <c r="C930" s="75"/>
      <c r="D930" s="75"/>
      <c r="E930" s="76"/>
      <c r="F930" s="76"/>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5"/>
      <c r="AL930" s="75"/>
      <c r="AM930" s="75"/>
      <c r="AN930" s="75"/>
      <c r="AO930" s="75"/>
      <c r="AP930" s="75"/>
      <c r="AQ930" s="75"/>
      <c r="AR930" s="75"/>
      <c r="AS930" s="75"/>
      <c r="AT930" s="75"/>
      <c r="AU930" s="75"/>
      <c r="AV930" s="75"/>
      <c r="AW930" s="75"/>
      <c r="AX930" s="75"/>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row>
    <row r="931" spans="2:84" ht="12.95" customHeight="1">
      <c r="B931" s="75"/>
      <c r="C931" s="75"/>
      <c r="D931" s="75"/>
      <c r="E931" s="76"/>
      <c r="F931" s="76"/>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5"/>
      <c r="AL931" s="75"/>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row>
    <row r="932" spans="2:84" ht="12.95" customHeight="1">
      <c r="B932" s="75"/>
      <c r="C932" s="75"/>
      <c r="D932" s="75"/>
      <c r="E932" s="76"/>
      <c r="F932" s="76"/>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5"/>
      <c r="AL932" s="75"/>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row>
    <row r="933" spans="2:84" ht="12.95" customHeight="1">
      <c r="B933" s="75"/>
      <c r="C933" s="75"/>
      <c r="D933" s="75"/>
      <c r="E933" s="76"/>
      <c r="F933" s="76"/>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5"/>
      <c r="AL933" s="75"/>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row>
    <row r="934" spans="2:84" ht="12.95" customHeight="1">
      <c r="B934" s="75"/>
      <c r="C934" s="75"/>
      <c r="D934" s="75"/>
      <c r="E934" s="76"/>
      <c r="F934" s="76"/>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5"/>
      <c r="AL934" s="75"/>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row>
    <row r="935" spans="2:84" ht="12.95" customHeight="1">
      <c r="B935" s="75"/>
      <c r="C935" s="75"/>
      <c r="D935" s="75"/>
      <c r="E935" s="76"/>
      <c r="F935" s="76"/>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5"/>
      <c r="AL935" s="75"/>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row>
    <row r="936" spans="2:84" ht="12.95" customHeight="1">
      <c r="B936" s="75"/>
      <c r="C936" s="75"/>
      <c r="D936" s="75"/>
      <c r="E936" s="76"/>
      <c r="F936" s="76"/>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5"/>
      <c r="AL936" s="75"/>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row>
    <row r="937" spans="2:84" ht="12.95" customHeight="1">
      <c r="B937" s="75"/>
      <c r="C937" s="75"/>
      <c r="D937" s="75"/>
      <c r="E937" s="76"/>
      <c r="F937" s="76"/>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5"/>
      <c r="AL937" s="75"/>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row>
    <row r="938" spans="2:84" ht="12.95" customHeight="1">
      <c r="B938" s="75"/>
      <c r="C938" s="75"/>
      <c r="D938" s="75"/>
      <c r="E938" s="76"/>
      <c r="F938" s="76"/>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5"/>
      <c r="AL938" s="75"/>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row>
    <row r="939" spans="2:84" ht="12.95" customHeight="1">
      <c r="B939" s="75"/>
      <c r="C939" s="75"/>
      <c r="D939" s="75"/>
      <c r="E939" s="76"/>
      <c r="F939" s="76"/>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5"/>
      <c r="AL939" s="7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row>
    <row r="940" spans="2:84" ht="12.95" customHeight="1">
      <c r="B940" s="75"/>
      <c r="C940" s="75"/>
      <c r="D940" s="75"/>
      <c r="E940" s="76"/>
      <c r="F940" s="76"/>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5"/>
      <c r="AL940" s="7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row>
    <row r="941" spans="2:84" ht="12.95" customHeight="1">
      <c r="B941" s="75"/>
      <c r="C941" s="75"/>
      <c r="D941" s="75"/>
      <c r="E941" s="76"/>
      <c r="F941" s="76"/>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5"/>
      <c r="AL941" s="7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row>
    <row r="942" spans="2:84" ht="12.95" customHeight="1">
      <c r="B942" s="75"/>
      <c r="C942" s="75"/>
      <c r="D942" s="75"/>
      <c r="E942" s="76"/>
      <c r="F942" s="76"/>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5"/>
      <c r="AL942" s="7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row>
    <row r="943" spans="2:84" ht="12.95" customHeight="1">
      <c r="B943" s="75"/>
      <c r="C943" s="75"/>
      <c r="D943" s="75"/>
      <c r="E943" s="76"/>
      <c r="F943" s="76"/>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5"/>
      <c r="AL943" s="7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row>
    <row r="944" spans="2:84" ht="12.95" customHeight="1">
      <c r="B944" s="75"/>
      <c r="C944" s="75"/>
      <c r="D944" s="75"/>
      <c r="E944" s="76"/>
      <c r="F944" s="76"/>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5"/>
      <c r="AL944" s="75"/>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row>
    <row r="945" spans="2:84" ht="12.95" customHeight="1">
      <c r="B945" s="75"/>
      <c r="C945" s="75"/>
      <c r="D945" s="75"/>
      <c r="E945" s="76"/>
      <c r="F945" s="76"/>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5"/>
      <c r="AL945" s="75"/>
      <c r="AM945" s="75"/>
      <c r="AN945" s="75"/>
      <c r="AO945" s="75"/>
      <c r="AP945" s="75"/>
      <c r="AQ945" s="75"/>
      <c r="AR945" s="75"/>
      <c r="AS945" s="75"/>
      <c r="AT945" s="75"/>
      <c r="AU945" s="75"/>
      <c r="AV945" s="75"/>
      <c r="AW945" s="75"/>
      <c r="AX945" s="75"/>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row>
    <row r="946" spans="2:84" ht="12.95" customHeight="1">
      <c r="B946" s="75"/>
      <c r="C946" s="75"/>
      <c r="D946" s="75"/>
      <c r="E946" s="76"/>
      <c r="F946" s="76"/>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5"/>
      <c r="AL946" s="75"/>
      <c r="AM946" s="75"/>
      <c r="AN946" s="75"/>
      <c r="AO946" s="75"/>
      <c r="AP946" s="75"/>
      <c r="AQ946" s="75"/>
      <c r="AR946" s="75"/>
      <c r="AS946" s="75"/>
      <c r="AT946" s="75"/>
      <c r="AU946" s="75"/>
      <c r="AV946" s="75"/>
      <c r="AW946" s="75"/>
      <c r="AX946" s="75"/>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row>
    <row r="947" spans="2:84" ht="12.95" customHeight="1">
      <c r="B947" s="75"/>
      <c r="C947" s="75"/>
      <c r="D947" s="75"/>
      <c r="E947" s="76"/>
      <c r="F947" s="76"/>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5"/>
      <c r="AL947" s="75"/>
      <c r="AM947" s="75"/>
      <c r="AN947" s="75"/>
      <c r="AO947" s="75"/>
      <c r="AP947" s="75"/>
      <c r="AQ947" s="75"/>
      <c r="AR947" s="75"/>
      <c r="AS947" s="75"/>
      <c r="AT947" s="75"/>
      <c r="AU947" s="75"/>
      <c r="AV947" s="75"/>
      <c r="AW947" s="75"/>
      <c r="AX947" s="75"/>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row>
    <row r="948" spans="2:84" ht="12.95" customHeight="1">
      <c r="B948" s="75"/>
      <c r="C948" s="75"/>
      <c r="D948" s="75"/>
      <c r="E948" s="76"/>
      <c r="F948" s="76"/>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5"/>
      <c r="AL948" s="75"/>
      <c r="AM948" s="75"/>
      <c r="AN948" s="75"/>
      <c r="AO948" s="75"/>
      <c r="AP948" s="75"/>
      <c r="AQ948" s="75"/>
      <c r="AR948" s="75"/>
      <c r="AS948" s="75"/>
      <c r="AT948" s="75"/>
      <c r="AU948" s="75"/>
      <c r="AV948" s="75"/>
      <c r="AW948" s="75"/>
      <c r="AX948" s="75"/>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row>
    <row r="949" spans="2:84" ht="12.95" customHeight="1">
      <c r="B949" s="75"/>
      <c r="C949" s="75"/>
      <c r="D949" s="75"/>
      <c r="E949" s="76"/>
      <c r="F949" s="76"/>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5"/>
      <c r="AL949" s="75"/>
      <c r="AM949" s="75"/>
      <c r="AN949" s="75"/>
      <c r="AO949" s="75"/>
      <c r="AP949" s="75"/>
      <c r="AQ949" s="75"/>
      <c r="AR949" s="75"/>
      <c r="AS949" s="75"/>
      <c r="AT949" s="75"/>
      <c r="AU949" s="75"/>
      <c r="AV949" s="75"/>
      <c r="AW949" s="75"/>
      <c r="AX949" s="75"/>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row>
    <row r="950" spans="2:84" ht="12.95" customHeight="1">
      <c r="B950" s="75"/>
      <c r="C950" s="75"/>
      <c r="D950" s="75"/>
      <c r="E950" s="76"/>
      <c r="F950" s="76"/>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5"/>
      <c r="AL950" s="75"/>
      <c r="AM950" s="75"/>
      <c r="AN950" s="75"/>
      <c r="AO950" s="75"/>
      <c r="AP950" s="75"/>
      <c r="AQ950" s="75"/>
      <c r="AR950" s="75"/>
      <c r="AS950" s="75"/>
      <c r="AT950" s="75"/>
      <c r="AU950" s="75"/>
      <c r="AV950" s="75"/>
      <c r="AW950" s="75"/>
      <c r="AX950" s="75"/>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row>
    <row r="951" spans="2:84" ht="12.95" customHeight="1">
      <c r="B951" s="75"/>
      <c r="C951" s="75"/>
      <c r="D951" s="75"/>
      <c r="E951" s="76"/>
      <c r="F951" s="76"/>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5"/>
      <c r="AL951" s="75"/>
      <c r="AM951" s="75"/>
      <c r="AN951" s="75"/>
      <c r="AO951" s="75"/>
      <c r="AP951" s="75"/>
      <c r="AQ951" s="75"/>
      <c r="AR951" s="75"/>
      <c r="AS951" s="75"/>
      <c r="AT951" s="75"/>
      <c r="AU951" s="75"/>
      <c r="AV951" s="75"/>
      <c r="AW951" s="75"/>
      <c r="AX951" s="75"/>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row>
    <row r="952" spans="2:84" ht="12.95" customHeight="1">
      <c r="B952" s="75"/>
      <c r="C952" s="75"/>
      <c r="D952" s="75"/>
      <c r="E952" s="76"/>
      <c r="F952" s="76"/>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5"/>
      <c r="AL952" s="75"/>
      <c r="AM952" s="75"/>
      <c r="AN952" s="75"/>
      <c r="AO952" s="75"/>
      <c r="AP952" s="75"/>
      <c r="AQ952" s="7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row>
    <row r="953" spans="2:84" ht="12.95" customHeight="1">
      <c r="B953" s="75"/>
      <c r="C953" s="75"/>
      <c r="D953" s="75"/>
      <c r="E953" s="76"/>
      <c r="F953" s="76"/>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5"/>
      <c r="AL953" s="75"/>
      <c r="AM953" s="75"/>
      <c r="AN953" s="75"/>
      <c r="AO953" s="75"/>
      <c r="AP953" s="75"/>
      <c r="AQ953" s="7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row>
    <row r="954" spans="2:84" ht="12.95" customHeight="1">
      <c r="B954" s="75"/>
      <c r="C954" s="75"/>
      <c r="D954" s="75"/>
      <c r="E954" s="76"/>
      <c r="F954" s="76"/>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5"/>
      <c r="AL954" s="75"/>
      <c r="AM954" s="75"/>
      <c r="AN954" s="75"/>
      <c r="AO954" s="75"/>
      <c r="AP954" s="75"/>
      <c r="AQ954" s="7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row>
    <row r="955" spans="2:84" ht="12.95" customHeight="1">
      <c r="B955" s="75"/>
      <c r="C955" s="75"/>
      <c r="D955" s="75"/>
      <c r="E955" s="76"/>
      <c r="F955" s="76"/>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5"/>
      <c r="AL955" s="75"/>
      <c r="AM955" s="75"/>
      <c r="AN955" s="75"/>
      <c r="AO955" s="75"/>
      <c r="AP955" s="75"/>
      <c r="AQ955" s="7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row>
    <row r="956" spans="2:84" ht="12.95" customHeight="1">
      <c r="B956" s="75"/>
      <c r="C956" s="75"/>
      <c r="D956" s="75"/>
      <c r="E956" s="76"/>
      <c r="F956" s="76"/>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5"/>
      <c r="AL956" s="75"/>
      <c r="AM956" s="75"/>
      <c r="AN956" s="75"/>
      <c r="AO956" s="75"/>
      <c r="AP956" s="75"/>
      <c r="AQ956" s="7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row>
    <row r="957" spans="2:84" ht="12.95" customHeight="1">
      <c r="B957" s="75"/>
      <c r="C957" s="75"/>
      <c r="D957" s="75"/>
      <c r="E957" s="76"/>
      <c r="F957" s="76"/>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5"/>
      <c r="AL957" s="75"/>
      <c r="AM957" s="75"/>
      <c r="AN957" s="75"/>
      <c r="AO957" s="75"/>
      <c r="AP957" s="75"/>
      <c r="AQ957" s="7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row>
    <row r="958" spans="2:84" ht="12.95" customHeight="1">
      <c r="B958" s="75"/>
      <c r="C958" s="75"/>
      <c r="D958" s="75"/>
      <c r="E958" s="76"/>
      <c r="F958" s="76"/>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c r="AE958" s="75"/>
      <c r="AF958" s="75"/>
      <c r="AG958" s="75"/>
      <c r="AH958" s="75"/>
      <c r="AI958" s="75"/>
      <c r="AJ958" s="75"/>
      <c r="AK958" s="75"/>
      <c r="AL958" s="75"/>
      <c r="AM958" s="75"/>
      <c r="AN958" s="75"/>
      <c r="AO958" s="75"/>
      <c r="AP958" s="75"/>
      <c r="AQ958" s="7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row>
    <row r="959" spans="2:84" ht="12.95" customHeight="1">
      <c r="B959" s="75"/>
      <c r="C959" s="75"/>
      <c r="D959" s="75"/>
      <c r="E959" s="76"/>
      <c r="F959" s="76"/>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c r="AE959" s="75"/>
      <c r="AF959" s="75"/>
      <c r="AG959" s="75"/>
      <c r="AH959" s="75"/>
      <c r="AI959" s="75"/>
      <c r="AJ959" s="75"/>
      <c r="AK959" s="75"/>
      <c r="AL959" s="75"/>
      <c r="AM959" s="75"/>
      <c r="AN959" s="75"/>
      <c r="AO959" s="75"/>
      <c r="AP959" s="75"/>
      <c r="AQ959" s="7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row>
    <row r="960" spans="2:84" ht="12.95" customHeight="1">
      <c r="B960" s="75"/>
      <c r="C960" s="75"/>
      <c r="D960" s="75"/>
      <c r="E960" s="76"/>
      <c r="F960" s="76"/>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c r="AE960" s="75"/>
      <c r="AF960" s="75"/>
      <c r="AG960" s="75"/>
      <c r="AH960" s="75"/>
      <c r="AI960" s="75"/>
      <c r="AJ960" s="75"/>
      <c r="AK960" s="75"/>
      <c r="AL960" s="75"/>
      <c r="AM960" s="75"/>
      <c r="AN960" s="75"/>
      <c r="AO960" s="75"/>
      <c r="AP960" s="75"/>
      <c r="AQ960" s="7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row>
    <row r="961" spans="2:84" ht="12.95" customHeight="1">
      <c r="B961" s="75"/>
      <c r="C961" s="75"/>
      <c r="D961" s="75"/>
      <c r="E961" s="76"/>
      <c r="F961" s="76"/>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5"/>
      <c r="AL961" s="75"/>
      <c r="AM961" s="75"/>
      <c r="AN961" s="75"/>
      <c r="AO961" s="75"/>
      <c r="AP961" s="75"/>
      <c r="AQ961" s="7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row>
    <row r="962" spans="2:84" ht="12.95" customHeight="1">
      <c r="B962" s="75"/>
      <c r="C962" s="75"/>
      <c r="D962" s="75"/>
      <c r="E962" s="76"/>
      <c r="F962" s="76"/>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5"/>
      <c r="AL962" s="75"/>
      <c r="AM962" s="75"/>
      <c r="AN962" s="75"/>
      <c r="AO962" s="75"/>
      <c r="AP962" s="75"/>
      <c r="AQ962" s="7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row>
    <row r="963" spans="2:84" ht="12.95" customHeight="1">
      <c r="B963" s="75"/>
      <c r="C963" s="75"/>
      <c r="D963" s="75"/>
      <c r="E963" s="76"/>
      <c r="F963" s="76"/>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5"/>
      <c r="AL963" s="75"/>
      <c r="AM963" s="75"/>
      <c r="AN963" s="75"/>
      <c r="AO963" s="75"/>
      <c r="AP963" s="75"/>
      <c r="AQ963" s="7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row>
    <row r="964" spans="2:84" ht="12.95" customHeight="1">
      <c r="B964" s="75"/>
      <c r="C964" s="75"/>
      <c r="D964" s="75"/>
      <c r="E964" s="76"/>
      <c r="F964" s="76"/>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5"/>
      <c r="AL964" s="75"/>
      <c r="AM964" s="75"/>
      <c r="AN964" s="75"/>
      <c r="AO964" s="75"/>
      <c r="AP964" s="75"/>
      <c r="AQ964" s="7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row>
    <row r="965" spans="2:84" ht="12.95" customHeight="1">
      <c r="B965" s="75"/>
      <c r="C965" s="75"/>
      <c r="D965" s="75"/>
      <c r="E965" s="76"/>
      <c r="F965" s="76"/>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5"/>
      <c r="AL965" s="75"/>
      <c r="AM965" s="75"/>
      <c r="AN965" s="75"/>
      <c r="AO965" s="75"/>
      <c r="AP965" s="75"/>
      <c r="AQ965" s="7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row>
    <row r="966" spans="2:84" ht="12.95" customHeight="1">
      <c r="B966" s="75"/>
      <c r="C966" s="75"/>
      <c r="D966" s="75"/>
      <c r="E966" s="76"/>
      <c r="F966" s="76"/>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5"/>
      <c r="AL966" s="75"/>
      <c r="AM966" s="75"/>
      <c r="AN966" s="75"/>
      <c r="AO966" s="75"/>
      <c r="AP966" s="75"/>
      <c r="AQ966" s="7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row>
    <row r="967" spans="2:84" ht="12.95" customHeight="1">
      <c r="B967" s="75"/>
      <c r="C967" s="75"/>
      <c r="D967" s="75"/>
      <c r="E967" s="76"/>
      <c r="F967" s="76"/>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5"/>
      <c r="AL967" s="75"/>
      <c r="AM967" s="75"/>
      <c r="AN967" s="75"/>
      <c r="AO967" s="75"/>
      <c r="AP967" s="75"/>
      <c r="AQ967" s="7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row>
    <row r="968" spans="2:84" ht="12.95" customHeight="1">
      <c r="B968" s="75"/>
      <c r="C968" s="75"/>
      <c r="D968" s="75"/>
      <c r="E968" s="76"/>
      <c r="F968" s="76"/>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5"/>
      <c r="AL968" s="75"/>
      <c r="AM968" s="75"/>
      <c r="AN968" s="75"/>
      <c r="AO968" s="75"/>
      <c r="AP968" s="75"/>
      <c r="AQ968" s="7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row>
    <row r="969" spans="2:84" ht="12.95" customHeight="1">
      <c r="B969" s="75"/>
      <c r="C969" s="75"/>
      <c r="D969" s="75"/>
      <c r="E969" s="76"/>
      <c r="F969" s="76"/>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5"/>
      <c r="AL969" s="75"/>
      <c r="AM969" s="75"/>
      <c r="AN969" s="75"/>
      <c r="AO969" s="75"/>
      <c r="AP969" s="75"/>
      <c r="AQ969" s="7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row>
    <row r="970" spans="2:84" ht="12.95" customHeight="1">
      <c r="B970" s="75"/>
      <c r="C970" s="75"/>
      <c r="D970" s="75"/>
      <c r="E970" s="76"/>
      <c r="F970" s="76"/>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5"/>
      <c r="AL970" s="75"/>
      <c r="AM970" s="75"/>
      <c r="AN970" s="75"/>
      <c r="AO970" s="75"/>
      <c r="AP970" s="75"/>
      <c r="AQ970" s="7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row>
    <row r="971" spans="2:84" ht="12.95" customHeight="1">
      <c r="B971" s="75"/>
      <c r="C971" s="75"/>
      <c r="D971" s="75"/>
      <c r="E971" s="76"/>
      <c r="F971" s="76"/>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5"/>
      <c r="AL971" s="75"/>
      <c r="AM971" s="75"/>
      <c r="AN971" s="75"/>
      <c r="AO971" s="75"/>
      <c r="AP971" s="75"/>
      <c r="AQ971" s="7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row>
    <row r="972" spans="2:84" ht="12.95" customHeight="1">
      <c r="B972" s="75"/>
      <c r="C972" s="75"/>
      <c r="D972" s="75"/>
      <c r="E972" s="76"/>
      <c r="F972" s="76"/>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5"/>
      <c r="AL972" s="75"/>
      <c r="AM972" s="75"/>
      <c r="AN972" s="75"/>
      <c r="AO972" s="75"/>
      <c r="AP972" s="75"/>
      <c r="AQ972" s="7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row>
    <row r="973" spans="2:84" ht="12.95" customHeight="1">
      <c r="B973" s="75"/>
      <c r="C973" s="75"/>
      <c r="D973" s="75"/>
      <c r="E973" s="76"/>
      <c r="F973" s="76"/>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5"/>
      <c r="AL973" s="75"/>
      <c r="AM973" s="75"/>
      <c r="AN973" s="75"/>
      <c r="AO973" s="75"/>
      <c r="AP973" s="75"/>
      <c r="AQ973" s="7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row>
    <row r="974" spans="2:84" ht="12.95" customHeight="1">
      <c r="B974" s="75"/>
      <c r="C974" s="75"/>
      <c r="D974" s="75"/>
      <c r="E974" s="76"/>
      <c r="F974" s="76"/>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5"/>
      <c r="AL974" s="75"/>
      <c r="AM974" s="75"/>
      <c r="AN974" s="75"/>
      <c r="AO974" s="75"/>
      <c r="AP974" s="75"/>
      <c r="AQ974" s="7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row>
    <row r="975" spans="2:84" ht="12.95" customHeight="1">
      <c r="B975" s="75"/>
      <c r="C975" s="75"/>
      <c r="D975" s="75"/>
      <c r="E975" s="76"/>
      <c r="F975" s="76"/>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5"/>
      <c r="AL975" s="75"/>
      <c r="AM975" s="75"/>
      <c r="AN975" s="75"/>
      <c r="AO975" s="75"/>
      <c r="AP975" s="75"/>
      <c r="AQ975" s="7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row>
    <row r="976" spans="2:84" ht="12.95" customHeight="1">
      <c r="B976" s="75"/>
      <c r="C976" s="75"/>
      <c r="D976" s="75"/>
      <c r="E976" s="76"/>
      <c r="F976" s="76"/>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5"/>
      <c r="AL976" s="75"/>
      <c r="AM976" s="75"/>
      <c r="AN976" s="75"/>
      <c r="AO976" s="75"/>
      <c r="AP976" s="75"/>
      <c r="AQ976" s="7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row>
    <row r="977" spans="2:84" ht="12.95" customHeight="1">
      <c r="B977" s="75"/>
      <c r="C977" s="75"/>
      <c r="D977" s="75"/>
      <c r="E977" s="76"/>
      <c r="F977" s="76"/>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5"/>
      <c r="AL977" s="75"/>
      <c r="AM977" s="75"/>
      <c r="AN977" s="75"/>
      <c r="AO977" s="75"/>
      <c r="AP977" s="75"/>
      <c r="AQ977" s="7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row>
    <row r="978" spans="2:84" ht="12.95" customHeight="1">
      <c r="B978" s="75"/>
      <c r="C978" s="75"/>
      <c r="D978" s="75"/>
      <c r="E978" s="76"/>
      <c r="F978" s="76"/>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5"/>
      <c r="AL978" s="75"/>
      <c r="AM978" s="75"/>
      <c r="AN978" s="75"/>
      <c r="AO978" s="75"/>
      <c r="AP978" s="75"/>
      <c r="AQ978" s="7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row>
    <row r="979" spans="2:84" ht="12.95" customHeight="1">
      <c r="B979" s="75"/>
      <c r="C979" s="75"/>
      <c r="D979" s="75"/>
      <c r="E979" s="76"/>
      <c r="F979" s="76"/>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5"/>
      <c r="AL979" s="75"/>
      <c r="AM979" s="75"/>
      <c r="AN979" s="75"/>
      <c r="AO979" s="75"/>
      <c r="AP979" s="75"/>
      <c r="AQ979" s="7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row>
    <row r="980" spans="2:84" ht="12.95" customHeight="1">
      <c r="B980" s="75"/>
      <c r="C980" s="75"/>
      <c r="D980" s="75"/>
      <c r="E980" s="76"/>
      <c r="F980" s="76"/>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5"/>
      <c r="AL980" s="75"/>
      <c r="AM980" s="75"/>
      <c r="AN980" s="75"/>
      <c r="AO980" s="75"/>
      <c r="AP980" s="75"/>
      <c r="AQ980" s="7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row>
    <row r="981" spans="2:84" ht="12.95" customHeight="1">
      <c r="B981" s="75"/>
      <c r="C981" s="75"/>
      <c r="D981" s="75"/>
      <c r="E981" s="76"/>
      <c r="F981" s="76"/>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5"/>
      <c r="AL981" s="75"/>
      <c r="AM981" s="75"/>
      <c r="AN981" s="75"/>
      <c r="AO981" s="75"/>
      <c r="AP981" s="75"/>
      <c r="AQ981" s="7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row>
    <row r="982" spans="2:84" ht="12.95" customHeight="1">
      <c r="B982" s="75"/>
      <c r="C982" s="75"/>
      <c r="D982" s="75"/>
      <c r="E982" s="76"/>
      <c r="F982" s="76"/>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5"/>
      <c r="AL982" s="75"/>
      <c r="AM982" s="75"/>
      <c r="AN982" s="75"/>
      <c r="AO982" s="75"/>
      <c r="AP982" s="75"/>
      <c r="AQ982" s="7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row>
    <row r="983" spans="2:84" ht="12.95" customHeight="1">
      <c r="B983" s="75"/>
      <c r="C983" s="75"/>
      <c r="D983" s="75"/>
      <c r="E983" s="76"/>
      <c r="F983" s="76"/>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5"/>
      <c r="AL983" s="75"/>
      <c r="AM983" s="75"/>
      <c r="AN983" s="75"/>
      <c r="AO983" s="75"/>
      <c r="AP983" s="75"/>
      <c r="AQ983" s="7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row>
    <row r="984" spans="2:84" ht="12.95" customHeight="1">
      <c r="B984" s="75"/>
      <c r="C984" s="75"/>
      <c r="D984" s="75"/>
      <c r="E984" s="76"/>
      <c r="F984" s="76"/>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5"/>
      <c r="AL984" s="75"/>
      <c r="AM984" s="75"/>
      <c r="AN984" s="75"/>
      <c r="AO984" s="75"/>
      <c r="AP984" s="75"/>
      <c r="AQ984" s="7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row>
    <row r="985" spans="2:84" ht="12.95" customHeight="1">
      <c r="B985" s="75"/>
      <c r="C985" s="75"/>
      <c r="D985" s="75"/>
      <c r="E985" s="76"/>
      <c r="F985" s="76"/>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5"/>
      <c r="AL985" s="75"/>
      <c r="AM985" s="75"/>
      <c r="AN985" s="75"/>
      <c r="AO985" s="75"/>
      <c r="AP985" s="75"/>
      <c r="AQ985" s="75"/>
      <c r="AR985" s="75"/>
      <c r="AS985" s="75"/>
      <c r="AT985" s="75"/>
      <c r="AU985" s="75"/>
      <c r="AV985" s="75"/>
      <c r="AW985" s="75"/>
      <c r="AX985" s="75"/>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row>
    <row r="986" spans="2:84" ht="12.95" customHeight="1">
      <c r="B986" s="75"/>
      <c r="C986" s="75"/>
      <c r="D986" s="75"/>
      <c r="E986" s="76"/>
      <c r="F986" s="76"/>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5"/>
      <c r="AL986" s="75"/>
      <c r="AM986" s="75"/>
      <c r="AN986" s="75"/>
      <c r="AO986" s="75"/>
      <c r="AP986" s="75"/>
      <c r="AQ986" s="75"/>
      <c r="AR986" s="75"/>
      <c r="AS986" s="75"/>
      <c r="AT986" s="75"/>
      <c r="AU986" s="75"/>
      <c r="AV986" s="75"/>
      <c r="AW986" s="75"/>
      <c r="AX986" s="75"/>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row>
    <row r="987" spans="2:84" ht="12.95" customHeight="1">
      <c r="B987" s="75"/>
      <c r="C987" s="75"/>
      <c r="D987" s="75"/>
      <c r="E987" s="76"/>
      <c r="F987" s="76"/>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5"/>
      <c r="AL987" s="75"/>
      <c r="AM987" s="75"/>
      <c r="AN987" s="75"/>
      <c r="AO987" s="75"/>
      <c r="AP987" s="75"/>
      <c r="AQ987" s="75"/>
      <c r="AR987" s="75"/>
      <c r="AS987" s="75"/>
      <c r="AT987" s="75"/>
      <c r="AU987" s="75"/>
      <c r="AV987" s="75"/>
      <c r="AW987" s="75"/>
      <c r="AX987" s="75"/>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row>
    <row r="988" spans="2:84" ht="12.95" customHeight="1">
      <c r="B988" s="75"/>
      <c r="C988" s="75"/>
      <c r="D988" s="75"/>
      <c r="E988" s="76"/>
      <c r="F988" s="76"/>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5"/>
      <c r="AL988" s="75"/>
      <c r="AM988" s="75"/>
      <c r="AN988" s="75"/>
      <c r="AO988" s="75"/>
      <c r="AP988" s="75"/>
      <c r="AQ988" s="75"/>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row>
    <row r="989" spans="2:84" ht="12.95" customHeight="1">
      <c r="B989" s="75"/>
      <c r="C989" s="75"/>
      <c r="D989" s="75"/>
      <c r="E989" s="76"/>
      <c r="F989" s="76"/>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5"/>
      <c r="AL989" s="75"/>
      <c r="AM989" s="75"/>
      <c r="AN989" s="75"/>
      <c r="AO989" s="75"/>
      <c r="AP989" s="75"/>
      <c r="AQ989" s="75"/>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row>
    <row r="990" spans="2:84" ht="12.95" customHeight="1">
      <c r="B990" s="75"/>
      <c r="C990" s="75"/>
      <c r="D990" s="75"/>
      <c r="E990" s="76"/>
      <c r="F990" s="76"/>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5"/>
      <c r="AL990" s="75"/>
      <c r="AM990" s="75"/>
      <c r="AN990" s="75"/>
      <c r="AO990" s="75"/>
      <c r="AP990" s="75"/>
      <c r="AQ990" s="7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row>
    <row r="991" spans="2:84" ht="12.95" customHeight="1">
      <c r="B991" s="75"/>
      <c r="C991" s="75"/>
      <c r="D991" s="75"/>
      <c r="E991" s="76"/>
      <c r="F991" s="76"/>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75"/>
      <c r="AJ991" s="75"/>
      <c r="AK991" s="75"/>
      <c r="AL991" s="75"/>
      <c r="AM991" s="75"/>
      <c r="AN991" s="75"/>
      <c r="AO991" s="75"/>
      <c r="AP991" s="75"/>
      <c r="AQ991" s="7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row>
    <row r="992" spans="2:84" ht="12.95" customHeight="1">
      <c r="B992" s="75"/>
      <c r="C992" s="75"/>
      <c r="D992" s="75"/>
      <c r="E992" s="76"/>
      <c r="F992" s="76"/>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c r="AE992" s="75"/>
      <c r="AF992" s="75"/>
      <c r="AG992" s="75"/>
      <c r="AH992" s="75"/>
      <c r="AI992" s="75"/>
      <c r="AJ992" s="75"/>
      <c r="AK992" s="75"/>
      <c r="AL992" s="75"/>
      <c r="AM992" s="75"/>
      <c r="AN992" s="75"/>
      <c r="AO992" s="75"/>
      <c r="AP992" s="75"/>
      <c r="AQ992" s="7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row>
    <row r="993" spans="2:84" ht="12.95" customHeight="1">
      <c r="B993" s="75"/>
      <c r="C993" s="75"/>
      <c r="D993" s="75"/>
      <c r="E993" s="76"/>
      <c r="F993" s="76"/>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c r="AE993" s="75"/>
      <c r="AF993" s="75"/>
      <c r="AG993" s="75"/>
      <c r="AH993" s="75"/>
      <c r="AI993" s="75"/>
      <c r="AJ993" s="75"/>
      <c r="AK993" s="75"/>
      <c r="AL993" s="75"/>
      <c r="AM993" s="75"/>
      <c r="AN993" s="75"/>
      <c r="AO993" s="75"/>
      <c r="AP993" s="75"/>
      <c r="AQ993" s="7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row>
    <row r="994" spans="2:84" ht="12.95" customHeight="1">
      <c r="B994" s="75"/>
      <c r="C994" s="75"/>
      <c r="D994" s="75"/>
      <c r="E994" s="76"/>
      <c r="F994" s="76"/>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5"/>
      <c r="AL994" s="75"/>
      <c r="AM994" s="75"/>
      <c r="AN994" s="75"/>
      <c r="AO994" s="75"/>
      <c r="AP994" s="75"/>
      <c r="AQ994" s="75"/>
      <c r="AR994" s="75"/>
      <c r="AS994" s="75"/>
      <c r="AT994" s="75"/>
      <c r="AU994" s="75"/>
      <c r="AV994" s="75"/>
      <c r="AW994" s="75"/>
      <c r="AX994" s="75"/>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row>
    <row r="995" spans="2:84" ht="12.95" customHeight="1">
      <c r="B995" s="75"/>
      <c r="C995" s="75"/>
      <c r="D995" s="75"/>
      <c r="E995" s="76"/>
      <c r="F995" s="76"/>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5"/>
      <c r="AL995" s="75"/>
      <c r="AM995" s="75"/>
      <c r="AN995" s="75"/>
      <c r="AO995" s="75"/>
      <c r="AP995" s="75"/>
      <c r="AQ995" s="75"/>
      <c r="AR995" s="75"/>
      <c r="AS995" s="75"/>
      <c r="AT995" s="75"/>
      <c r="AU995" s="75"/>
      <c r="AV995" s="75"/>
      <c r="AW995" s="75"/>
      <c r="AX995" s="75"/>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row>
    <row r="996" spans="2:84" ht="12.95" customHeight="1">
      <c r="B996" s="75"/>
      <c r="C996" s="75"/>
      <c r="D996" s="75"/>
      <c r="E996" s="76"/>
      <c r="F996" s="76"/>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5"/>
      <c r="AL996" s="75"/>
      <c r="AM996" s="75"/>
      <c r="AN996" s="75"/>
      <c r="AO996" s="75"/>
      <c r="AP996" s="75"/>
      <c r="AQ996" s="75"/>
      <c r="AR996" s="75"/>
      <c r="AS996" s="75"/>
      <c r="AT996" s="75"/>
      <c r="AU996" s="75"/>
      <c r="AV996" s="75"/>
      <c r="AW996" s="75"/>
      <c r="AX996" s="75"/>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row>
    <row r="997" spans="2:84" ht="12.95" customHeight="1">
      <c r="B997" s="75"/>
      <c r="C997" s="75"/>
      <c r="D997" s="75"/>
      <c r="E997" s="76"/>
      <c r="F997" s="76"/>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5"/>
      <c r="AL997" s="75"/>
      <c r="AM997" s="75"/>
      <c r="AN997" s="75"/>
      <c r="AO997" s="75"/>
      <c r="AP997" s="75"/>
      <c r="AQ997" s="75"/>
      <c r="AR997" s="75"/>
      <c r="AS997" s="75"/>
      <c r="AT997" s="75"/>
      <c r="AU997" s="75"/>
      <c r="AV997" s="75"/>
      <c r="AW997" s="75"/>
      <c r="AX997" s="75"/>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row>
    <row r="998" spans="2:84" ht="12.95" customHeight="1">
      <c r="B998" s="75"/>
      <c r="C998" s="75"/>
      <c r="D998" s="75"/>
      <c r="E998" s="76"/>
      <c r="F998" s="76"/>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5"/>
      <c r="AL998" s="75"/>
      <c r="AM998" s="75"/>
      <c r="AN998" s="75"/>
      <c r="AO998" s="75"/>
      <c r="AP998" s="75"/>
      <c r="AQ998" s="75"/>
      <c r="AR998" s="75"/>
      <c r="AS998" s="75"/>
      <c r="AT998" s="75"/>
      <c r="AU998" s="75"/>
      <c r="AV998" s="75"/>
      <c r="AW998" s="75"/>
      <c r="AX998" s="75"/>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row>
    <row r="999" spans="2:84" ht="12.95" customHeight="1">
      <c r="B999" s="75"/>
      <c r="C999" s="75"/>
      <c r="D999" s="75"/>
      <c r="E999" s="76"/>
      <c r="F999" s="76"/>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5"/>
      <c r="AL999" s="75"/>
      <c r="AM999" s="75"/>
      <c r="AN999" s="75"/>
      <c r="AO999" s="75"/>
      <c r="AP999" s="75"/>
      <c r="AQ999" s="75"/>
      <c r="AR999" s="75"/>
      <c r="AS999" s="75"/>
      <c r="AT999" s="75"/>
      <c r="AU999" s="75"/>
      <c r="AV999" s="75"/>
      <c r="AW999" s="75"/>
      <c r="AX999" s="75"/>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row>
    <row r="1000" spans="2:84" ht="12.95" customHeight="1">
      <c r="B1000" s="75"/>
      <c r="C1000" s="75"/>
      <c r="D1000" s="75"/>
      <c r="E1000" s="76"/>
      <c r="F1000" s="76"/>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5"/>
      <c r="AL1000" s="75"/>
      <c r="AM1000" s="75"/>
      <c r="AN1000" s="75"/>
      <c r="AO1000" s="75"/>
      <c r="AP1000" s="75"/>
      <c r="AQ1000" s="75"/>
      <c r="AR1000" s="75"/>
      <c r="AS1000" s="75"/>
      <c r="AT1000" s="75"/>
      <c r="AU1000" s="75"/>
      <c r="AV1000" s="75"/>
      <c r="AW1000" s="75"/>
      <c r="AX1000" s="75"/>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row>
    <row r="1001" spans="2:84" ht="12.95" customHeight="1">
      <c r="B1001" s="75"/>
      <c r="C1001" s="75"/>
      <c r="D1001" s="75"/>
      <c r="E1001" s="76"/>
      <c r="F1001" s="76"/>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5"/>
      <c r="AL1001" s="75"/>
      <c r="AM1001" s="75"/>
      <c r="AN1001" s="75"/>
      <c r="AO1001" s="75"/>
      <c r="AP1001" s="75"/>
      <c r="AQ1001" s="75"/>
      <c r="AR1001" s="75"/>
      <c r="AS1001" s="75"/>
      <c r="AT1001" s="75"/>
      <c r="AU1001" s="75"/>
      <c r="AV1001" s="75"/>
      <c r="AW1001" s="75"/>
      <c r="AX1001" s="75"/>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row>
    <row r="1002" spans="2:84" ht="12.95" customHeight="1">
      <c r="B1002" s="75"/>
      <c r="C1002" s="75"/>
      <c r="D1002" s="75"/>
      <c r="E1002" s="76"/>
      <c r="F1002" s="76"/>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5"/>
      <c r="AL1002" s="75"/>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row>
    <row r="1003" spans="2:84" ht="12.95" customHeight="1">
      <c r="B1003" s="75"/>
      <c r="C1003" s="75"/>
      <c r="D1003" s="75"/>
      <c r="E1003" s="76"/>
      <c r="F1003" s="76"/>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5"/>
      <c r="AL1003" s="75"/>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row>
    <row r="1004" spans="2:84" ht="12.95" customHeight="1">
      <c r="B1004" s="75"/>
      <c r="C1004" s="75"/>
      <c r="D1004" s="75"/>
      <c r="E1004" s="76"/>
      <c r="F1004" s="76"/>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5"/>
      <c r="AL1004" s="7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row>
    <row r="1005" spans="2:84" ht="12.95" customHeight="1">
      <c r="B1005" s="75"/>
      <c r="C1005" s="75"/>
      <c r="D1005" s="75"/>
      <c r="E1005" s="76"/>
      <c r="F1005" s="76"/>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5"/>
      <c r="AL1005" s="7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row>
    <row r="1006" spans="2:84" ht="12.95" customHeight="1">
      <c r="B1006" s="75"/>
      <c r="C1006" s="75"/>
      <c r="D1006" s="75"/>
      <c r="E1006" s="76"/>
      <c r="F1006" s="76"/>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5"/>
      <c r="AL1006" s="7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row>
    <row r="1007" spans="2:84" ht="12.95" customHeight="1">
      <c r="B1007" s="75"/>
      <c r="C1007" s="75"/>
      <c r="D1007" s="75"/>
      <c r="E1007" s="76"/>
      <c r="F1007" s="76"/>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5"/>
      <c r="AL1007" s="7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row>
    <row r="1008" spans="2:84" ht="12.95" customHeight="1">
      <c r="B1008" s="75"/>
      <c r="C1008" s="75"/>
      <c r="D1008" s="75"/>
      <c r="E1008" s="76"/>
      <c r="F1008" s="76"/>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5"/>
      <c r="AL1008" s="7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row>
    <row r="1009" spans="2:84" ht="12.95" customHeight="1">
      <c r="B1009" s="75"/>
      <c r="C1009" s="75"/>
      <c r="D1009" s="75"/>
      <c r="E1009" s="76"/>
      <c r="F1009" s="76"/>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5"/>
      <c r="AL1009" s="7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row>
    <row r="1010" spans="2:84" ht="12.95" customHeight="1">
      <c r="B1010" s="75"/>
      <c r="C1010" s="75"/>
      <c r="D1010" s="75"/>
      <c r="E1010" s="76"/>
      <c r="F1010" s="76"/>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5"/>
      <c r="AL1010" s="7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row>
    <row r="1011" spans="2:84" ht="12.95" customHeight="1">
      <c r="B1011" s="75"/>
      <c r="C1011" s="75"/>
      <c r="D1011" s="75"/>
      <c r="E1011" s="76"/>
      <c r="F1011" s="76"/>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5"/>
      <c r="AL1011" s="7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row>
    <row r="1012" spans="2:84" ht="12.95" customHeight="1">
      <c r="B1012" s="75"/>
      <c r="C1012" s="75"/>
      <c r="D1012" s="75"/>
      <c r="E1012" s="76"/>
      <c r="F1012" s="76"/>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5"/>
      <c r="AL1012" s="7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row>
    <row r="1013" spans="2:84" ht="12.95" customHeight="1">
      <c r="B1013" s="75"/>
      <c r="C1013" s="75"/>
      <c r="D1013" s="75"/>
      <c r="E1013" s="76"/>
      <c r="F1013" s="76"/>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5"/>
      <c r="AL1013" s="7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row>
    <row r="1014" spans="2:84" ht="12.95" customHeight="1">
      <c r="B1014" s="75"/>
      <c r="C1014" s="75"/>
      <c r="D1014" s="75"/>
      <c r="E1014" s="76"/>
      <c r="F1014" s="76"/>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5"/>
      <c r="AL1014" s="7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row>
    <row r="1015" spans="2:84" ht="12.95" customHeight="1">
      <c r="B1015" s="75"/>
      <c r="C1015" s="75"/>
      <c r="D1015" s="75"/>
      <c r="E1015" s="76"/>
      <c r="F1015" s="76"/>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5"/>
      <c r="AL1015" s="7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row>
    <row r="1016" spans="2:84" ht="12.95" customHeight="1">
      <c r="B1016" s="75"/>
      <c r="C1016" s="75"/>
      <c r="D1016" s="75"/>
      <c r="E1016" s="76"/>
      <c r="F1016" s="76"/>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5"/>
      <c r="AL1016" s="75"/>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row>
    <row r="1017" spans="2:84" ht="12.95" customHeight="1">
      <c r="B1017" s="75"/>
      <c r="C1017" s="75"/>
      <c r="D1017" s="75"/>
      <c r="E1017" s="76"/>
      <c r="F1017" s="76"/>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5"/>
      <c r="AL1017" s="7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row>
    <row r="1018" spans="2:84" ht="12.95" customHeight="1">
      <c r="B1018" s="75"/>
      <c r="C1018" s="75"/>
      <c r="D1018" s="75"/>
      <c r="E1018" s="76"/>
      <c r="F1018" s="76"/>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5"/>
      <c r="AL1018" s="75"/>
      <c r="AM1018" s="75"/>
      <c r="AN1018" s="75"/>
      <c r="AO1018" s="75"/>
      <c r="AP1018" s="75"/>
      <c r="AQ1018" s="75"/>
      <c r="AR1018" s="75"/>
      <c r="AS1018" s="75"/>
      <c r="AT1018" s="75"/>
      <c r="AU1018" s="75"/>
      <c r="AV1018" s="75"/>
      <c r="AW1018" s="75"/>
      <c r="AX1018" s="75"/>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row>
    <row r="1019" spans="2:84" ht="12.95" customHeight="1">
      <c r="B1019" s="75"/>
      <c r="C1019" s="75"/>
      <c r="D1019" s="75"/>
      <c r="E1019" s="76"/>
      <c r="F1019" s="76"/>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5"/>
      <c r="AL1019" s="75"/>
      <c r="AM1019" s="75"/>
      <c r="AN1019" s="75"/>
      <c r="AO1019" s="75"/>
      <c r="AP1019" s="75"/>
      <c r="AQ1019" s="75"/>
      <c r="AR1019" s="75"/>
      <c r="AS1019" s="75"/>
      <c r="AT1019" s="75"/>
      <c r="AU1019" s="75"/>
      <c r="AV1019" s="75"/>
      <c r="AW1019" s="75"/>
      <c r="AX1019" s="75"/>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row>
    <row r="1020" spans="2:84" ht="12.95" customHeight="1">
      <c r="B1020" s="75"/>
      <c r="C1020" s="75"/>
      <c r="D1020" s="75"/>
      <c r="E1020" s="76"/>
      <c r="F1020" s="76"/>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5"/>
      <c r="AL1020" s="75"/>
      <c r="AM1020" s="75"/>
      <c r="AN1020" s="75"/>
      <c r="AO1020" s="75"/>
      <c r="AP1020" s="75"/>
      <c r="AQ1020" s="75"/>
      <c r="AR1020" s="75"/>
      <c r="AS1020" s="75"/>
      <c r="AT1020" s="75"/>
      <c r="AU1020" s="75"/>
      <c r="AV1020" s="75"/>
      <c r="AW1020" s="75"/>
      <c r="AX1020" s="75"/>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row>
    <row r="1021" spans="2:84" ht="12.95" customHeight="1">
      <c r="B1021" s="75"/>
      <c r="C1021" s="75"/>
      <c r="D1021" s="75"/>
      <c r="E1021" s="76"/>
      <c r="F1021" s="76"/>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5"/>
      <c r="AL1021" s="75"/>
      <c r="AM1021" s="75"/>
      <c r="AN1021" s="75"/>
      <c r="AO1021" s="75"/>
      <c r="AP1021" s="75"/>
      <c r="AQ1021" s="75"/>
      <c r="AR1021" s="75"/>
      <c r="AS1021" s="75"/>
      <c r="AT1021" s="75"/>
      <c r="AU1021" s="75"/>
      <c r="AV1021" s="75"/>
      <c r="AW1021" s="75"/>
      <c r="AX1021" s="75"/>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row>
    <row r="1022" spans="2:84" ht="12.95" customHeight="1">
      <c r="B1022" s="75"/>
      <c r="C1022" s="75"/>
      <c r="D1022" s="75"/>
      <c r="E1022" s="76"/>
      <c r="F1022" s="76"/>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5"/>
      <c r="AL1022" s="75"/>
      <c r="AM1022" s="75"/>
      <c r="AN1022" s="75"/>
      <c r="AO1022" s="75"/>
      <c r="AP1022" s="75"/>
      <c r="AQ1022" s="75"/>
      <c r="AR1022" s="75"/>
      <c r="AS1022" s="75"/>
      <c r="AT1022" s="75"/>
      <c r="AU1022" s="75"/>
      <c r="AV1022" s="75"/>
      <c r="AW1022" s="75"/>
      <c r="AX1022" s="75"/>
      <c r="AY1022" s="75"/>
      <c r="AZ1022" s="75"/>
      <c r="BA1022" s="75"/>
      <c r="BB1022" s="75"/>
      <c r="BC1022" s="75"/>
      <c r="BD1022" s="75"/>
      <c r="BE1022" s="75"/>
      <c r="BF1022" s="75"/>
      <c r="BG1022" s="75"/>
      <c r="BH1022" s="75"/>
      <c r="BI1022" s="75"/>
      <c r="BJ1022" s="75"/>
      <c r="BK1022" s="75"/>
      <c r="BL1022" s="75"/>
      <c r="BM1022" s="75"/>
      <c r="BN1022" s="75"/>
      <c r="BO1022" s="75"/>
      <c r="BP1022" s="75"/>
      <c r="BQ1022" s="75"/>
      <c r="BR1022" s="75"/>
      <c r="BS1022" s="75"/>
      <c r="BT1022" s="75"/>
      <c r="BU1022" s="75"/>
      <c r="BV1022" s="75"/>
      <c r="BW1022" s="75"/>
      <c r="BX1022" s="75"/>
      <c r="BY1022" s="75"/>
      <c r="BZ1022" s="75"/>
      <c r="CA1022" s="75"/>
      <c r="CB1022" s="75"/>
      <c r="CC1022" s="75"/>
      <c r="CD1022" s="75"/>
      <c r="CE1022" s="75"/>
      <c r="CF1022" s="75"/>
    </row>
    <row r="1023" spans="2:84" ht="12.95" customHeight="1">
      <c r="B1023" s="75"/>
      <c r="C1023" s="75"/>
      <c r="D1023" s="75"/>
      <c r="E1023" s="76"/>
      <c r="F1023" s="76"/>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5"/>
      <c r="AL1023" s="75"/>
      <c r="AM1023" s="75"/>
      <c r="AN1023" s="75"/>
      <c r="AO1023" s="75"/>
      <c r="AP1023" s="75"/>
      <c r="AQ1023" s="75"/>
      <c r="AR1023" s="75"/>
      <c r="AS1023" s="75"/>
      <c r="AT1023" s="75"/>
      <c r="AU1023" s="75"/>
      <c r="AV1023" s="75"/>
      <c r="AW1023" s="75"/>
      <c r="AX1023" s="75"/>
      <c r="AY1023" s="75"/>
      <c r="AZ1023" s="75"/>
      <c r="BA1023" s="75"/>
      <c r="BB1023" s="75"/>
      <c r="BC1023" s="75"/>
      <c r="BD1023" s="75"/>
      <c r="BE1023" s="75"/>
      <c r="BF1023" s="75"/>
      <c r="BG1023" s="75"/>
      <c r="BH1023" s="75"/>
      <c r="BI1023" s="75"/>
      <c r="BJ1023" s="75"/>
      <c r="BK1023" s="75"/>
      <c r="BL1023" s="75"/>
      <c r="BM1023" s="75"/>
      <c r="BN1023" s="75"/>
      <c r="BO1023" s="75"/>
      <c r="BP1023" s="75"/>
      <c r="BQ1023" s="75"/>
      <c r="BR1023" s="75"/>
      <c r="BS1023" s="75"/>
      <c r="BT1023" s="75"/>
      <c r="BU1023" s="75"/>
      <c r="BV1023" s="75"/>
      <c r="BW1023" s="75"/>
      <c r="BX1023" s="75"/>
      <c r="BY1023" s="75"/>
      <c r="BZ1023" s="75"/>
      <c r="CA1023" s="75"/>
      <c r="CB1023" s="75"/>
      <c r="CC1023" s="75"/>
      <c r="CD1023" s="75"/>
      <c r="CE1023" s="75"/>
      <c r="CF1023" s="75"/>
    </row>
    <row r="1024" spans="2:84" ht="12.95" customHeight="1">
      <c r="B1024" s="75"/>
      <c r="C1024" s="75"/>
      <c r="D1024" s="75"/>
      <c r="E1024" s="76"/>
      <c r="F1024" s="76"/>
      <c r="G1024" s="75"/>
      <c r="H1024" s="75"/>
      <c r="I1024" s="75"/>
      <c r="J1024" s="75"/>
      <c r="K1024" s="75"/>
      <c r="L1024" s="75"/>
      <c r="M1024" s="75"/>
      <c r="N1024" s="75"/>
      <c r="O1024" s="75"/>
      <c r="P1024" s="75"/>
      <c r="Q1024" s="75"/>
      <c r="R1024" s="75"/>
      <c r="S1024" s="75"/>
      <c r="T1024" s="75"/>
      <c r="U1024" s="75"/>
      <c r="V1024" s="75"/>
      <c r="W1024" s="75"/>
      <c r="X1024" s="75"/>
      <c r="Y1024" s="75"/>
      <c r="Z1024" s="75"/>
      <c r="AA1024" s="75"/>
      <c r="AB1024" s="75"/>
      <c r="AC1024" s="75"/>
      <c r="AD1024" s="75"/>
      <c r="AE1024" s="75"/>
      <c r="AF1024" s="75"/>
      <c r="AG1024" s="75"/>
      <c r="AH1024" s="75"/>
      <c r="AI1024" s="75"/>
      <c r="AJ1024" s="75"/>
      <c r="AK1024" s="75"/>
      <c r="AL1024" s="75"/>
      <c r="AM1024" s="75"/>
      <c r="AN1024" s="75"/>
      <c r="AO1024" s="75"/>
      <c r="AP1024" s="75"/>
      <c r="AQ1024" s="75"/>
      <c r="AR1024" s="75"/>
      <c r="AS1024" s="75"/>
      <c r="AT1024" s="75"/>
      <c r="AU1024" s="75"/>
      <c r="AV1024" s="75"/>
      <c r="AW1024" s="75"/>
      <c r="AX1024" s="75"/>
      <c r="AY1024" s="75"/>
      <c r="AZ1024" s="75"/>
      <c r="BA1024" s="75"/>
      <c r="BB1024" s="75"/>
      <c r="BC1024" s="75"/>
      <c r="BD1024" s="75"/>
      <c r="BE1024" s="75"/>
      <c r="BF1024" s="75"/>
      <c r="BG1024" s="75"/>
      <c r="BH1024" s="75"/>
      <c r="BI1024" s="75"/>
      <c r="BJ1024" s="75"/>
      <c r="BK1024" s="75"/>
      <c r="BL1024" s="75"/>
      <c r="BM1024" s="75"/>
      <c r="BN1024" s="75"/>
      <c r="BO1024" s="75"/>
      <c r="BP1024" s="75"/>
      <c r="BQ1024" s="75"/>
      <c r="BR1024" s="75"/>
      <c r="BS1024" s="75"/>
      <c r="BT1024" s="75"/>
      <c r="BU1024" s="75"/>
      <c r="BV1024" s="75"/>
      <c r="BW1024" s="75"/>
      <c r="BX1024" s="75"/>
      <c r="BY1024" s="75"/>
      <c r="BZ1024" s="75"/>
      <c r="CA1024" s="75"/>
      <c r="CB1024" s="75"/>
      <c r="CC1024" s="75"/>
      <c r="CD1024" s="75"/>
      <c r="CE1024" s="75"/>
      <c r="CF1024" s="75"/>
    </row>
    <row r="1025" spans="2:84" ht="12.95" customHeight="1">
      <c r="B1025" s="75"/>
      <c r="C1025" s="75"/>
      <c r="D1025" s="75"/>
      <c r="E1025" s="76"/>
      <c r="F1025" s="76"/>
      <c r="G1025" s="75"/>
      <c r="H1025" s="75"/>
      <c r="I1025" s="75"/>
      <c r="J1025" s="75"/>
      <c r="K1025" s="75"/>
      <c r="L1025" s="75"/>
      <c r="M1025" s="75"/>
      <c r="N1025" s="75"/>
      <c r="O1025" s="75"/>
      <c r="P1025" s="75"/>
      <c r="Q1025" s="75"/>
      <c r="R1025" s="75"/>
      <c r="S1025" s="75"/>
      <c r="T1025" s="75"/>
      <c r="U1025" s="75"/>
      <c r="V1025" s="75"/>
      <c r="W1025" s="75"/>
      <c r="X1025" s="75"/>
      <c r="Y1025" s="75"/>
      <c r="Z1025" s="75"/>
      <c r="AA1025" s="75"/>
      <c r="AB1025" s="75"/>
      <c r="AC1025" s="75"/>
      <c r="AD1025" s="75"/>
      <c r="AE1025" s="75"/>
      <c r="AF1025" s="75"/>
      <c r="AG1025" s="75"/>
      <c r="AH1025" s="75"/>
      <c r="AI1025" s="75"/>
      <c r="AJ1025" s="75"/>
      <c r="AK1025" s="75"/>
      <c r="AL1025" s="75"/>
      <c r="AM1025" s="75"/>
      <c r="AN1025" s="75"/>
      <c r="AO1025" s="75"/>
      <c r="AP1025" s="75"/>
      <c r="AQ1025" s="75"/>
      <c r="AR1025" s="75"/>
      <c r="AS1025" s="75"/>
      <c r="AT1025" s="75"/>
      <c r="AU1025" s="75"/>
      <c r="AV1025" s="75"/>
      <c r="AW1025" s="75"/>
      <c r="AX1025" s="75"/>
      <c r="AY1025" s="75"/>
      <c r="AZ1025" s="75"/>
      <c r="BA1025" s="75"/>
      <c r="BB1025" s="75"/>
      <c r="BC1025" s="75"/>
      <c r="BD1025" s="75"/>
      <c r="BE1025" s="75"/>
      <c r="BF1025" s="75"/>
      <c r="BG1025" s="75"/>
      <c r="BH1025" s="75"/>
      <c r="BI1025" s="75"/>
      <c r="BJ1025" s="75"/>
      <c r="BK1025" s="75"/>
      <c r="BL1025" s="75"/>
      <c r="BM1025" s="75"/>
      <c r="BN1025" s="75"/>
      <c r="BO1025" s="75"/>
      <c r="BP1025" s="75"/>
      <c r="BQ1025" s="75"/>
      <c r="BR1025" s="75"/>
      <c r="BS1025" s="75"/>
      <c r="BT1025" s="75"/>
      <c r="BU1025" s="75"/>
      <c r="BV1025" s="75"/>
      <c r="BW1025" s="75"/>
      <c r="BX1025" s="75"/>
      <c r="BY1025" s="75"/>
      <c r="BZ1025" s="75"/>
      <c r="CA1025" s="75"/>
      <c r="CB1025" s="75"/>
      <c r="CC1025" s="75"/>
      <c r="CD1025" s="75"/>
      <c r="CE1025" s="75"/>
      <c r="CF1025" s="75"/>
    </row>
    <row r="1026" spans="2:84" ht="12.95" customHeight="1">
      <c r="B1026" s="75"/>
      <c r="C1026" s="75"/>
      <c r="D1026" s="75"/>
      <c r="E1026" s="76"/>
      <c r="F1026" s="76"/>
      <c r="G1026" s="75"/>
      <c r="H1026" s="75"/>
      <c r="I1026" s="75"/>
      <c r="J1026" s="75"/>
      <c r="K1026" s="75"/>
      <c r="L1026" s="75"/>
      <c r="M1026" s="75"/>
      <c r="N1026" s="75"/>
      <c r="O1026" s="75"/>
      <c r="P1026" s="75"/>
      <c r="Q1026" s="75"/>
      <c r="R1026" s="75"/>
      <c r="S1026" s="75"/>
      <c r="T1026" s="75"/>
      <c r="U1026" s="75"/>
      <c r="V1026" s="75"/>
      <c r="W1026" s="75"/>
      <c r="X1026" s="75"/>
      <c r="Y1026" s="75"/>
      <c r="Z1026" s="75"/>
      <c r="AA1026" s="75"/>
      <c r="AB1026" s="75"/>
      <c r="AC1026" s="75"/>
      <c r="AD1026" s="75"/>
      <c r="AE1026" s="75"/>
      <c r="AF1026" s="75"/>
      <c r="AG1026" s="75"/>
      <c r="AH1026" s="75"/>
      <c r="AI1026" s="75"/>
      <c r="AJ1026" s="75"/>
      <c r="AK1026" s="75"/>
      <c r="AL1026" s="75"/>
      <c r="AM1026" s="75"/>
      <c r="AN1026" s="75"/>
      <c r="AO1026" s="75"/>
      <c r="AP1026" s="75"/>
      <c r="AQ1026" s="75"/>
      <c r="AR1026" s="75"/>
      <c r="AS1026" s="75"/>
      <c r="AT1026" s="75"/>
      <c r="AU1026" s="75"/>
      <c r="AV1026" s="75"/>
      <c r="AW1026" s="75"/>
      <c r="AX1026" s="75"/>
      <c r="AY1026" s="75"/>
      <c r="AZ1026" s="75"/>
      <c r="BA1026" s="75"/>
      <c r="BB1026" s="75"/>
      <c r="BC1026" s="75"/>
      <c r="BD1026" s="75"/>
      <c r="BE1026" s="75"/>
      <c r="BF1026" s="75"/>
      <c r="BG1026" s="75"/>
      <c r="BH1026" s="75"/>
      <c r="BI1026" s="75"/>
      <c r="BJ1026" s="75"/>
      <c r="BK1026" s="75"/>
      <c r="BL1026" s="75"/>
      <c r="BM1026" s="75"/>
      <c r="BN1026" s="75"/>
      <c r="BO1026" s="75"/>
      <c r="BP1026" s="75"/>
      <c r="BQ1026" s="75"/>
      <c r="BR1026" s="75"/>
      <c r="BS1026" s="75"/>
      <c r="BT1026" s="75"/>
      <c r="BU1026" s="75"/>
      <c r="BV1026" s="75"/>
      <c r="BW1026" s="75"/>
      <c r="BX1026" s="75"/>
      <c r="BY1026" s="75"/>
      <c r="BZ1026" s="75"/>
      <c r="CA1026" s="75"/>
      <c r="CB1026" s="75"/>
      <c r="CC1026" s="75"/>
      <c r="CD1026" s="75"/>
      <c r="CE1026" s="75"/>
      <c r="CF1026" s="75"/>
    </row>
    <row r="1027" spans="2:84" ht="12.95" customHeight="1">
      <c r="B1027" s="75"/>
      <c r="C1027" s="75"/>
      <c r="D1027" s="75"/>
      <c r="E1027" s="76"/>
      <c r="F1027" s="76"/>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5"/>
      <c r="AL1027" s="75"/>
      <c r="AM1027" s="75"/>
      <c r="AN1027" s="75"/>
      <c r="AO1027" s="75"/>
      <c r="AP1027" s="75"/>
      <c r="AQ1027" s="75"/>
      <c r="AR1027" s="75"/>
      <c r="AS1027" s="75"/>
      <c r="AT1027" s="75"/>
      <c r="AU1027" s="75"/>
      <c r="AV1027" s="75"/>
      <c r="AW1027" s="75"/>
      <c r="AX1027" s="75"/>
      <c r="AY1027" s="75"/>
      <c r="AZ1027" s="75"/>
      <c r="BA1027" s="75"/>
      <c r="BB1027" s="75"/>
      <c r="BC1027" s="75"/>
      <c r="BD1027" s="75"/>
      <c r="BE1027" s="75"/>
      <c r="BF1027" s="75"/>
      <c r="BG1027" s="75"/>
      <c r="BH1027" s="75"/>
      <c r="BI1027" s="75"/>
      <c r="BJ1027" s="75"/>
      <c r="BK1027" s="75"/>
      <c r="BL1027" s="75"/>
      <c r="BM1027" s="75"/>
      <c r="BN1027" s="75"/>
      <c r="BO1027" s="75"/>
      <c r="BP1027" s="75"/>
      <c r="BQ1027" s="75"/>
      <c r="BR1027" s="75"/>
      <c r="BS1027" s="75"/>
      <c r="BT1027" s="75"/>
      <c r="BU1027" s="75"/>
      <c r="BV1027" s="75"/>
      <c r="BW1027" s="75"/>
      <c r="BX1027" s="75"/>
      <c r="BY1027" s="75"/>
      <c r="BZ1027" s="75"/>
      <c r="CA1027" s="75"/>
      <c r="CB1027" s="75"/>
      <c r="CC1027" s="75"/>
      <c r="CD1027" s="75"/>
      <c r="CE1027" s="75"/>
      <c r="CF1027" s="75"/>
    </row>
    <row r="1028" spans="2:84" ht="12.95" customHeight="1">
      <c r="B1028" s="75"/>
      <c r="C1028" s="75"/>
      <c r="D1028" s="75"/>
      <c r="E1028" s="76"/>
      <c r="F1028" s="76"/>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5"/>
      <c r="AL1028" s="75"/>
      <c r="AM1028" s="75"/>
      <c r="AN1028" s="75"/>
      <c r="AO1028" s="75"/>
      <c r="AP1028" s="75"/>
      <c r="AQ1028" s="75"/>
      <c r="AR1028" s="75"/>
      <c r="AS1028" s="75"/>
      <c r="AT1028" s="75"/>
      <c r="AU1028" s="75"/>
      <c r="AV1028" s="75"/>
      <c r="AW1028" s="75"/>
      <c r="AX1028" s="75"/>
      <c r="AY1028" s="75"/>
      <c r="AZ1028" s="75"/>
      <c r="BA1028" s="75"/>
      <c r="BB1028" s="75"/>
      <c r="BC1028" s="75"/>
      <c r="BD1028" s="75"/>
      <c r="BE1028" s="75"/>
      <c r="BF1028" s="75"/>
      <c r="BG1028" s="75"/>
      <c r="BH1028" s="75"/>
      <c r="BI1028" s="75"/>
      <c r="BJ1028" s="75"/>
      <c r="BK1028" s="75"/>
      <c r="BL1028" s="75"/>
      <c r="BM1028" s="75"/>
      <c r="BN1028" s="75"/>
      <c r="BO1028" s="75"/>
      <c r="BP1028" s="75"/>
      <c r="BQ1028" s="75"/>
      <c r="BR1028" s="75"/>
      <c r="BS1028" s="75"/>
      <c r="BT1028" s="75"/>
      <c r="BU1028" s="75"/>
      <c r="BV1028" s="75"/>
      <c r="BW1028" s="75"/>
      <c r="BX1028" s="75"/>
      <c r="BY1028" s="75"/>
      <c r="BZ1028" s="75"/>
      <c r="CA1028" s="75"/>
      <c r="CB1028" s="75"/>
      <c r="CC1028" s="75"/>
      <c r="CD1028" s="75"/>
      <c r="CE1028" s="75"/>
      <c r="CF1028" s="75"/>
    </row>
    <row r="1029" spans="2:84" ht="12.95" customHeight="1">
      <c r="B1029" s="75"/>
      <c r="C1029" s="75"/>
      <c r="D1029" s="75"/>
      <c r="E1029" s="76"/>
      <c r="F1029" s="76"/>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5"/>
      <c r="AL1029" s="75"/>
      <c r="AM1029" s="75"/>
      <c r="AN1029" s="75"/>
      <c r="AO1029" s="75"/>
      <c r="AP1029" s="75"/>
      <c r="AQ1029" s="75"/>
      <c r="AR1029" s="75"/>
      <c r="AS1029" s="75"/>
      <c r="AT1029" s="75"/>
      <c r="AU1029" s="75"/>
      <c r="AV1029" s="75"/>
      <c r="AW1029" s="75"/>
      <c r="AX1029" s="75"/>
      <c r="AY1029" s="75"/>
      <c r="AZ1029" s="75"/>
      <c r="BA1029" s="75"/>
      <c r="BB1029" s="75"/>
      <c r="BC1029" s="75"/>
      <c r="BD1029" s="75"/>
      <c r="BE1029" s="75"/>
      <c r="BF1029" s="75"/>
      <c r="BG1029" s="75"/>
      <c r="BH1029" s="75"/>
      <c r="BI1029" s="75"/>
      <c r="BJ1029" s="75"/>
      <c r="BK1029" s="75"/>
      <c r="BL1029" s="75"/>
      <c r="BM1029" s="75"/>
      <c r="BN1029" s="75"/>
      <c r="BO1029" s="75"/>
      <c r="BP1029" s="75"/>
      <c r="BQ1029" s="75"/>
      <c r="BR1029" s="75"/>
      <c r="BS1029" s="75"/>
      <c r="BT1029" s="75"/>
      <c r="BU1029" s="75"/>
      <c r="BV1029" s="75"/>
      <c r="BW1029" s="75"/>
      <c r="BX1029" s="75"/>
      <c r="BY1029" s="75"/>
      <c r="BZ1029" s="75"/>
      <c r="CA1029" s="75"/>
      <c r="CB1029" s="75"/>
      <c r="CC1029" s="75"/>
      <c r="CD1029" s="75"/>
      <c r="CE1029" s="75"/>
      <c r="CF1029" s="75"/>
    </row>
    <row r="1030" spans="2:84" ht="12.95" customHeight="1">
      <c r="B1030" s="75"/>
      <c r="C1030" s="75"/>
      <c r="D1030" s="75"/>
      <c r="E1030" s="76"/>
      <c r="F1030" s="76"/>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5"/>
      <c r="AL1030" s="75"/>
      <c r="AM1030" s="75"/>
      <c r="AN1030" s="75"/>
      <c r="AO1030" s="75"/>
      <c r="AP1030" s="75"/>
      <c r="AQ1030" s="75"/>
      <c r="AR1030" s="75"/>
      <c r="AS1030" s="75"/>
      <c r="AT1030" s="75"/>
      <c r="AU1030" s="75"/>
      <c r="AV1030" s="75"/>
      <c r="AW1030" s="75"/>
      <c r="AX1030" s="75"/>
      <c r="AY1030" s="75"/>
      <c r="AZ1030" s="75"/>
      <c r="BA1030" s="75"/>
      <c r="BB1030" s="75"/>
      <c r="BC1030" s="75"/>
      <c r="BD1030" s="75"/>
      <c r="BE1030" s="75"/>
      <c r="BF1030" s="75"/>
      <c r="BG1030" s="75"/>
      <c r="BH1030" s="75"/>
      <c r="BI1030" s="75"/>
      <c r="BJ1030" s="75"/>
      <c r="BK1030" s="75"/>
      <c r="BL1030" s="75"/>
      <c r="BM1030" s="75"/>
      <c r="BN1030" s="75"/>
      <c r="BO1030" s="75"/>
      <c r="BP1030" s="75"/>
      <c r="BQ1030" s="75"/>
      <c r="BR1030" s="75"/>
      <c r="BS1030" s="75"/>
      <c r="BT1030" s="75"/>
      <c r="BU1030" s="75"/>
      <c r="BV1030" s="75"/>
      <c r="BW1030" s="75"/>
      <c r="BX1030" s="75"/>
      <c r="BY1030" s="75"/>
      <c r="BZ1030" s="75"/>
      <c r="CA1030" s="75"/>
      <c r="CB1030" s="75"/>
      <c r="CC1030" s="75"/>
      <c r="CD1030" s="75"/>
      <c r="CE1030" s="75"/>
      <c r="CF1030" s="75"/>
    </row>
    <row r="1031" spans="2:84" ht="12.95" customHeight="1">
      <c r="B1031" s="75"/>
      <c r="C1031" s="75"/>
      <c r="D1031" s="75"/>
      <c r="E1031" s="76"/>
      <c r="F1031" s="76"/>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5"/>
      <c r="AL1031" s="75"/>
      <c r="AM1031" s="75"/>
      <c r="AN1031" s="75"/>
      <c r="AO1031" s="75"/>
      <c r="AP1031" s="75"/>
      <c r="AQ1031" s="75"/>
      <c r="AR1031" s="75"/>
      <c r="AS1031" s="75"/>
      <c r="AT1031" s="75"/>
      <c r="AU1031" s="75"/>
      <c r="AV1031" s="75"/>
      <c r="AW1031" s="75"/>
      <c r="AX1031" s="75"/>
      <c r="AY1031" s="75"/>
      <c r="AZ1031" s="75"/>
      <c r="BA1031" s="75"/>
      <c r="BB1031" s="75"/>
      <c r="BC1031" s="75"/>
      <c r="BD1031" s="75"/>
      <c r="BE1031" s="75"/>
      <c r="BF1031" s="75"/>
      <c r="BG1031" s="75"/>
      <c r="BH1031" s="75"/>
      <c r="BI1031" s="75"/>
      <c r="BJ1031" s="75"/>
      <c r="BK1031" s="75"/>
      <c r="BL1031" s="75"/>
      <c r="BM1031" s="75"/>
      <c r="BN1031" s="75"/>
      <c r="BO1031" s="75"/>
      <c r="BP1031" s="75"/>
      <c r="BQ1031" s="75"/>
      <c r="BR1031" s="75"/>
      <c r="BS1031" s="75"/>
      <c r="BT1031" s="75"/>
      <c r="BU1031" s="75"/>
      <c r="BV1031" s="75"/>
      <c r="BW1031" s="75"/>
      <c r="BX1031" s="75"/>
      <c r="BY1031" s="75"/>
      <c r="BZ1031" s="75"/>
      <c r="CA1031" s="75"/>
      <c r="CB1031" s="75"/>
      <c r="CC1031" s="75"/>
      <c r="CD1031" s="75"/>
      <c r="CE1031" s="75"/>
      <c r="CF1031" s="75"/>
    </row>
    <row r="1032" spans="2:84" ht="12.95" customHeight="1">
      <c r="B1032" s="75"/>
      <c r="C1032" s="75"/>
      <c r="D1032" s="75"/>
      <c r="E1032" s="76"/>
      <c r="F1032" s="76"/>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5"/>
      <c r="AL1032" s="75"/>
      <c r="AM1032" s="75"/>
      <c r="AN1032" s="75"/>
      <c r="AO1032" s="75"/>
      <c r="AP1032" s="75"/>
      <c r="AQ1032" s="75"/>
      <c r="AR1032" s="75"/>
      <c r="AS1032" s="75"/>
      <c r="AT1032" s="75"/>
      <c r="AU1032" s="75"/>
      <c r="AV1032" s="75"/>
      <c r="AW1032" s="75"/>
      <c r="AX1032" s="75"/>
      <c r="AY1032" s="75"/>
      <c r="AZ1032" s="75"/>
      <c r="BA1032" s="75"/>
      <c r="BB1032" s="75"/>
      <c r="BC1032" s="75"/>
      <c r="BD1032" s="75"/>
      <c r="BE1032" s="75"/>
      <c r="BF1032" s="75"/>
      <c r="BG1032" s="75"/>
      <c r="BH1032" s="75"/>
      <c r="BI1032" s="75"/>
      <c r="BJ1032" s="75"/>
      <c r="BK1032" s="75"/>
      <c r="BL1032" s="75"/>
      <c r="BM1032" s="75"/>
      <c r="BN1032" s="75"/>
      <c r="BO1032" s="75"/>
      <c r="BP1032" s="75"/>
      <c r="BQ1032" s="75"/>
      <c r="BR1032" s="75"/>
      <c r="BS1032" s="75"/>
      <c r="BT1032" s="75"/>
      <c r="BU1032" s="75"/>
      <c r="BV1032" s="75"/>
      <c r="BW1032" s="75"/>
      <c r="BX1032" s="75"/>
      <c r="BY1032" s="75"/>
      <c r="BZ1032" s="75"/>
      <c r="CA1032" s="75"/>
      <c r="CB1032" s="75"/>
      <c r="CC1032" s="75"/>
      <c r="CD1032" s="75"/>
      <c r="CE1032" s="75"/>
      <c r="CF1032" s="75"/>
    </row>
    <row r="1033" spans="2:84" ht="12.95" customHeight="1">
      <c r="B1033" s="75"/>
      <c r="C1033" s="75"/>
      <c r="D1033" s="75"/>
      <c r="E1033" s="76"/>
      <c r="F1033" s="76"/>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5"/>
      <c r="AL1033" s="75"/>
      <c r="AM1033" s="75"/>
      <c r="AN1033" s="75"/>
      <c r="AO1033" s="75"/>
      <c r="AP1033" s="75"/>
      <c r="AQ1033" s="75"/>
      <c r="AR1033" s="75"/>
      <c r="AS1033" s="75"/>
      <c r="AT1033" s="75"/>
      <c r="AU1033" s="75"/>
      <c r="AV1033" s="75"/>
      <c r="AW1033" s="75"/>
      <c r="AX1033" s="75"/>
      <c r="AY1033" s="75"/>
      <c r="AZ1033" s="75"/>
      <c r="BA1033" s="75"/>
      <c r="BB1033" s="75"/>
      <c r="BC1033" s="75"/>
      <c r="BD1033" s="75"/>
      <c r="BE1033" s="75"/>
      <c r="BF1033" s="75"/>
      <c r="BG1033" s="75"/>
      <c r="BH1033" s="75"/>
      <c r="BI1033" s="75"/>
      <c r="BJ1033" s="75"/>
      <c r="BK1033" s="75"/>
      <c r="BL1033" s="75"/>
      <c r="BM1033" s="75"/>
      <c r="BN1033" s="75"/>
      <c r="BO1033" s="75"/>
      <c r="BP1033" s="75"/>
      <c r="BQ1033" s="75"/>
      <c r="BR1033" s="75"/>
      <c r="BS1033" s="75"/>
      <c r="BT1033" s="75"/>
      <c r="BU1033" s="75"/>
      <c r="BV1033" s="75"/>
      <c r="BW1033" s="75"/>
      <c r="BX1033" s="75"/>
      <c r="BY1033" s="75"/>
      <c r="BZ1033" s="75"/>
      <c r="CA1033" s="75"/>
      <c r="CB1033" s="75"/>
      <c r="CC1033" s="75"/>
      <c r="CD1033" s="75"/>
      <c r="CE1033" s="75"/>
      <c r="CF1033" s="75"/>
    </row>
    <row r="1034" spans="2:84" ht="12.95" customHeight="1">
      <c r="B1034" s="75"/>
      <c r="C1034" s="75"/>
      <c r="D1034" s="75"/>
      <c r="E1034" s="76"/>
      <c r="F1034" s="76"/>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5"/>
      <c r="AL1034" s="75"/>
      <c r="AM1034" s="75"/>
      <c r="AN1034" s="75"/>
      <c r="AO1034" s="75"/>
      <c r="AP1034" s="75"/>
      <c r="AQ1034" s="75"/>
      <c r="AR1034" s="75"/>
      <c r="AS1034" s="75"/>
      <c r="AT1034" s="75"/>
      <c r="AU1034" s="75"/>
      <c r="AV1034" s="75"/>
      <c r="AW1034" s="75"/>
      <c r="AX1034" s="75"/>
      <c r="AY1034" s="75"/>
      <c r="AZ1034" s="75"/>
      <c r="BA1034" s="75"/>
      <c r="BB1034" s="75"/>
      <c r="BC1034" s="75"/>
      <c r="BD1034" s="75"/>
      <c r="BE1034" s="75"/>
      <c r="BF1034" s="75"/>
      <c r="BG1034" s="75"/>
      <c r="BH1034" s="75"/>
      <c r="BI1034" s="75"/>
      <c r="BJ1034" s="75"/>
      <c r="BK1034" s="75"/>
      <c r="BL1034" s="75"/>
      <c r="BM1034" s="75"/>
      <c r="BN1034" s="75"/>
      <c r="BO1034" s="75"/>
      <c r="BP1034" s="75"/>
      <c r="BQ1034" s="75"/>
      <c r="BR1034" s="75"/>
      <c r="BS1034" s="75"/>
      <c r="BT1034" s="75"/>
      <c r="BU1034" s="75"/>
      <c r="BV1034" s="75"/>
      <c r="BW1034" s="75"/>
      <c r="BX1034" s="75"/>
      <c r="BY1034" s="75"/>
      <c r="BZ1034" s="75"/>
      <c r="CA1034" s="75"/>
      <c r="CB1034" s="75"/>
      <c r="CC1034" s="75"/>
      <c r="CD1034" s="75"/>
      <c r="CE1034" s="75"/>
      <c r="CF1034" s="75"/>
    </row>
    <row r="1035" spans="2:84" ht="12.95" customHeight="1">
      <c r="B1035" s="75"/>
      <c r="C1035" s="75"/>
      <c r="D1035" s="75"/>
      <c r="E1035" s="76"/>
      <c r="F1035" s="76"/>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5"/>
      <c r="AL1035" s="75"/>
      <c r="AM1035" s="75"/>
      <c r="AN1035" s="75"/>
      <c r="AO1035" s="75"/>
      <c r="AP1035" s="75"/>
      <c r="AQ1035" s="75"/>
      <c r="AR1035" s="75"/>
      <c r="AS1035" s="75"/>
      <c r="AT1035" s="75"/>
      <c r="AU1035" s="75"/>
      <c r="AV1035" s="75"/>
      <c r="AW1035" s="75"/>
      <c r="AX1035" s="75"/>
      <c r="AY1035" s="75"/>
      <c r="AZ1035" s="75"/>
      <c r="BA1035" s="75"/>
      <c r="BB1035" s="75"/>
      <c r="BC1035" s="75"/>
      <c r="BD1035" s="75"/>
      <c r="BE1035" s="75"/>
      <c r="BF1035" s="75"/>
      <c r="BG1035" s="75"/>
      <c r="BH1035" s="75"/>
      <c r="BI1035" s="75"/>
      <c r="BJ1035" s="75"/>
      <c r="BK1035" s="75"/>
      <c r="BL1035" s="75"/>
      <c r="BM1035" s="75"/>
      <c r="BN1035" s="75"/>
      <c r="BO1035" s="75"/>
      <c r="BP1035" s="75"/>
      <c r="BQ1035" s="75"/>
      <c r="BR1035" s="75"/>
      <c r="BS1035" s="75"/>
      <c r="BT1035" s="75"/>
      <c r="BU1035" s="75"/>
      <c r="BV1035" s="75"/>
      <c r="BW1035" s="75"/>
      <c r="BX1035" s="75"/>
      <c r="BY1035" s="75"/>
      <c r="BZ1035" s="75"/>
      <c r="CA1035" s="75"/>
      <c r="CB1035" s="75"/>
      <c r="CC1035" s="75"/>
      <c r="CD1035" s="75"/>
      <c r="CE1035" s="75"/>
      <c r="CF1035" s="75"/>
    </row>
    <row r="1036" spans="2:84" ht="12.95" customHeight="1">
      <c r="B1036" s="75"/>
      <c r="C1036" s="75"/>
      <c r="D1036" s="75"/>
      <c r="E1036" s="76"/>
      <c r="F1036" s="76"/>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5"/>
      <c r="AL1036" s="75"/>
      <c r="AM1036" s="75"/>
      <c r="AN1036" s="75"/>
      <c r="AO1036" s="75"/>
      <c r="AP1036" s="75"/>
      <c r="AQ1036" s="75"/>
      <c r="AR1036" s="75"/>
      <c r="AS1036" s="75"/>
      <c r="AT1036" s="75"/>
      <c r="AU1036" s="75"/>
      <c r="AV1036" s="75"/>
      <c r="AW1036" s="75"/>
      <c r="AX1036" s="75"/>
      <c r="AY1036" s="75"/>
      <c r="AZ1036" s="75"/>
      <c r="BA1036" s="75"/>
      <c r="BB1036" s="75"/>
      <c r="BC1036" s="75"/>
      <c r="BD1036" s="75"/>
      <c r="BE1036" s="75"/>
      <c r="BF1036" s="75"/>
      <c r="BG1036" s="75"/>
      <c r="BH1036" s="75"/>
      <c r="BI1036" s="75"/>
      <c r="BJ1036" s="75"/>
      <c r="BK1036" s="75"/>
      <c r="BL1036" s="75"/>
      <c r="BM1036" s="75"/>
      <c r="BN1036" s="75"/>
      <c r="BO1036" s="75"/>
      <c r="BP1036" s="75"/>
      <c r="BQ1036" s="75"/>
      <c r="BR1036" s="75"/>
      <c r="BS1036" s="75"/>
      <c r="BT1036" s="75"/>
      <c r="BU1036" s="75"/>
      <c r="BV1036" s="75"/>
      <c r="BW1036" s="75"/>
      <c r="BX1036" s="75"/>
      <c r="BY1036" s="75"/>
      <c r="BZ1036" s="75"/>
      <c r="CA1036" s="75"/>
      <c r="CB1036" s="75"/>
      <c r="CC1036" s="75"/>
      <c r="CD1036" s="75"/>
      <c r="CE1036" s="75"/>
      <c r="CF1036" s="75"/>
    </row>
    <row r="1037" spans="2:84" ht="12.95" customHeight="1">
      <c r="B1037" s="75"/>
      <c r="C1037" s="75"/>
      <c r="D1037" s="75"/>
      <c r="E1037" s="76"/>
      <c r="F1037" s="76"/>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5"/>
      <c r="AL1037" s="75"/>
      <c r="AM1037" s="75"/>
      <c r="AN1037" s="75"/>
      <c r="AO1037" s="75"/>
      <c r="AP1037" s="75"/>
      <c r="AQ1037" s="75"/>
      <c r="AR1037" s="75"/>
      <c r="AS1037" s="75"/>
      <c r="AT1037" s="75"/>
      <c r="AU1037" s="75"/>
      <c r="AV1037" s="75"/>
      <c r="AW1037" s="75"/>
      <c r="AX1037" s="75"/>
      <c r="AY1037" s="75"/>
      <c r="AZ1037" s="75"/>
      <c r="BA1037" s="75"/>
      <c r="BB1037" s="75"/>
      <c r="BC1037" s="75"/>
      <c r="BD1037" s="75"/>
      <c r="BE1037" s="75"/>
      <c r="BF1037" s="75"/>
      <c r="BG1037" s="75"/>
      <c r="BH1037" s="75"/>
      <c r="BI1037" s="75"/>
      <c r="BJ1037" s="75"/>
      <c r="BK1037" s="75"/>
      <c r="BL1037" s="75"/>
      <c r="BM1037" s="75"/>
      <c r="BN1037" s="75"/>
      <c r="BO1037" s="75"/>
      <c r="BP1037" s="75"/>
      <c r="BQ1037" s="75"/>
      <c r="BR1037" s="75"/>
      <c r="BS1037" s="75"/>
      <c r="BT1037" s="75"/>
      <c r="BU1037" s="75"/>
      <c r="BV1037" s="75"/>
      <c r="BW1037" s="75"/>
      <c r="BX1037" s="75"/>
      <c r="BY1037" s="75"/>
      <c r="BZ1037" s="75"/>
      <c r="CA1037" s="75"/>
      <c r="CB1037" s="75"/>
      <c r="CC1037" s="75"/>
      <c r="CD1037" s="75"/>
      <c r="CE1037" s="75"/>
      <c r="CF1037" s="75"/>
    </row>
    <row r="1038" spans="2:84" ht="12.95" customHeight="1">
      <c r="B1038" s="75"/>
      <c r="C1038" s="75"/>
      <c r="D1038" s="75"/>
      <c r="E1038" s="76"/>
      <c r="F1038" s="76"/>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5"/>
      <c r="AL1038" s="7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row>
    <row r="1039" spans="2:84" ht="12.95" customHeight="1">
      <c r="B1039" s="75"/>
      <c r="C1039" s="75"/>
      <c r="D1039" s="75"/>
      <c r="E1039" s="76"/>
      <c r="F1039" s="76"/>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5"/>
      <c r="AL1039" s="7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row>
    <row r="1040" spans="2:84" ht="12.95" customHeight="1">
      <c r="B1040" s="75"/>
      <c r="C1040" s="75"/>
      <c r="D1040" s="75"/>
      <c r="E1040" s="76"/>
      <c r="F1040" s="76"/>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5"/>
      <c r="AL1040" s="7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row>
    <row r="1041" spans="2:84" ht="12.95" customHeight="1">
      <c r="B1041" s="75"/>
      <c r="C1041" s="75"/>
      <c r="D1041" s="75"/>
      <c r="E1041" s="76"/>
      <c r="F1041" s="76"/>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5"/>
      <c r="AL1041" s="7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row>
    <row r="1042" spans="2:84" ht="12.95" customHeight="1">
      <c r="B1042" s="75"/>
      <c r="C1042" s="75"/>
      <c r="D1042" s="75"/>
      <c r="E1042" s="76"/>
      <c r="F1042" s="76"/>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5"/>
      <c r="AL1042" s="7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row>
    <row r="1043" spans="2:84" ht="12.95" customHeight="1">
      <c r="B1043" s="75"/>
      <c r="C1043" s="75"/>
      <c r="D1043" s="75"/>
      <c r="E1043" s="76"/>
      <c r="F1043" s="76"/>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5"/>
      <c r="AL1043" s="7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row>
    <row r="1044" spans="2:84" ht="12.95" customHeight="1">
      <c r="B1044" s="75"/>
      <c r="C1044" s="75"/>
      <c r="D1044" s="75"/>
      <c r="E1044" s="76"/>
      <c r="F1044" s="76"/>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5"/>
      <c r="AL1044" s="7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row>
    <row r="1045" spans="2:84" ht="12.95" customHeight="1">
      <c r="B1045" s="75"/>
      <c r="C1045" s="75"/>
      <c r="D1045" s="75"/>
      <c r="E1045" s="76"/>
      <c r="F1045" s="76"/>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5"/>
      <c r="AL1045" s="7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row>
    <row r="1046" spans="2:84" ht="12.95" customHeight="1">
      <c r="B1046" s="75"/>
      <c r="C1046" s="75"/>
      <c r="D1046" s="75"/>
      <c r="E1046" s="76"/>
      <c r="F1046" s="76"/>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5"/>
      <c r="AL1046" s="7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row>
    <row r="1047" spans="2:84" ht="12.95" customHeight="1">
      <c r="B1047" s="75"/>
      <c r="C1047" s="75"/>
      <c r="D1047" s="75"/>
      <c r="E1047" s="76"/>
      <c r="F1047" s="76"/>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5"/>
      <c r="AL1047" s="7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row>
    <row r="1048" spans="2:84" ht="12.95" customHeight="1">
      <c r="B1048" s="75"/>
      <c r="C1048" s="75"/>
      <c r="D1048" s="75"/>
      <c r="E1048" s="76"/>
      <c r="F1048" s="76"/>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5"/>
      <c r="AL1048" s="7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row>
    <row r="1049" spans="2:84" ht="12.95" customHeight="1">
      <c r="B1049" s="75"/>
      <c r="C1049" s="75"/>
      <c r="D1049" s="75"/>
      <c r="E1049" s="76"/>
      <c r="F1049" s="76"/>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5"/>
      <c r="AL1049" s="7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row>
    <row r="1050" spans="2:84" ht="12.95" customHeight="1">
      <c r="B1050" s="75"/>
      <c r="C1050" s="75"/>
      <c r="D1050" s="75"/>
      <c r="E1050" s="76"/>
      <c r="F1050" s="76"/>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5"/>
      <c r="AL1050" s="7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row>
    <row r="1051" spans="2:84" ht="12.95" customHeight="1">
      <c r="B1051" s="75"/>
      <c r="C1051" s="75"/>
      <c r="D1051" s="75"/>
      <c r="E1051" s="76"/>
      <c r="F1051" s="76"/>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5"/>
      <c r="AL1051" s="75"/>
      <c r="AM1051" s="75"/>
      <c r="AN1051" s="75"/>
      <c r="AO1051" s="75"/>
      <c r="AP1051" s="75"/>
      <c r="AQ1051" s="75"/>
      <c r="AR1051" s="75"/>
      <c r="AS1051" s="75"/>
      <c r="AT1051" s="75"/>
      <c r="AU1051" s="75"/>
      <c r="AV1051" s="75"/>
      <c r="AW1051" s="75"/>
      <c r="AX1051" s="75"/>
      <c r="AY1051" s="75"/>
      <c r="AZ1051" s="75"/>
      <c r="BA1051" s="75"/>
      <c r="BB1051" s="75"/>
      <c r="BC1051" s="75"/>
      <c r="BD1051" s="75"/>
      <c r="BE1051" s="75"/>
      <c r="BF1051" s="75"/>
      <c r="BG1051" s="75"/>
      <c r="BH1051" s="75"/>
      <c r="BI1051" s="75"/>
      <c r="BJ1051" s="75"/>
      <c r="BK1051" s="75"/>
      <c r="BL1051" s="75"/>
      <c r="BM1051" s="75"/>
      <c r="BN1051" s="75"/>
      <c r="BO1051" s="75"/>
      <c r="BP1051" s="75"/>
      <c r="BQ1051" s="75"/>
      <c r="BR1051" s="75"/>
      <c r="BS1051" s="75"/>
      <c r="BT1051" s="75"/>
      <c r="BU1051" s="75"/>
      <c r="BV1051" s="75"/>
      <c r="BW1051" s="75"/>
      <c r="BX1051" s="75"/>
      <c r="BY1051" s="75"/>
      <c r="BZ1051" s="75"/>
      <c r="CA1051" s="75"/>
      <c r="CB1051" s="75"/>
      <c r="CC1051" s="75"/>
      <c r="CD1051" s="75"/>
      <c r="CE1051" s="75"/>
      <c r="CF1051" s="75"/>
    </row>
    <row r="1052" spans="2:84" ht="12.95" customHeight="1">
      <c r="B1052" s="75"/>
      <c r="C1052" s="75"/>
      <c r="D1052" s="75"/>
      <c r="E1052" s="76"/>
      <c r="F1052" s="76"/>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5"/>
      <c r="AL1052" s="75"/>
      <c r="AM1052" s="75"/>
      <c r="AN1052" s="75"/>
      <c r="AO1052" s="75"/>
      <c r="AP1052" s="75"/>
      <c r="AQ1052" s="75"/>
      <c r="AR1052" s="75"/>
      <c r="AS1052" s="75"/>
      <c r="AT1052" s="75"/>
      <c r="AU1052" s="75"/>
      <c r="AV1052" s="75"/>
      <c r="AW1052" s="75"/>
      <c r="AX1052" s="75"/>
      <c r="AY1052" s="75"/>
      <c r="AZ1052" s="75"/>
      <c r="BA1052" s="75"/>
      <c r="BB1052" s="75"/>
      <c r="BC1052" s="75"/>
      <c r="BD1052" s="75"/>
      <c r="BE1052" s="75"/>
      <c r="BF1052" s="75"/>
      <c r="BG1052" s="75"/>
      <c r="BH1052" s="75"/>
      <c r="BI1052" s="75"/>
      <c r="BJ1052" s="75"/>
      <c r="BK1052" s="75"/>
      <c r="BL1052" s="75"/>
      <c r="BM1052" s="75"/>
      <c r="BN1052" s="75"/>
      <c r="BO1052" s="75"/>
      <c r="BP1052" s="75"/>
      <c r="BQ1052" s="75"/>
      <c r="BR1052" s="75"/>
      <c r="BS1052" s="75"/>
      <c r="BT1052" s="75"/>
      <c r="BU1052" s="75"/>
      <c r="BV1052" s="75"/>
      <c r="BW1052" s="75"/>
      <c r="BX1052" s="75"/>
      <c r="BY1052" s="75"/>
      <c r="BZ1052" s="75"/>
      <c r="CA1052" s="75"/>
      <c r="CB1052" s="75"/>
      <c r="CC1052" s="75"/>
      <c r="CD1052" s="75"/>
      <c r="CE1052" s="75"/>
      <c r="CF1052" s="75"/>
    </row>
    <row r="1053" spans="2:84" ht="12.95" customHeight="1">
      <c r="B1053" s="75"/>
      <c r="C1053" s="75"/>
      <c r="D1053" s="75"/>
      <c r="E1053" s="76"/>
      <c r="F1053" s="76"/>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5"/>
      <c r="AL1053" s="75"/>
      <c r="AM1053" s="75"/>
      <c r="AN1053" s="75"/>
      <c r="AO1053" s="75"/>
      <c r="AP1053" s="75"/>
      <c r="AQ1053" s="75"/>
      <c r="AR1053" s="75"/>
      <c r="AS1053" s="75"/>
      <c r="AT1053" s="75"/>
      <c r="AU1053" s="75"/>
      <c r="AV1053" s="75"/>
      <c r="AW1053" s="75"/>
      <c r="AX1053" s="75"/>
      <c r="AY1053" s="75"/>
      <c r="AZ1053" s="75"/>
      <c r="BA1053" s="75"/>
      <c r="BB1053" s="75"/>
      <c r="BC1053" s="75"/>
      <c r="BD1053" s="75"/>
      <c r="BE1053" s="75"/>
      <c r="BF1053" s="75"/>
      <c r="BG1053" s="75"/>
      <c r="BH1053" s="75"/>
      <c r="BI1053" s="75"/>
      <c r="BJ1053" s="75"/>
      <c r="BK1053" s="75"/>
      <c r="BL1053" s="75"/>
      <c r="BM1053" s="75"/>
      <c r="BN1053" s="75"/>
      <c r="BO1053" s="75"/>
      <c r="BP1053" s="75"/>
      <c r="BQ1053" s="75"/>
      <c r="BR1053" s="75"/>
      <c r="BS1053" s="75"/>
      <c r="BT1053" s="75"/>
      <c r="BU1053" s="75"/>
      <c r="BV1053" s="75"/>
      <c r="BW1053" s="75"/>
      <c r="BX1053" s="75"/>
      <c r="BY1053" s="75"/>
      <c r="BZ1053" s="75"/>
      <c r="CA1053" s="75"/>
      <c r="CB1053" s="75"/>
      <c r="CC1053" s="75"/>
      <c r="CD1053" s="75"/>
      <c r="CE1053" s="75"/>
      <c r="CF1053" s="75"/>
    </row>
    <row r="1054" spans="2:84" ht="12.95" customHeight="1">
      <c r="B1054" s="75"/>
      <c r="C1054" s="75"/>
      <c r="D1054" s="75"/>
      <c r="E1054" s="76"/>
      <c r="F1054" s="76"/>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5"/>
      <c r="AL1054" s="75"/>
      <c r="AM1054" s="75"/>
      <c r="AN1054" s="75"/>
      <c r="AO1054" s="75"/>
      <c r="AP1054" s="75"/>
      <c r="AQ1054" s="75"/>
      <c r="AR1054" s="75"/>
      <c r="AS1054" s="75"/>
      <c r="AT1054" s="75"/>
      <c r="AU1054" s="75"/>
      <c r="AV1054" s="75"/>
      <c r="AW1054" s="75"/>
      <c r="AX1054" s="75"/>
      <c r="AY1054" s="75"/>
      <c r="AZ1054" s="75"/>
      <c r="BA1054" s="75"/>
      <c r="BB1054" s="75"/>
      <c r="BC1054" s="75"/>
      <c r="BD1054" s="75"/>
      <c r="BE1054" s="75"/>
      <c r="BF1054" s="75"/>
      <c r="BG1054" s="75"/>
      <c r="BH1054" s="75"/>
      <c r="BI1054" s="75"/>
      <c r="BJ1054" s="75"/>
      <c r="BK1054" s="75"/>
      <c r="BL1054" s="75"/>
      <c r="BM1054" s="75"/>
      <c r="BN1054" s="75"/>
      <c r="BO1054" s="75"/>
      <c r="BP1054" s="75"/>
      <c r="BQ1054" s="75"/>
      <c r="BR1054" s="75"/>
      <c r="BS1054" s="75"/>
      <c r="BT1054" s="75"/>
      <c r="BU1054" s="75"/>
      <c r="BV1054" s="75"/>
      <c r="BW1054" s="75"/>
      <c r="BX1054" s="75"/>
      <c r="BY1054" s="75"/>
      <c r="BZ1054" s="75"/>
      <c r="CA1054" s="75"/>
      <c r="CB1054" s="75"/>
      <c r="CC1054" s="75"/>
      <c r="CD1054" s="75"/>
      <c r="CE1054" s="75"/>
      <c r="CF1054" s="75"/>
    </row>
    <row r="1055" spans="2:84" ht="12.95" customHeight="1">
      <c r="B1055" s="75"/>
      <c r="C1055" s="75"/>
      <c r="D1055" s="75"/>
      <c r="E1055" s="76"/>
      <c r="F1055" s="76"/>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5"/>
      <c r="AL1055" s="75"/>
      <c r="AM1055" s="75"/>
      <c r="AN1055" s="75"/>
      <c r="AO1055" s="75"/>
      <c r="AP1055" s="75"/>
      <c r="AQ1055" s="75"/>
      <c r="AR1055" s="75"/>
      <c r="AS1055" s="75"/>
      <c r="AT1055" s="75"/>
      <c r="AU1055" s="75"/>
      <c r="AV1055" s="75"/>
      <c r="AW1055" s="75"/>
      <c r="AX1055" s="75"/>
      <c r="AY1055" s="75"/>
      <c r="AZ1055" s="75"/>
      <c r="BA1055" s="75"/>
      <c r="BB1055" s="75"/>
      <c r="BC1055" s="75"/>
      <c r="BD1055" s="75"/>
      <c r="BE1055" s="75"/>
      <c r="BF1055" s="75"/>
      <c r="BG1055" s="75"/>
      <c r="BH1055" s="75"/>
      <c r="BI1055" s="75"/>
      <c r="BJ1055" s="75"/>
      <c r="BK1055" s="75"/>
      <c r="BL1055" s="75"/>
      <c r="BM1055" s="75"/>
      <c r="BN1055" s="75"/>
      <c r="BO1055" s="75"/>
      <c r="BP1055" s="75"/>
      <c r="BQ1055" s="75"/>
      <c r="BR1055" s="75"/>
      <c r="BS1055" s="75"/>
      <c r="BT1055" s="75"/>
      <c r="BU1055" s="75"/>
      <c r="BV1055" s="75"/>
      <c r="BW1055" s="75"/>
      <c r="BX1055" s="75"/>
      <c r="BY1055" s="75"/>
      <c r="BZ1055" s="75"/>
      <c r="CA1055" s="75"/>
      <c r="CB1055" s="75"/>
      <c r="CC1055" s="75"/>
      <c r="CD1055" s="75"/>
      <c r="CE1055" s="75"/>
      <c r="CF1055" s="75"/>
    </row>
    <row r="1056" spans="2:84" ht="12.95" customHeight="1">
      <c r="B1056" s="75"/>
      <c r="C1056" s="75"/>
      <c r="D1056" s="75"/>
      <c r="E1056" s="76"/>
      <c r="F1056" s="76"/>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5"/>
      <c r="AL1056" s="75"/>
      <c r="AM1056" s="75"/>
      <c r="AN1056" s="75"/>
      <c r="AO1056" s="75"/>
      <c r="AP1056" s="75"/>
      <c r="AQ1056" s="75"/>
      <c r="AR1056" s="75"/>
      <c r="AS1056" s="75"/>
      <c r="AT1056" s="75"/>
      <c r="AU1056" s="75"/>
      <c r="AV1056" s="75"/>
      <c r="AW1056" s="75"/>
      <c r="AX1056" s="75"/>
      <c r="AY1056" s="75"/>
      <c r="AZ1056" s="75"/>
      <c r="BA1056" s="75"/>
      <c r="BB1056" s="75"/>
      <c r="BC1056" s="75"/>
      <c r="BD1056" s="75"/>
      <c r="BE1056" s="75"/>
      <c r="BF1056" s="75"/>
      <c r="BG1056" s="75"/>
      <c r="BH1056" s="75"/>
      <c r="BI1056" s="75"/>
      <c r="BJ1056" s="75"/>
      <c r="BK1056" s="75"/>
      <c r="BL1056" s="75"/>
      <c r="BM1056" s="75"/>
      <c r="BN1056" s="75"/>
      <c r="BO1056" s="75"/>
      <c r="BP1056" s="75"/>
      <c r="BQ1056" s="75"/>
      <c r="BR1056" s="75"/>
      <c r="BS1056" s="75"/>
      <c r="BT1056" s="75"/>
      <c r="BU1056" s="75"/>
      <c r="BV1056" s="75"/>
      <c r="BW1056" s="75"/>
      <c r="BX1056" s="75"/>
      <c r="BY1056" s="75"/>
      <c r="BZ1056" s="75"/>
      <c r="CA1056" s="75"/>
      <c r="CB1056" s="75"/>
      <c r="CC1056" s="75"/>
      <c r="CD1056" s="75"/>
      <c r="CE1056" s="75"/>
      <c r="CF1056" s="75"/>
    </row>
    <row r="1057" spans="2:84" ht="12.95" customHeight="1">
      <c r="B1057" s="75"/>
      <c r="C1057" s="75"/>
      <c r="D1057" s="75"/>
      <c r="E1057" s="76"/>
      <c r="F1057" s="76"/>
      <c r="G1057" s="75"/>
      <c r="H1057" s="75"/>
      <c r="I1057" s="75"/>
      <c r="J1057" s="75"/>
      <c r="K1057" s="75"/>
      <c r="L1057" s="75"/>
      <c r="M1057" s="75"/>
      <c r="N1057" s="75"/>
      <c r="O1057" s="75"/>
      <c r="P1057" s="75"/>
      <c r="Q1057" s="75"/>
      <c r="R1057" s="75"/>
      <c r="S1057" s="75"/>
      <c r="T1057" s="75"/>
      <c r="U1057" s="75"/>
      <c r="V1057" s="75"/>
      <c r="W1057" s="75"/>
      <c r="X1057" s="75"/>
      <c r="Y1057" s="75"/>
      <c r="Z1057" s="75"/>
      <c r="AA1057" s="75"/>
      <c r="AB1057" s="75"/>
      <c r="AC1057" s="75"/>
      <c r="AD1057" s="75"/>
      <c r="AE1057" s="75"/>
      <c r="AF1057" s="75"/>
      <c r="AG1057" s="75"/>
      <c r="AH1057" s="75"/>
      <c r="AI1057" s="75"/>
      <c r="AJ1057" s="75"/>
      <c r="AK1057" s="75"/>
      <c r="AL1057" s="75"/>
      <c r="AM1057" s="75"/>
      <c r="AN1057" s="75"/>
      <c r="AO1057" s="75"/>
      <c r="AP1057" s="75"/>
      <c r="AQ1057" s="75"/>
      <c r="AR1057" s="75"/>
      <c r="AS1057" s="75"/>
      <c r="AT1057" s="75"/>
      <c r="AU1057" s="75"/>
      <c r="AV1057" s="75"/>
      <c r="AW1057" s="75"/>
      <c r="AX1057" s="75"/>
      <c r="AY1057" s="75"/>
      <c r="AZ1057" s="75"/>
      <c r="BA1057" s="75"/>
      <c r="BB1057" s="75"/>
      <c r="BC1057" s="75"/>
      <c r="BD1057" s="75"/>
      <c r="BE1057" s="75"/>
      <c r="BF1057" s="75"/>
      <c r="BG1057" s="75"/>
      <c r="BH1057" s="75"/>
      <c r="BI1057" s="75"/>
      <c r="BJ1057" s="75"/>
      <c r="BK1057" s="75"/>
      <c r="BL1057" s="75"/>
      <c r="BM1057" s="75"/>
      <c r="BN1057" s="75"/>
      <c r="BO1057" s="75"/>
      <c r="BP1057" s="75"/>
      <c r="BQ1057" s="75"/>
      <c r="BR1057" s="75"/>
      <c r="BS1057" s="75"/>
      <c r="BT1057" s="75"/>
      <c r="BU1057" s="75"/>
      <c r="BV1057" s="75"/>
      <c r="BW1057" s="75"/>
      <c r="BX1057" s="75"/>
      <c r="BY1057" s="75"/>
      <c r="BZ1057" s="75"/>
      <c r="CA1057" s="75"/>
      <c r="CB1057" s="75"/>
      <c r="CC1057" s="75"/>
      <c r="CD1057" s="75"/>
      <c r="CE1057" s="75"/>
      <c r="CF1057" s="75"/>
    </row>
    <row r="1058" spans="2:84" ht="12.95" customHeight="1">
      <c r="B1058" s="75"/>
      <c r="C1058" s="75"/>
      <c r="D1058" s="75"/>
      <c r="E1058" s="76"/>
      <c r="F1058" s="76"/>
      <c r="G1058" s="75"/>
      <c r="H1058" s="75"/>
      <c r="I1058" s="75"/>
      <c r="J1058" s="75"/>
      <c r="K1058" s="75"/>
      <c r="L1058" s="75"/>
      <c r="M1058" s="75"/>
      <c r="N1058" s="75"/>
      <c r="O1058" s="75"/>
      <c r="P1058" s="75"/>
      <c r="Q1058" s="75"/>
      <c r="R1058" s="75"/>
      <c r="S1058" s="75"/>
      <c r="T1058" s="75"/>
      <c r="U1058" s="75"/>
      <c r="V1058" s="75"/>
      <c r="W1058" s="75"/>
      <c r="X1058" s="75"/>
      <c r="Y1058" s="75"/>
      <c r="Z1058" s="75"/>
      <c r="AA1058" s="75"/>
      <c r="AB1058" s="75"/>
      <c r="AC1058" s="75"/>
      <c r="AD1058" s="75"/>
      <c r="AE1058" s="75"/>
      <c r="AF1058" s="75"/>
      <c r="AG1058" s="75"/>
      <c r="AH1058" s="75"/>
      <c r="AI1058" s="75"/>
      <c r="AJ1058" s="75"/>
      <c r="AK1058" s="75"/>
      <c r="AL1058" s="75"/>
      <c r="AM1058" s="75"/>
      <c r="AN1058" s="75"/>
      <c r="AO1058" s="75"/>
      <c r="AP1058" s="75"/>
      <c r="AQ1058" s="75"/>
      <c r="AR1058" s="75"/>
      <c r="AS1058" s="75"/>
      <c r="AT1058" s="75"/>
      <c r="AU1058" s="75"/>
      <c r="AV1058" s="75"/>
      <c r="AW1058" s="75"/>
      <c r="AX1058" s="75"/>
      <c r="AY1058" s="75"/>
      <c r="AZ1058" s="75"/>
      <c r="BA1058" s="75"/>
      <c r="BB1058" s="75"/>
      <c r="BC1058" s="75"/>
      <c r="BD1058" s="75"/>
      <c r="BE1058" s="75"/>
      <c r="BF1058" s="75"/>
      <c r="BG1058" s="75"/>
      <c r="BH1058" s="75"/>
      <c r="BI1058" s="75"/>
      <c r="BJ1058" s="75"/>
      <c r="BK1058" s="75"/>
      <c r="BL1058" s="75"/>
      <c r="BM1058" s="75"/>
      <c r="BN1058" s="75"/>
      <c r="BO1058" s="75"/>
      <c r="BP1058" s="75"/>
      <c r="BQ1058" s="75"/>
      <c r="BR1058" s="75"/>
      <c r="BS1058" s="75"/>
      <c r="BT1058" s="75"/>
      <c r="BU1058" s="75"/>
      <c r="BV1058" s="75"/>
      <c r="BW1058" s="75"/>
      <c r="BX1058" s="75"/>
      <c r="BY1058" s="75"/>
      <c r="BZ1058" s="75"/>
      <c r="CA1058" s="75"/>
      <c r="CB1058" s="75"/>
      <c r="CC1058" s="75"/>
      <c r="CD1058" s="75"/>
      <c r="CE1058" s="75"/>
      <c r="CF1058" s="75"/>
    </row>
    <row r="1059" spans="2:84" ht="12.95" customHeight="1">
      <c r="B1059" s="75"/>
      <c r="C1059" s="75"/>
      <c r="D1059" s="75"/>
      <c r="E1059" s="76"/>
      <c r="F1059" s="76"/>
      <c r="G1059" s="75"/>
      <c r="H1059" s="75"/>
      <c r="I1059" s="75"/>
      <c r="J1059" s="75"/>
      <c r="K1059" s="75"/>
      <c r="L1059" s="75"/>
      <c r="M1059" s="75"/>
      <c r="N1059" s="75"/>
      <c r="O1059" s="75"/>
      <c r="P1059" s="75"/>
      <c r="Q1059" s="75"/>
      <c r="R1059" s="75"/>
      <c r="S1059" s="75"/>
      <c r="T1059" s="75"/>
      <c r="U1059" s="75"/>
      <c r="V1059" s="75"/>
      <c r="W1059" s="75"/>
      <c r="X1059" s="75"/>
      <c r="Y1059" s="75"/>
      <c r="Z1059" s="75"/>
      <c r="AA1059" s="75"/>
      <c r="AB1059" s="75"/>
      <c r="AC1059" s="75"/>
      <c r="AD1059" s="75"/>
      <c r="AE1059" s="75"/>
      <c r="AF1059" s="75"/>
      <c r="AG1059" s="75"/>
      <c r="AH1059" s="75"/>
      <c r="AI1059" s="75"/>
      <c r="AJ1059" s="75"/>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75"/>
      <c r="BI1059" s="75"/>
      <c r="BJ1059" s="75"/>
      <c r="BK1059" s="75"/>
      <c r="BL1059" s="75"/>
      <c r="BM1059" s="75"/>
      <c r="BN1059" s="75"/>
      <c r="BO1059" s="75"/>
      <c r="BP1059" s="75"/>
      <c r="BQ1059" s="75"/>
      <c r="BR1059" s="75"/>
      <c r="BS1059" s="75"/>
      <c r="BT1059" s="75"/>
      <c r="BU1059" s="75"/>
      <c r="BV1059" s="75"/>
      <c r="BW1059" s="75"/>
      <c r="BX1059" s="75"/>
      <c r="BY1059" s="75"/>
      <c r="BZ1059" s="75"/>
      <c r="CA1059" s="75"/>
      <c r="CB1059" s="75"/>
      <c r="CC1059" s="75"/>
      <c r="CD1059" s="75"/>
      <c r="CE1059" s="75"/>
      <c r="CF1059" s="75"/>
    </row>
    <row r="1060" spans="2:84" ht="12.95" customHeight="1">
      <c r="B1060" s="75"/>
      <c r="C1060" s="75"/>
      <c r="D1060" s="75"/>
      <c r="E1060" s="76"/>
      <c r="F1060" s="76"/>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5"/>
      <c r="AL1060" s="75"/>
      <c r="AM1060" s="75"/>
      <c r="AN1060" s="75"/>
      <c r="AO1060" s="75"/>
      <c r="AP1060" s="75"/>
      <c r="AQ1060" s="75"/>
      <c r="AR1060" s="75"/>
      <c r="AS1060" s="75"/>
      <c r="AT1060" s="75"/>
      <c r="AU1060" s="75"/>
      <c r="AV1060" s="75"/>
      <c r="AW1060" s="75"/>
      <c r="AX1060" s="75"/>
      <c r="AY1060" s="75"/>
      <c r="AZ1060" s="75"/>
      <c r="BA1060" s="75"/>
      <c r="BB1060" s="75"/>
      <c r="BC1060" s="75"/>
      <c r="BD1060" s="75"/>
      <c r="BE1060" s="75"/>
      <c r="BF1060" s="75"/>
      <c r="BG1060" s="75"/>
      <c r="BH1060" s="75"/>
      <c r="BI1060" s="75"/>
      <c r="BJ1060" s="75"/>
      <c r="BK1060" s="75"/>
      <c r="BL1060" s="75"/>
      <c r="BM1060" s="75"/>
      <c r="BN1060" s="75"/>
      <c r="BO1060" s="75"/>
      <c r="BP1060" s="75"/>
      <c r="BQ1060" s="75"/>
      <c r="BR1060" s="75"/>
      <c r="BS1060" s="75"/>
      <c r="BT1060" s="75"/>
      <c r="BU1060" s="75"/>
      <c r="BV1060" s="75"/>
      <c r="BW1060" s="75"/>
      <c r="BX1060" s="75"/>
      <c r="BY1060" s="75"/>
      <c r="BZ1060" s="75"/>
      <c r="CA1060" s="75"/>
      <c r="CB1060" s="75"/>
      <c r="CC1060" s="75"/>
      <c r="CD1060" s="75"/>
      <c r="CE1060" s="75"/>
      <c r="CF1060" s="75"/>
    </row>
    <row r="1061" spans="2:84" ht="12.95" customHeight="1">
      <c r="B1061" s="75"/>
      <c r="C1061" s="75"/>
      <c r="D1061" s="75"/>
      <c r="E1061" s="76"/>
      <c r="F1061" s="76"/>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5"/>
      <c r="AL1061" s="75"/>
      <c r="AM1061" s="75"/>
      <c r="AN1061" s="75"/>
      <c r="AO1061" s="75"/>
      <c r="AP1061" s="75"/>
      <c r="AQ1061" s="75"/>
      <c r="AR1061" s="75"/>
      <c r="AS1061" s="75"/>
      <c r="AT1061" s="75"/>
      <c r="AU1061" s="75"/>
      <c r="AV1061" s="75"/>
      <c r="AW1061" s="75"/>
      <c r="AX1061" s="75"/>
      <c r="AY1061" s="75"/>
      <c r="AZ1061" s="75"/>
      <c r="BA1061" s="75"/>
      <c r="BB1061" s="75"/>
      <c r="BC1061" s="75"/>
      <c r="BD1061" s="75"/>
      <c r="BE1061" s="75"/>
      <c r="BF1061" s="75"/>
      <c r="BG1061" s="75"/>
      <c r="BH1061" s="75"/>
      <c r="BI1061" s="75"/>
      <c r="BJ1061" s="75"/>
      <c r="BK1061" s="75"/>
      <c r="BL1061" s="75"/>
      <c r="BM1061" s="75"/>
      <c r="BN1061" s="75"/>
      <c r="BO1061" s="75"/>
      <c r="BP1061" s="75"/>
      <c r="BQ1061" s="75"/>
      <c r="BR1061" s="75"/>
      <c r="BS1061" s="75"/>
      <c r="BT1061" s="75"/>
      <c r="BU1061" s="75"/>
      <c r="BV1061" s="75"/>
      <c r="BW1061" s="75"/>
      <c r="BX1061" s="75"/>
      <c r="BY1061" s="75"/>
      <c r="BZ1061" s="75"/>
      <c r="CA1061" s="75"/>
      <c r="CB1061" s="75"/>
      <c r="CC1061" s="75"/>
      <c r="CD1061" s="75"/>
      <c r="CE1061" s="75"/>
      <c r="CF1061" s="75"/>
    </row>
    <row r="1062" spans="2:84" ht="12.95" customHeight="1">
      <c r="B1062" s="75"/>
      <c r="C1062" s="75"/>
      <c r="D1062" s="75"/>
      <c r="E1062" s="76"/>
      <c r="F1062" s="76"/>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5"/>
      <c r="AL1062" s="75"/>
      <c r="AM1062" s="75"/>
      <c r="AN1062" s="75"/>
      <c r="AO1062" s="75"/>
      <c r="AP1062" s="75"/>
      <c r="AQ1062" s="75"/>
      <c r="AR1062" s="75"/>
      <c r="AS1062" s="75"/>
      <c r="AT1062" s="75"/>
      <c r="AU1062" s="75"/>
      <c r="AV1062" s="75"/>
      <c r="AW1062" s="75"/>
      <c r="AX1062" s="75"/>
      <c r="AY1062" s="75"/>
      <c r="AZ1062" s="75"/>
      <c r="BA1062" s="75"/>
      <c r="BB1062" s="75"/>
      <c r="BC1062" s="75"/>
      <c r="BD1062" s="75"/>
      <c r="BE1062" s="75"/>
      <c r="BF1062" s="75"/>
      <c r="BG1062" s="75"/>
      <c r="BH1062" s="75"/>
      <c r="BI1062" s="75"/>
      <c r="BJ1062" s="75"/>
      <c r="BK1062" s="75"/>
      <c r="BL1062" s="75"/>
      <c r="BM1062" s="75"/>
      <c r="BN1062" s="75"/>
      <c r="BO1062" s="75"/>
      <c r="BP1062" s="75"/>
      <c r="BQ1062" s="75"/>
      <c r="BR1062" s="75"/>
      <c r="BS1062" s="75"/>
      <c r="BT1062" s="75"/>
      <c r="BU1062" s="75"/>
      <c r="BV1062" s="75"/>
      <c r="BW1062" s="75"/>
      <c r="BX1062" s="75"/>
      <c r="BY1062" s="75"/>
      <c r="BZ1062" s="75"/>
      <c r="CA1062" s="75"/>
      <c r="CB1062" s="75"/>
      <c r="CC1062" s="75"/>
      <c r="CD1062" s="75"/>
      <c r="CE1062" s="75"/>
      <c r="CF1062" s="75"/>
    </row>
    <row r="1063" spans="2:84" ht="12.95" customHeight="1">
      <c r="B1063" s="75"/>
      <c r="C1063" s="75"/>
      <c r="D1063" s="75"/>
      <c r="E1063" s="76"/>
      <c r="F1063" s="76"/>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5"/>
      <c r="AL1063" s="75"/>
      <c r="AM1063" s="75"/>
      <c r="AN1063" s="75"/>
      <c r="AO1063" s="75"/>
      <c r="AP1063" s="75"/>
      <c r="AQ1063" s="75"/>
      <c r="AR1063" s="75"/>
      <c r="AS1063" s="75"/>
      <c r="AT1063" s="75"/>
      <c r="AU1063" s="75"/>
      <c r="AV1063" s="75"/>
      <c r="AW1063" s="75"/>
      <c r="AX1063" s="75"/>
      <c r="AY1063" s="75"/>
      <c r="AZ1063" s="75"/>
      <c r="BA1063" s="75"/>
      <c r="BB1063" s="75"/>
      <c r="BC1063" s="75"/>
      <c r="BD1063" s="75"/>
      <c r="BE1063" s="75"/>
      <c r="BF1063" s="75"/>
      <c r="BG1063" s="75"/>
      <c r="BH1063" s="75"/>
      <c r="BI1063" s="75"/>
      <c r="BJ1063" s="75"/>
      <c r="BK1063" s="75"/>
      <c r="BL1063" s="75"/>
      <c r="BM1063" s="75"/>
      <c r="BN1063" s="75"/>
      <c r="BO1063" s="75"/>
      <c r="BP1063" s="75"/>
      <c r="BQ1063" s="75"/>
      <c r="BR1063" s="75"/>
      <c r="BS1063" s="75"/>
      <c r="BT1063" s="75"/>
      <c r="BU1063" s="75"/>
      <c r="BV1063" s="75"/>
      <c r="BW1063" s="75"/>
      <c r="BX1063" s="75"/>
      <c r="BY1063" s="75"/>
      <c r="BZ1063" s="75"/>
      <c r="CA1063" s="75"/>
      <c r="CB1063" s="75"/>
      <c r="CC1063" s="75"/>
      <c r="CD1063" s="75"/>
      <c r="CE1063" s="75"/>
      <c r="CF1063" s="75"/>
    </row>
    <row r="1064" spans="2:84" ht="12.95" customHeight="1">
      <c r="B1064" s="75"/>
      <c r="C1064" s="75"/>
      <c r="D1064" s="75"/>
      <c r="E1064" s="76"/>
      <c r="F1064" s="76"/>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5"/>
      <c r="AL1064" s="75"/>
      <c r="AM1064" s="75"/>
      <c r="AN1064" s="75"/>
      <c r="AO1064" s="75"/>
      <c r="AP1064" s="75"/>
      <c r="AQ1064" s="75"/>
      <c r="AR1064" s="75"/>
      <c r="AS1064" s="75"/>
      <c r="AT1064" s="75"/>
      <c r="AU1064" s="75"/>
      <c r="AV1064" s="75"/>
      <c r="AW1064" s="75"/>
      <c r="AX1064" s="75"/>
      <c r="AY1064" s="75"/>
      <c r="AZ1064" s="75"/>
      <c r="BA1064" s="75"/>
      <c r="BB1064" s="75"/>
      <c r="BC1064" s="75"/>
      <c r="BD1064" s="75"/>
      <c r="BE1064" s="75"/>
      <c r="BF1064" s="75"/>
      <c r="BG1064" s="75"/>
      <c r="BH1064" s="75"/>
      <c r="BI1064" s="75"/>
      <c r="BJ1064" s="75"/>
      <c r="BK1064" s="75"/>
      <c r="BL1064" s="75"/>
      <c r="BM1064" s="75"/>
      <c r="BN1064" s="75"/>
      <c r="BO1064" s="75"/>
      <c r="BP1064" s="75"/>
      <c r="BQ1064" s="75"/>
      <c r="BR1064" s="75"/>
      <c r="BS1064" s="75"/>
      <c r="BT1064" s="75"/>
      <c r="BU1064" s="75"/>
      <c r="BV1064" s="75"/>
      <c r="BW1064" s="75"/>
      <c r="BX1064" s="75"/>
      <c r="BY1064" s="75"/>
      <c r="BZ1064" s="75"/>
      <c r="CA1064" s="75"/>
      <c r="CB1064" s="75"/>
      <c r="CC1064" s="75"/>
      <c r="CD1064" s="75"/>
      <c r="CE1064" s="75"/>
      <c r="CF1064" s="75"/>
    </row>
    <row r="1065" spans="2:84" ht="12.95" customHeight="1">
      <c r="B1065" s="75"/>
      <c r="C1065" s="75"/>
      <c r="D1065" s="75"/>
      <c r="E1065" s="76"/>
      <c r="F1065" s="76"/>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5"/>
      <c r="AL1065" s="75"/>
      <c r="AM1065" s="75"/>
      <c r="AN1065" s="75"/>
      <c r="AO1065" s="75"/>
      <c r="AP1065" s="75"/>
      <c r="AQ1065" s="75"/>
      <c r="AR1065" s="75"/>
      <c r="AS1065" s="75"/>
      <c r="AT1065" s="75"/>
      <c r="AU1065" s="75"/>
      <c r="AV1065" s="75"/>
      <c r="AW1065" s="75"/>
      <c r="AX1065" s="75"/>
      <c r="AY1065" s="75"/>
      <c r="AZ1065" s="75"/>
      <c r="BA1065" s="75"/>
      <c r="BB1065" s="75"/>
      <c r="BC1065" s="75"/>
      <c r="BD1065" s="75"/>
      <c r="BE1065" s="75"/>
      <c r="BF1065" s="75"/>
      <c r="BG1065" s="75"/>
      <c r="BH1065" s="75"/>
      <c r="BI1065" s="75"/>
      <c r="BJ1065" s="75"/>
      <c r="BK1065" s="75"/>
      <c r="BL1065" s="75"/>
      <c r="BM1065" s="75"/>
      <c r="BN1065" s="75"/>
      <c r="BO1065" s="75"/>
      <c r="BP1065" s="75"/>
      <c r="BQ1065" s="75"/>
      <c r="BR1065" s="75"/>
      <c r="BS1065" s="75"/>
      <c r="BT1065" s="75"/>
      <c r="BU1065" s="75"/>
      <c r="BV1065" s="75"/>
      <c r="BW1065" s="75"/>
      <c r="BX1065" s="75"/>
      <c r="BY1065" s="75"/>
      <c r="BZ1065" s="75"/>
      <c r="CA1065" s="75"/>
      <c r="CB1065" s="75"/>
      <c r="CC1065" s="75"/>
      <c r="CD1065" s="75"/>
      <c r="CE1065" s="75"/>
      <c r="CF1065" s="75"/>
    </row>
    <row r="1066" spans="2:84" ht="12.95" customHeight="1">
      <c r="B1066" s="75"/>
      <c r="C1066" s="75"/>
      <c r="D1066" s="75"/>
      <c r="E1066" s="76"/>
      <c r="F1066" s="76"/>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5"/>
      <c r="AL1066" s="75"/>
      <c r="AM1066" s="75"/>
      <c r="AN1066" s="75"/>
      <c r="AO1066" s="75"/>
      <c r="AP1066" s="75"/>
      <c r="AQ1066" s="75"/>
      <c r="AR1066" s="75"/>
      <c r="AS1066" s="75"/>
      <c r="AT1066" s="75"/>
      <c r="AU1066" s="75"/>
      <c r="AV1066" s="75"/>
      <c r="AW1066" s="75"/>
      <c r="AX1066" s="75"/>
      <c r="AY1066" s="75"/>
      <c r="AZ1066" s="75"/>
      <c r="BA1066" s="75"/>
      <c r="BB1066" s="75"/>
      <c r="BC1066" s="75"/>
      <c r="BD1066" s="75"/>
      <c r="BE1066" s="75"/>
      <c r="BF1066" s="75"/>
      <c r="BG1066" s="75"/>
      <c r="BH1066" s="75"/>
      <c r="BI1066" s="75"/>
      <c r="BJ1066" s="75"/>
      <c r="BK1066" s="75"/>
      <c r="BL1066" s="75"/>
      <c r="BM1066" s="75"/>
      <c r="BN1066" s="75"/>
      <c r="BO1066" s="75"/>
      <c r="BP1066" s="75"/>
      <c r="BQ1066" s="75"/>
      <c r="BR1066" s="75"/>
      <c r="BS1066" s="75"/>
      <c r="BT1066" s="75"/>
      <c r="BU1066" s="75"/>
      <c r="BV1066" s="75"/>
      <c r="BW1066" s="75"/>
      <c r="BX1066" s="75"/>
      <c r="BY1066" s="75"/>
      <c r="BZ1066" s="75"/>
      <c r="CA1066" s="75"/>
      <c r="CB1066" s="75"/>
      <c r="CC1066" s="75"/>
      <c r="CD1066" s="75"/>
      <c r="CE1066" s="75"/>
      <c r="CF1066" s="75"/>
    </row>
    <row r="1067" spans="2:84" ht="12.95" customHeight="1">
      <c r="B1067" s="75"/>
      <c r="C1067" s="75"/>
      <c r="D1067" s="75"/>
      <c r="E1067" s="76"/>
      <c r="F1067" s="76"/>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5"/>
      <c r="AL1067" s="75"/>
      <c r="AM1067" s="75"/>
      <c r="AN1067" s="75"/>
      <c r="AO1067" s="75"/>
      <c r="AP1067" s="75"/>
      <c r="AQ1067" s="75"/>
      <c r="AR1067" s="75"/>
      <c r="AS1067" s="75"/>
      <c r="AT1067" s="75"/>
      <c r="AU1067" s="75"/>
      <c r="AV1067" s="75"/>
      <c r="AW1067" s="75"/>
      <c r="AX1067" s="75"/>
      <c r="AY1067" s="75"/>
      <c r="AZ1067" s="75"/>
      <c r="BA1067" s="75"/>
      <c r="BB1067" s="75"/>
      <c r="BC1067" s="75"/>
      <c r="BD1067" s="75"/>
      <c r="BE1067" s="75"/>
      <c r="BF1067" s="75"/>
      <c r="BG1067" s="75"/>
      <c r="BH1067" s="75"/>
      <c r="BI1067" s="75"/>
      <c r="BJ1067" s="75"/>
      <c r="BK1067" s="75"/>
      <c r="BL1067" s="75"/>
      <c r="BM1067" s="75"/>
      <c r="BN1067" s="75"/>
      <c r="BO1067" s="75"/>
      <c r="BP1067" s="75"/>
      <c r="BQ1067" s="75"/>
      <c r="BR1067" s="75"/>
      <c r="BS1067" s="75"/>
      <c r="BT1067" s="75"/>
      <c r="BU1067" s="75"/>
      <c r="BV1067" s="75"/>
      <c r="BW1067" s="75"/>
      <c r="BX1067" s="75"/>
      <c r="BY1067" s="75"/>
      <c r="BZ1067" s="75"/>
      <c r="CA1067" s="75"/>
      <c r="CB1067" s="75"/>
      <c r="CC1067" s="75"/>
      <c r="CD1067" s="75"/>
      <c r="CE1067" s="75"/>
      <c r="CF1067" s="75"/>
    </row>
    <row r="1068" spans="2:84" ht="12.95" customHeight="1">
      <c r="B1068" s="75"/>
      <c r="C1068" s="75"/>
      <c r="D1068" s="75"/>
      <c r="E1068" s="76"/>
      <c r="F1068" s="76"/>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75"/>
      <c r="BI1068" s="75"/>
      <c r="BJ1068" s="75"/>
      <c r="BK1068" s="75"/>
      <c r="BL1068" s="75"/>
      <c r="BM1068" s="75"/>
      <c r="BN1068" s="75"/>
      <c r="BO1068" s="75"/>
      <c r="BP1068" s="75"/>
      <c r="BQ1068" s="75"/>
      <c r="BR1068" s="75"/>
      <c r="BS1068" s="75"/>
      <c r="BT1068" s="75"/>
      <c r="BU1068" s="75"/>
      <c r="BV1068" s="75"/>
      <c r="BW1068" s="75"/>
      <c r="BX1068" s="75"/>
      <c r="BY1068" s="75"/>
      <c r="BZ1068" s="75"/>
      <c r="CA1068" s="75"/>
      <c r="CB1068" s="75"/>
      <c r="CC1068" s="75"/>
      <c r="CD1068" s="75"/>
      <c r="CE1068" s="75"/>
      <c r="CF1068" s="75"/>
    </row>
    <row r="1069" spans="2:84" ht="12.95" customHeight="1">
      <c r="B1069" s="75"/>
      <c r="C1069" s="75"/>
      <c r="D1069" s="75"/>
      <c r="E1069" s="76"/>
      <c r="F1069" s="76"/>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5"/>
      <c r="AL1069" s="75"/>
      <c r="AM1069" s="75"/>
      <c r="AN1069" s="75"/>
      <c r="AO1069" s="75"/>
      <c r="AP1069" s="75"/>
      <c r="AQ1069" s="75"/>
      <c r="AR1069" s="75"/>
      <c r="AS1069" s="75"/>
      <c r="AT1069" s="75"/>
      <c r="AU1069" s="75"/>
      <c r="AV1069" s="75"/>
      <c r="AW1069" s="75"/>
      <c r="AX1069" s="75"/>
      <c r="AY1069" s="75"/>
      <c r="AZ1069" s="75"/>
      <c r="BA1069" s="75"/>
      <c r="BB1069" s="75"/>
      <c r="BC1069" s="75"/>
      <c r="BD1069" s="75"/>
      <c r="BE1069" s="75"/>
      <c r="BF1069" s="75"/>
      <c r="BG1069" s="75"/>
      <c r="BH1069" s="75"/>
      <c r="BI1069" s="75"/>
      <c r="BJ1069" s="75"/>
      <c r="BK1069" s="75"/>
      <c r="BL1069" s="75"/>
      <c r="BM1069" s="75"/>
      <c r="BN1069" s="75"/>
      <c r="BO1069" s="75"/>
      <c r="BP1069" s="75"/>
      <c r="BQ1069" s="75"/>
      <c r="BR1069" s="75"/>
      <c r="BS1069" s="75"/>
      <c r="BT1069" s="75"/>
      <c r="BU1069" s="75"/>
      <c r="BV1069" s="75"/>
      <c r="BW1069" s="75"/>
      <c r="BX1069" s="75"/>
      <c r="BY1069" s="75"/>
      <c r="BZ1069" s="75"/>
      <c r="CA1069" s="75"/>
      <c r="CB1069" s="75"/>
      <c r="CC1069" s="75"/>
      <c r="CD1069" s="75"/>
      <c r="CE1069" s="75"/>
      <c r="CF1069" s="75"/>
    </row>
    <row r="1070" spans="2:84" ht="12.95" customHeight="1">
      <c r="B1070" s="75"/>
      <c r="C1070" s="75"/>
      <c r="D1070" s="75"/>
      <c r="E1070" s="76"/>
      <c r="F1070" s="76"/>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5"/>
      <c r="AL1070" s="75"/>
      <c r="AM1070" s="75"/>
      <c r="AN1070" s="75"/>
      <c r="AO1070" s="75"/>
      <c r="AP1070" s="75"/>
      <c r="AQ1070" s="75"/>
      <c r="AR1070" s="75"/>
      <c r="AS1070" s="75"/>
      <c r="AT1070" s="75"/>
      <c r="AU1070" s="75"/>
      <c r="AV1070" s="75"/>
      <c r="AW1070" s="75"/>
      <c r="AX1070" s="75"/>
      <c r="AY1070" s="75"/>
      <c r="AZ1070" s="75"/>
      <c r="BA1070" s="75"/>
      <c r="BB1070" s="75"/>
      <c r="BC1070" s="75"/>
      <c r="BD1070" s="75"/>
      <c r="BE1070" s="75"/>
      <c r="BF1070" s="75"/>
      <c r="BG1070" s="75"/>
      <c r="BH1070" s="75"/>
      <c r="BI1070" s="75"/>
      <c r="BJ1070" s="75"/>
      <c r="BK1070" s="75"/>
      <c r="BL1070" s="75"/>
      <c r="BM1070" s="75"/>
      <c r="BN1070" s="75"/>
      <c r="BO1070" s="75"/>
      <c r="BP1070" s="75"/>
      <c r="BQ1070" s="75"/>
      <c r="BR1070" s="75"/>
      <c r="BS1070" s="75"/>
      <c r="BT1070" s="75"/>
      <c r="BU1070" s="75"/>
      <c r="BV1070" s="75"/>
      <c r="BW1070" s="75"/>
      <c r="BX1070" s="75"/>
      <c r="BY1070" s="75"/>
      <c r="BZ1070" s="75"/>
      <c r="CA1070" s="75"/>
      <c r="CB1070" s="75"/>
      <c r="CC1070" s="75"/>
      <c r="CD1070" s="75"/>
      <c r="CE1070" s="75"/>
      <c r="CF1070" s="75"/>
    </row>
    <row r="1071" spans="2:84" ht="12.95" customHeight="1">
      <c r="B1071" s="75"/>
      <c r="C1071" s="75"/>
      <c r="D1071" s="75"/>
      <c r="E1071" s="76"/>
      <c r="F1071" s="76"/>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5"/>
      <c r="AL1071" s="75"/>
      <c r="AM1071" s="75"/>
      <c r="AN1071" s="75"/>
      <c r="AO1071" s="75"/>
      <c r="AP1071" s="75"/>
      <c r="AQ1071" s="75"/>
      <c r="AR1071" s="75"/>
      <c r="AS1071" s="75"/>
      <c r="AT1071" s="75"/>
      <c r="AU1071" s="75"/>
      <c r="AV1071" s="75"/>
      <c r="AW1071" s="75"/>
      <c r="AX1071" s="75"/>
      <c r="AY1071" s="75"/>
      <c r="AZ1071" s="75"/>
      <c r="BA1071" s="75"/>
      <c r="BB1071" s="75"/>
      <c r="BC1071" s="75"/>
      <c r="BD1071" s="75"/>
      <c r="BE1071" s="75"/>
      <c r="BF1071" s="75"/>
      <c r="BG1071" s="75"/>
      <c r="BH1071" s="75"/>
      <c r="BI1071" s="75"/>
      <c r="BJ1071" s="75"/>
      <c r="BK1071" s="75"/>
      <c r="BL1071" s="75"/>
      <c r="BM1071" s="75"/>
      <c r="BN1071" s="75"/>
      <c r="BO1071" s="75"/>
      <c r="BP1071" s="75"/>
      <c r="BQ1071" s="75"/>
      <c r="BR1071" s="75"/>
      <c r="BS1071" s="75"/>
      <c r="BT1071" s="75"/>
      <c r="BU1071" s="75"/>
      <c r="BV1071" s="75"/>
      <c r="BW1071" s="75"/>
      <c r="BX1071" s="75"/>
      <c r="BY1071" s="75"/>
      <c r="BZ1071" s="75"/>
      <c r="CA1071" s="75"/>
      <c r="CB1071" s="75"/>
      <c r="CC1071" s="75"/>
      <c r="CD1071" s="75"/>
      <c r="CE1071" s="75"/>
      <c r="CF1071" s="75"/>
    </row>
    <row r="1072" spans="2:84" ht="12.95" customHeight="1">
      <c r="B1072" s="75"/>
      <c r="C1072" s="75"/>
      <c r="D1072" s="75"/>
      <c r="E1072" s="76"/>
      <c r="F1072" s="76"/>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5"/>
      <c r="AL1072" s="75"/>
      <c r="AM1072" s="75"/>
      <c r="AN1072" s="75"/>
      <c r="AO1072" s="75"/>
      <c r="AP1072" s="75"/>
      <c r="AQ1072" s="75"/>
      <c r="AR1072" s="75"/>
      <c r="AS1072" s="75"/>
      <c r="AT1072" s="75"/>
      <c r="AU1072" s="75"/>
      <c r="AV1072" s="75"/>
      <c r="AW1072" s="75"/>
      <c r="AX1072" s="75"/>
      <c r="AY1072" s="75"/>
      <c r="AZ1072" s="75"/>
      <c r="BA1072" s="75"/>
      <c r="BB1072" s="75"/>
      <c r="BC1072" s="75"/>
      <c r="BD1072" s="75"/>
      <c r="BE1072" s="75"/>
      <c r="BF1072" s="75"/>
      <c r="BG1072" s="75"/>
      <c r="BH1072" s="75"/>
      <c r="BI1072" s="75"/>
      <c r="BJ1072" s="75"/>
      <c r="BK1072" s="75"/>
      <c r="BL1072" s="75"/>
      <c r="BM1072" s="75"/>
      <c r="BN1072" s="75"/>
      <c r="BO1072" s="75"/>
      <c r="BP1072" s="75"/>
      <c r="BQ1072" s="75"/>
      <c r="BR1072" s="75"/>
      <c r="BS1072" s="75"/>
      <c r="BT1072" s="75"/>
      <c r="BU1072" s="75"/>
      <c r="BV1072" s="75"/>
      <c r="BW1072" s="75"/>
      <c r="BX1072" s="75"/>
      <c r="BY1072" s="75"/>
      <c r="BZ1072" s="75"/>
      <c r="CA1072" s="75"/>
      <c r="CB1072" s="75"/>
      <c r="CC1072" s="75"/>
      <c r="CD1072" s="75"/>
      <c r="CE1072" s="75"/>
      <c r="CF1072" s="75"/>
    </row>
    <row r="1073" spans="2:84" ht="12.95" customHeight="1">
      <c r="B1073" s="75"/>
      <c r="C1073" s="75"/>
      <c r="D1073" s="75"/>
      <c r="E1073" s="76"/>
      <c r="F1073" s="76"/>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5"/>
      <c r="AL1073" s="75"/>
      <c r="AM1073" s="75"/>
      <c r="AN1073" s="75"/>
      <c r="AO1073" s="75"/>
      <c r="AP1073" s="75"/>
      <c r="AQ1073" s="75"/>
      <c r="AR1073" s="75"/>
      <c r="AS1073" s="75"/>
      <c r="AT1073" s="75"/>
      <c r="AU1073" s="75"/>
      <c r="AV1073" s="75"/>
      <c r="AW1073" s="75"/>
      <c r="AX1073" s="75"/>
      <c r="AY1073" s="75"/>
      <c r="AZ1073" s="75"/>
      <c r="BA1073" s="75"/>
      <c r="BB1073" s="75"/>
      <c r="BC1073" s="75"/>
      <c r="BD1073" s="75"/>
      <c r="BE1073" s="75"/>
      <c r="BF1073" s="75"/>
      <c r="BG1073" s="75"/>
      <c r="BH1073" s="75"/>
      <c r="BI1073" s="75"/>
      <c r="BJ1073" s="75"/>
      <c r="BK1073" s="75"/>
      <c r="BL1073" s="75"/>
      <c r="BM1073" s="75"/>
      <c r="BN1073" s="75"/>
      <c r="BO1073" s="75"/>
      <c r="BP1073" s="75"/>
      <c r="BQ1073" s="75"/>
      <c r="BR1073" s="75"/>
      <c r="BS1073" s="75"/>
      <c r="BT1073" s="75"/>
      <c r="BU1073" s="75"/>
      <c r="BV1073" s="75"/>
      <c r="BW1073" s="75"/>
      <c r="BX1073" s="75"/>
      <c r="BY1073" s="75"/>
      <c r="BZ1073" s="75"/>
      <c r="CA1073" s="75"/>
      <c r="CB1073" s="75"/>
      <c r="CC1073" s="75"/>
      <c r="CD1073" s="75"/>
      <c r="CE1073" s="75"/>
      <c r="CF1073" s="75"/>
    </row>
    <row r="1074" spans="2:84" ht="12.95" customHeight="1">
      <c r="B1074" s="75"/>
      <c r="C1074" s="75"/>
      <c r="D1074" s="75"/>
      <c r="E1074" s="76"/>
      <c r="F1074" s="76"/>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5"/>
      <c r="AL1074" s="75"/>
      <c r="AM1074" s="75"/>
      <c r="AN1074" s="75"/>
      <c r="AO1074" s="75"/>
      <c r="AP1074" s="75"/>
      <c r="AQ1074" s="75"/>
      <c r="AR1074" s="75"/>
      <c r="AS1074" s="75"/>
      <c r="AT1074" s="75"/>
      <c r="AU1074" s="75"/>
      <c r="AV1074" s="75"/>
      <c r="AW1074" s="75"/>
      <c r="AX1074" s="75"/>
      <c r="AY1074" s="75"/>
      <c r="AZ1074" s="75"/>
      <c r="BA1074" s="75"/>
      <c r="BB1074" s="75"/>
      <c r="BC1074" s="75"/>
      <c r="BD1074" s="75"/>
      <c r="BE1074" s="75"/>
      <c r="BF1074" s="75"/>
      <c r="BG1074" s="75"/>
      <c r="BH1074" s="75"/>
      <c r="BI1074" s="75"/>
      <c r="BJ1074" s="75"/>
      <c r="BK1074" s="75"/>
      <c r="BL1074" s="75"/>
      <c r="BM1074" s="75"/>
      <c r="BN1074" s="75"/>
      <c r="BO1074" s="75"/>
      <c r="BP1074" s="75"/>
      <c r="BQ1074" s="75"/>
      <c r="BR1074" s="75"/>
      <c r="BS1074" s="75"/>
      <c r="BT1074" s="75"/>
      <c r="BU1074" s="75"/>
      <c r="BV1074" s="75"/>
      <c r="BW1074" s="75"/>
      <c r="BX1074" s="75"/>
      <c r="BY1074" s="75"/>
      <c r="BZ1074" s="75"/>
      <c r="CA1074" s="75"/>
      <c r="CB1074" s="75"/>
      <c r="CC1074" s="75"/>
      <c r="CD1074" s="75"/>
      <c r="CE1074" s="75"/>
      <c r="CF1074" s="75"/>
    </row>
    <row r="1075" spans="2:84" ht="12.95" customHeight="1">
      <c r="B1075" s="75"/>
      <c r="C1075" s="75"/>
      <c r="D1075" s="75"/>
      <c r="E1075" s="76"/>
      <c r="F1075" s="76"/>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5"/>
      <c r="AL1075" s="75"/>
      <c r="AM1075" s="75"/>
      <c r="AN1075" s="75"/>
      <c r="AO1075" s="75"/>
      <c r="AP1075" s="75"/>
      <c r="AQ1075" s="75"/>
      <c r="AR1075" s="75"/>
      <c r="AS1075" s="75"/>
      <c r="AT1075" s="75"/>
      <c r="AU1075" s="75"/>
      <c r="AV1075" s="75"/>
      <c r="AW1075" s="75"/>
      <c r="AX1075" s="75"/>
      <c r="AY1075" s="75"/>
      <c r="AZ1075" s="75"/>
      <c r="BA1075" s="75"/>
      <c r="BB1075" s="75"/>
      <c r="BC1075" s="75"/>
      <c r="BD1075" s="75"/>
      <c r="BE1075" s="75"/>
      <c r="BF1075" s="75"/>
      <c r="BG1075" s="75"/>
      <c r="BH1075" s="75"/>
      <c r="BI1075" s="75"/>
      <c r="BJ1075" s="75"/>
      <c r="BK1075" s="75"/>
      <c r="BL1075" s="75"/>
      <c r="BM1075" s="75"/>
      <c r="BN1075" s="75"/>
      <c r="BO1075" s="75"/>
      <c r="BP1075" s="75"/>
      <c r="BQ1075" s="75"/>
      <c r="BR1075" s="75"/>
      <c r="BS1075" s="75"/>
      <c r="BT1075" s="75"/>
      <c r="BU1075" s="75"/>
      <c r="BV1075" s="75"/>
      <c r="BW1075" s="75"/>
      <c r="BX1075" s="75"/>
      <c r="BY1075" s="75"/>
      <c r="BZ1075" s="75"/>
      <c r="CA1075" s="75"/>
      <c r="CB1075" s="75"/>
      <c r="CC1075" s="75"/>
      <c r="CD1075" s="75"/>
      <c r="CE1075" s="75"/>
      <c r="CF1075" s="75"/>
    </row>
    <row r="1076" spans="2:84" ht="12.95" customHeight="1">
      <c r="B1076" s="75"/>
      <c r="C1076" s="75"/>
      <c r="D1076" s="75"/>
      <c r="E1076" s="76"/>
      <c r="F1076" s="76"/>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5"/>
      <c r="AL1076" s="75"/>
      <c r="AM1076" s="75"/>
      <c r="AN1076" s="75"/>
      <c r="AO1076" s="75"/>
      <c r="AP1076" s="75"/>
      <c r="AQ1076" s="75"/>
      <c r="AR1076" s="75"/>
      <c r="AS1076" s="75"/>
      <c r="AT1076" s="75"/>
      <c r="AU1076" s="75"/>
      <c r="AV1076" s="75"/>
      <c r="AW1076" s="75"/>
      <c r="AX1076" s="75"/>
      <c r="AY1076" s="75"/>
      <c r="AZ1076" s="75"/>
      <c r="BA1076" s="75"/>
      <c r="BB1076" s="75"/>
      <c r="BC1076" s="75"/>
      <c r="BD1076" s="75"/>
      <c r="BE1076" s="75"/>
      <c r="BF1076" s="75"/>
      <c r="BG1076" s="75"/>
      <c r="BH1076" s="75"/>
      <c r="BI1076" s="75"/>
      <c r="BJ1076" s="75"/>
      <c r="BK1076" s="75"/>
      <c r="BL1076" s="75"/>
      <c r="BM1076" s="75"/>
      <c r="BN1076" s="75"/>
      <c r="BO1076" s="75"/>
      <c r="BP1076" s="75"/>
      <c r="BQ1076" s="75"/>
      <c r="BR1076" s="75"/>
      <c r="BS1076" s="75"/>
      <c r="BT1076" s="75"/>
      <c r="BU1076" s="75"/>
      <c r="BV1076" s="75"/>
      <c r="BW1076" s="75"/>
      <c r="BX1076" s="75"/>
      <c r="BY1076" s="75"/>
      <c r="BZ1076" s="75"/>
      <c r="CA1076" s="75"/>
      <c r="CB1076" s="75"/>
      <c r="CC1076" s="75"/>
      <c r="CD1076" s="75"/>
      <c r="CE1076" s="75"/>
      <c r="CF1076" s="75"/>
    </row>
    <row r="1077" spans="2:84" ht="12.95" customHeight="1">
      <c r="B1077" s="75"/>
      <c r="C1077" s="75"/>
      <c r="D1077" s="75"/>
      <c r="E1077" s="76"/>
      <c r="F1077" s="76"/>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5"/>
      <c r="AL1077" s="75"/>
      <c r="AM1077" s="75"/>
      <c r="AN1077" s="75"/>
      <c r="AO1077" s="75"/>
      <c r="AP1077" s="75"/>
      <c r="AQ1077" s="75"/>
      <c r="AR1077" s="75"/>
      <c r="AS1077" s="75"/>
      <c r="AT1077" s="75"/>
      <c r="AU1077" s="75"/>
      <c r="AV1077" s="75"/>
      <c r="AW1077" s="75"/>
      <c r="AX1077" s="75"/>
      <c r="AY1077" s="75"/>
      <c r="AZ1077" s="75"/>
      <c r="BA1077" s="75"/>
      <c r="BB1077" s="75"/>
      <c r="BC1077" s="75"/>
      <c r="BD1077" s="75"/>
      <c r="BE1077" s="75"/>
      <c r="BF1077" s="75"/>
      <c r="BG1077" s="75"/>
      <c r="BH1077" s="75"/>
      <c r="BI1077" s="75"/>
      <c r="BJ1077" s="75"/>
      <c r="BK1077" s="75"/>
      <c r="BL1077" s="75"/>
      <c r="BM1077" s="75"/>
      <c r="BN1077" s="75"/>
      <c r="BO1077" s="75"/>
      <c r="BP1077" s="75"/>
      <c r="BQ1077" s="75"/>
      <c r="BR1077" s="75"/>
      <c r="BS1077" s="75"/>
      <c r="BT1077" s="75"/>
      <c r="BU1077" s="75"/>
      <c r="BV1077" s="75"/>
      <c r="BW1077" s="75"/>
      <c r="BX1077" s="75"/>
      <c r="BY1077" s="75"/>
      <c r="BZ1077" s="75"/>
      <c r="CA1077" s="75"/>
      <c r="CB1077" s="75"/>
      <c r="CC1077" s="75"/>
      <c r="CD1077" s="75"/>
      <c r="CE1077" s="75"/>
      <c r="CF1077" s="75"/>
    </row>
    <row r="1078" spans="2:84" ht="12.95" customHeight="1">
      <c r="B1078" s="75"/>
      <c r="C1078" s="75"/>
      <c r="D1078" s="75"/>
      <c r="E1078" s="76"/>
      <c r="F1078" s="76"/>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5"/>
      <c r="AL1078" s="75"/>
      <c r="AM1078" s="75"/>
      <c r="AN1078" s="75"/>
      <c r="AO1078" s="75"/>
      <c r="AP1078" s="75"/>
      <c r="AQ1078" s="75"/>
      <c r="AR1078" s="75"/>
      <c r="AS1078" s="75"/>
      <c r="AT1078" s="75"/>
      <c r="AU1078" s="75"/>
      <c r="AV1078" s="75"/>
      <c r="AW1078" s="75"/>
      <c r="AX1078" s="75"/>
      <c r="AY1078" s="75"/>
      <c r="AZ1078" s="75"/>
      <c r="BA1078" s="75"/>
      <c r="BB1078" s="75"/>
      <c r="BC1078" s="75"/>
      <c r="BD1078" s="75"/>
      <c r="BE1078" s="75"/>
      <c r="BF1078" s="75"/>
      <c r="BG1078" s="75"/>
      <c r="BH1078" s="75"/>
      <c r="BI1078" s="75"/>
      <c r="BJ1078" s="75"/>
      <c r="BK1078" s="75"/>
      <c r="BL1078" s="75"/>
      <c r="BM1078" s="75"/>
      <c r="BN1078" s="75"/>
      <c r="BO1078" s="75"/>
      <c r="BP1078" s="75"/>
      <c r="BQ1078" s="75"/>
      <c r="BR1078" s="75"/>
      <c r="BS1078" s="75"/>
      <c r="BT1078" s="75"/>
      <c r="BU1078" s="75"/>
      <c r="BV1078" s="75"/>
      <c r="BW1078" s="75"/>
      <c r="BX1078" s="75"/>
      <c r="BY1078" s="75"/>
      <c r="BZ1078" s="75"/>
      <c r="CA1078" s="75"/>
      <c r="CB1078" s="75"/>
      <c r="CC1078" s="75"/>
      <c r="CD1078" s="75"/>
      <c r="CE1078" s="75"/>
      <c r="CF1078" s="75"/>
    </row>
    <row r="1079" spans="2:84" ht="12.95" customHeight="1">
      <c r="B1079" s="75"/>
      <c r="C1079" s="75"/>
      <c r="D1079" s="75"/>
      <c r="E1079" s="76"/>
      <c r="F1079" s="76"/>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5"/>
      <c r="AL1079" s="75"/>
      <c r="AM1079" s="75"/>
      <c r="AN1079" s="75"/>
      <c r="AO1079" s="75"/>
      <c r="AP1079" s="75"/>
      <c r="AQ1079" s="75"/>
      <c r="AR1079" s="75"/>
      <c r="AS1079" s="75"/>
      <c r="AT1079" s="75"/>
      <c r="AU1079" s="75"/>
      <c r="AV1079" s="75"/>
      <c r="AW1079" s="75"/>
      <c r="AX1079" s="75"/>
      <c r="AY1079" s="75"/>
      <c r="AZ1079" s="75"/>
      <c r="BA1079" s="75"/>
      <c r="BB1079" s="75"/>
      <c r="BC1079" s="75"/>
      <c r="BD1079" s="75"/>
      <c r="BE1079" s="75"/>
      <c r="BF1079" s="75"/>
      <c r="BG1079" s="75"/>
      <c r="BH1079" s="75"/>
      <c r="BI1079" s="75"/>
      <c r="BJ1079" s="75"/>
      <c r="BK1079" s="75"/>
      <c r="BL1079" s="75"/>
      <c r="BM1079" s="75"/>
      <c r="BN1079" s="75"/>
      <c r="BO1079" s="75"/>
      <c r="BP1079" s="75"/>
      <c r="BQ1079" s="75"/>
      <c r="BR1079" s="75"/>
      <c r="BS1079" s="75"/>
      <c r="BT1079" s="75"/>
      <c r="BU1079" s="75"/>
      <c r="BV1079" s="75"/>
      <c r="BW1079" s="75"/>
      <c r="BX1079" s="75"/>
      <c r="BY1079" s="75"/>
      <c r="BZ1079" s="75"/>
      <c r="CA1079" s="75"/>
      <c r="CB1079" s="75"/>
      <c r="CC1079" s="75"/>
      <c r="CD1079" s="75"/>
      <c r="CE1079" s="75"/>
      <c r="CF1079" s="75"/>
    </row>
    <row r="1080" spans="2:84" ht="12.95" customHeight="1">
      <c r="B1080" s="75"/>
      <c r="C1080" s="75"/>
      <c r="D1080" s="75"/>
      <c r="E1080" s="76"/>
      <c r="F1080" s="76"/>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5"/>
      <c r="AL1080" s="75"/>
      <c r="AM1080" s="75"/>
      <c r="AN1080" s="75"/>
      <c r="AO1080" s="75"/>
      <c r="AP1080" s="75"/>
      <c r="AQ1080" s="75"/>
      <c r="AR1080" s="75"/>
      <c r="AS1080" s="75"/>
      <c r="AT1080" s="75"/>
      <c r="AU1080" s="75"/>
      <c r="AV1080" s="75"/>
      <c r="AW1080" s="75"/>
      <c r="AX1080" s="75"/>
      <c r="AY1080" s="75"/>
      <c r="AZ1080" s="75"/>
      <c r="BA1080" s="75"/>
      <c r="BB1080" s="75"/>
      <c r="BC1080" s="75"/>
      <c r="BD1080" s="75"/>
      <c r="BE1080" s="75"/>
      <c r="BF1080" s="75"/>
      <c r="BG1080" s="75"/>
      <c r="BH1080" s="75"/>
      <c r="BI1080" s="75"/>
      <c r="BJ1080" s="75"/>
      <c r="BK1080" s="75"/>
      <c r="BL1080" s="75"/>
      <c r="BM1080" s="75"/>
      <c r="BN1080" s="75"/>
      <c r="BO1080" s="75"/>
      <c r="BP1080" s="75"/>
      <c r="BQ1080" s="75"/>
      <c r="BR1080" s="75"/>
      <c r="BS1080" s="75"/>
      <c r="BT1080" s="75"/>
      <c r="BU1080" s="75"/>
      <c r="BV1080" s="75"/>
      <c r="BW1080" s="75"/>
      <c r="BX1080" s="75"/>
      <c r="BY1080" s="75"/>
      <c r="BZ1080" s="75"/>
      <c r="CA1080" s="75"/>
      <c r="CB1080" s="75"/>
      <c r="CC1080" s="75"/>
      <c r="CD1080" s="75"/>
      <c r="CE1080" s="75"/>
      <c r="CF1080" s="75"/>
    </row>
    <row r="1081" spans="2:84" ht="12.95" customHeight="1">
      <c r="B1081" s="75"/>
      <c r="C1081" s="75"/>
      <c r="D1081" s="75"/>
      <c r="E1081" s="76"/>
      <c r="F1081" s="76"/>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5"/>
      <c r="AL1081" s="75"/>
      <c r="AM1081" s="75"/>
      <c r="AN1081" s="75"/>
      <c r="AO1081" s="75"/>
      <c r="AP1081" s="75"/>
      <c r="AQ1081" s="75"/>
      <c r="AR1081" s="75"/>
      <c r="AS1081" s="75"/>
      <c r="AT1081" s="75"/>
      <c r="AU1081" s="75"/>
      <c r="AV1081" s="75"/>
      <c r="AW1081" s="75"/>
      <c r="AX1081" s="75"/>
      <c r="AY1081" s="75"/>
      <c r="AZ1081" s="75"/>
      <c r="BA1081" s="75"/>
      <c r="BB1081" s="75"/>
      <c r="BC1081" s="75"/>
      <c r="BD1081" s="75"/>
      <c r="BE1081" s="75"/>
      <c r="BF1081" s="75"/>
      <c r="BG1081" s="75"/>
      <c r="BH1081" s="75"/>
      <c r="BI1081" s="75"/>
      <c r="BJ1081" s="75"/>
      <c r="BK1081" s="75"/>
      <c r="BL1081" s="75"/>
      <c r="BM1081" s="75"/>
      <c r="BN1081" s="75"/>
      <c r="BO1081" s="75"/>
      <c r="BP1081" s="75"/>
      <c r="BQ1081" s="75"/>
      <c r="BR1081" s="75"/>
      <c r="BS1081" s="75"/>
      <c r="BT1081" s="75"/>
      <c r="BU1081" s="75"/>
      <c r="BV1081" s="75"/>
      <c r="BW1081" s="75"/>
      <c r="BX1081" s="75"/>
      <c r="BY1081" s="75"/>
      <c r="BZ1081" s="75"/>
      <c r="CA1081" s="75"/>
      <c r="CB1081" s="75"/>
      <c r="CC1081" s="75"/>
      <c r="CD1081" s="75"/>
      <c r="CE1081" s="75"/>
      <c r="CF1081" s="75"/>
    </row>
    <row r="1082" spans="2:84" ht="12.95" customHeight="1">
      <c r="B1082" s="75"/>
      <c r="C1082" s="75"/>
      <c r="D1082" s="75"/>
      <c r="E1082" s="76"/>
      <c r="F1082" s="76"/>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5"/>
      <c r="AL1082" s="75"/>
      <c r="AM1082" s="75"/>
      <c r="AN1082" s="75"/>
      <c r="AO1082" s="75"/>
      <c r="AP1082" s="75"/>
      <c r="AQ1082" s="75"/>
      <c r="AR1082" s="75"/>
      <c r="AS1082" s="75"/>
      <c r="AT1082" s="75"/>
      <c r="AU1082" s="75"/>
      <c r="AV1082" s="75"/>
      <c r="AW1082" s="75"/>
      <c r="AX1082" s="75"/>
      <c r="AY1082" s="75"/>
      <c r="AZ1082" s="75"/>
      <c r="BA1082" s="75"/>
      <c r="BB1082" s="75"/>
      <c r="BC1082" s="75"/>
      <c r="BD1082" s="75"/>
      <c r="BE1082" s="75"/>
      <c r="BF1082" s="75"/>
      <c r="BG1082" s="75"/>
      <c r="BH1082" s="75"/>
      <c r="BI1082" s="75"/>
      <c r="BJ1082" s="75"/>
      <c r="BK1082" s="75"/>
      <c r="BL1082" s="75"/>
      <c r="BM1082" s="75"/>
      <c r="BN1082" s="75"/>
      <c r="BO1082" s="75"/>
      <c r="BP1082" s="75"/>
      <c r="BQ1082" s="75"/>
      <c r="BR1082" s="75"/>
      <c r="BS1082" s="75"/>
      <c r="BT1082" s="75"/>
      <c r="BU1082" s="75"/>
      <c r="BV1082" s="75"/>
      <c r="BW1082" s="75"/>
      <c r="BX1082" s="75"/>
      <c r="BY1082" s="75"/>
      <c r="BZ1082" s="75"/>
      <c r="CA1082" s="75"/>
      <c r="CB1082" s="75"/>
      <c r="CC1082" s="75"/>
      <c r="CD1082" s="75"/>
      <c r="CE1082" s="75"/>
      <c r="CF1082" s="75"/>
    </row>
    <row r="1083" spans="2:84" ht="12.95" customHeight="1">
      <c r="B1083" s="75"/>
      <c r="C1083" s="75"/>
      <c r="D1083" s="75"/>
      <c r="E1083" s="76"/>
      <c r="F1083" s="76"/>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5"/>
      <c r="AL1083" s="75"/>
      <c r="AM1083" s="75"/>
      <c r="AN1083" s="75"/>
      <c r="AO1083" s="75"/>
      <c r="AP1083" s="75"/>
      <c r="AQ1083" s="75"/>
      <c r="AR1083" s="75"/>
      <c r="AS1083" s="75"/>
      <c r="AT1083" s="75"/>
      <c r="AU1083" s="75"/>
      <c r="AV1083" s="75"/>
      <c r="AW1083" s="75"/>
      <c r="AX1083" s="75"/>
      <c r="AY1083" s="75"/>
      <c r="AZ1083" s="75"/>
      <c r="BA1083" s="75"/>
      <c r="BB1083" s="75"/>
      <c r="BC1083" s="75"/>
      <c r="BD1083" s="75"/>
      <c r="BE1083" s="75"/>
      <c r="BF1083" s="75"/>
      <c r="BG1083" s="75"/>
      <c r="BH1083" s="75"/>
      <c r="BI1083" s="75"/>
      <c r="BJ1083" s="75"/>
      <c r="BK1083" s="75"/>
      <c r="BL1083" s="75"/>
      <c r="BM1083" s="75"/>
      <c r="BN1083" s="75"/>
      <c r="BO1083" s="75"/>
      <c r="BP1083" s="75"/>
      <c r="BQ1083" s="75"/>
      <c r="BR1083" s="75"/>
      <c r="BS1083" s="75"/>
      <c r="BT1083" s="75"/>
      <c r="BU1083" s="75"/>
      <c r="BV1083" s="75"/>
      <c r="BW1083" s="75"/>
      <c r="BX1083" s="75"/>
      <c r="BY1083" s="75"/>
      <c r="BZ1083" s="75"/>
      <c r="CA1083" s="75"/>
      <c r="CB1083" s="75"/>
      <c r="CC1083" s="75"/>
      <c r="CD1083" s="75"/>
      <c r="CE1083" s="75"/>
      <c r="CF1083" s="75"/>
    </row>
    <row r="1084" spans="2:84" ht="12.95" customHeight="1">
      <c r="B1084" s="75"/>
      <c r="C1084" s="75"/>
      <c r="D1084" s="75"/>
      <c r="E1084" s="76"/>
      <c r="F1084" s="76"/>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5"/>
      <c r="AL1084" s="75"/>
      <c r="AM1084" s="75"/>
      <c r="AN1084" s="75"/>
      <c r="AO1084" s="75"/>
      <c r="AP1084" s="75"/>
      <c r="AQ1084" s="75"/>
      <c r="AR1084" s="75"/>
      <c r="AS1084" s="75"/>
      <c r="AT1084" s="75"/>
      <c r="AU1084" s="75"/>
      <c r="AV1084" s="75"/>
      <c r="AW1084" s="75"/>
      <c r="AX1084" s="75"/>
      <c r="AY1084" s="75"/>
      <c r="AZ1084" s="75"/>
      <c r="BA1084" s="75"/>
      <c r="BB1084" s="75"/>
      <c r="BC1084" s="75"/>
      <c r="BD1084" s="75"/>
      <c r="BE1084" s="75"/>
      <c r="BF1084" s="75"/>
      <c r="BG1084" s="75"/>
      <c r="BH1084" s="75"/>
      <c r="BI1084" s="75"/>
      <c r="BJ1084" s="75"/>
      <c r="BK1084" s="75"/>
      <c r="BL1084" s="75"/>
      <c r="BM1084" s="75"/>
      <c r="BN1084" s="75"/>
      <c r="BO1084" s="75"/>
      <c r="BP1084" s="75"/>
      <c r="BQ1084" s="75"/>
      <c r="BR1084" s="75"/>
      <c r="BS1084" s="75"/>
      <c r="BT1084" s="75"/>
      <c r="BU1084" s="75"/>
      <c r="BV1084" s="75"/>
      <c r="BW1084" s="75"/>
      <c r="BX1084" s="75"/>
      <c r="BY1084" s="75"/>
      <c r="BZ1084" s="75"/>
      <c r="CA1084" s="75"/>
      <c r="CB1084" s="75"/>
      <c r="CC1084" s="75"/>
      <c r="CD1084" s="75"/>
      <c r="CE1084" s="75"/>
      <c r="CF1084" s="75"/>
    </row>
    <row r="1085" spans="2:84" ht="12.95" customHeight="1">
      <c r="B1085" s="75"/>
      <c r="C1085" s="75"/>
      <c r="D1085" s="75"/>
      <c r="E1085" s="76"/>
      <c r="F1085" s="76"/>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5"/>
      <c r="AL1085" s="75"/>
      <c r="AM1085" s="75"/>
      <c r="AN1085" s="75"/>
      <c r="AO1085" s="75"/>
      <c r="AP1085" s="75"/>
      <c r="AQ1085" s="75"/>
      <c r="AR1085" s="75"/>
      <c r="AS1085" s="75"/>
      <c r="AT1085" s="75"/>
      <c r="AU1085" s="75"/>
      <c r="AV1085" s="75"/>
      <c r="AW1085" s="75"/>
      <c r="AX1085" s="75"/>
      <c r="AY1085" s="75"/>
      <c r="AZ1085" s="75"/>
      <c r="BA1085" s="75"/>
      <c r="BB1085" s="75"/>
      <c r="BC1085" s="75"/>
      <c r="BD1085" s="75"/>
      <c r="BE1085" s="75"/>
      <c r="BF1085" s="75"/>
      <c r="BG1085" s="75"/>
      <c r="BH1085" s="75"/>
      <c r="BI1085" s="75"/>
      <c r="BJ1085" s="75"/>
      <c r="BK1085" s="75"/>
      <c r="BL1085" s="75"/>
      <c r="BM1085" s="75"/>
      <c r="BN1085" s="75"/>
      <c r="BO1085" s="75"/>
      <c r="BP1085" s="75"/>
      <c r="BQ1085" s="75"/>
      <c r="BR1085" s="75"/>
      <c r="BS1085" s="75"/>
      <c r="BT1085" s="75"/>
      <c r="BU1085" s="75"/>
      <c r="BV1085" s="75"/>
      <c r="BW1085" s="75"/>
      <c r="BX1085" s="75"/>
      <c r="BY1085" s="75"/>
      <c r="BZ1085" s="75"/>
      <c r="CA1085" s="75"/>
      <c r="CB1085" s="75"/>
      <c r="CC1085" s="75"/>
      <c r="CD1085" s="75"/>
      <c r="CE1085" s="75"/>
      <c r="CF1085" s="75"/>
    </row>
    <row r="1086" spans="2:84" ht="12.95" customHeight="1">
      <c r="B1086" s="75"/>
      <c r="C1086" s="75"/>
      <c r="D1086" s="75"/>
      <c r="E1086" s="76"/>
      <c r="F1086" s="76"/>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5"/>
      <c r="AL1086" s="75"/>
      <c r="AM1086" s="75"/>
      <c r="AN1086" s="75"/>
      <c r="AO1086" s="75"/>
      <c r="AP1086" s="75"/>
      <c r="AQ1086" s="75"/>
      <c r="AR1086" s="75"/>
      <c r="AS1086" s="75"/>
      <c r="AT1086" s="75"/>
      <c r="AU1086" s="75"/>
      <c r="AV1086" s="75"/>
      <c r="AW1086" s="75"/>
      <c r="AX1086" s="75"/>
      <c r="AY1086" s="75"/>
      <c r="AZ1086" s="75"/>
      <c r="BA1086" s="75"/>
      <c r="BB1086" s="75"/>
      <c r="BC1086" s="75"/>
      <c r="BD1086" s="75"/>
      <c r="BE1086" s="75"/>
      <c r="BF1086" s="75"/>
      <c r="BG1086" s="75"/>
      <c r="BH1086" s="75"/>
      <c r="BI1086" s="75"/>
      <c r="BJ1086" s="75"/>
      <c r="BK1086" s="75"/>
      <c r="BL1086" s="75"/>
      <c r="BM1086" s="75"/>
      <c r="BN1086" s="75"/>
      <c r="BO1086" s="75"/>
      <c r="BP1086" s="75"/>
      <c r="BQ1086" s="75"/>
      <c r="BR1086" s="75"/>
      <c r="BS1086" s="75"/>
      <c r="BT1086" s="75"/>
      <c r="BU1086" s="75"/>
      <c r="BV1086" s="75"/>
      <c r="BW1086" s="75"/>
      <c r="BX1086" s="75"/>
      <c r="BY1086" s="75"/>
      <c r="BZ1086" s="75"/>
      <c r="CA1086" s="75"/>
      <c r="CB1086" s="75"/>
      <c r="CC1086" s="75"/>
      <c r="CD1086" s="75"/>
      <c r="CE1086" s="75"/>
      <c r="CF1086" s="75"/>
    </row>
    <row r="1087" spans="2:84" ht="12.95" customHeight="1">
      <c r="B1087" s="75"/>
      <c r="C1087" s="75"/>
      <c r="D1087" s="75"/>
      <c r="E1087" s="76"/>
      <c r="F1087" s="76"/>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5"/>
      <c r="AL1087" s="75"/>
      <c r="AM1087" s="75"/>
      <c r="AN1087" s="75"/>
      <c r="AO1087" s="75"/>
      <c r="AP1087" s="75"/>
      <c r="AQ1087" s="75"/>
      <c r="AR1087" s="75"/>
      <c r="AS1087" s="75"/>
      <c r="AT1087" s="75"/>
      <c r="AU1087" s="75"/>
      <c r="AV1087" s="75"/>
      <c r="AW1087" s="75"/>
      <c r="AX1087" s="75"/>
      <c r="AY1087" s="75"/>
      <c r="AZ1087" s="75"/>
      <c r="BA1087" s="75"/>
      <c r="BB1087" s="75"/>
      <c r="BC1087" s="75"/>
      <c r="BD1087" s="75"/>
      <c r="BE1087" s="75"/>
      <c r="BF1087" s="75"/>
      <c r="BG1087" s="75"/>
      <c r="BH1087" s="75"/>
      <c r="BI1087" s="75"/>
      <c r="BJ1087" s="75"/>
      <c r="BK1087" s="75"/>
      <c r="BL1087" s="75"/>
      <c r="BM1087" s="75"/>
      <c r="BN1087" s="75"/>
      <c r="BO1087" s="75"/>
      <c r="BP1087" s="75"/>
      <c r="BQ1087" s="75"/>
      <c r="BR1087" s="75"/>
      <c r="BS1087" s="75"/>
      <c r="BT1087" s="75"/>
      <c r="BU1087" s="75"/>
      <c r="BV1087" s="75"/>
      <c r="BW1087" s="75"/>
      <c r="BX1087" s="75"/>
      <c r="BY1087" s="75"/>
      <c r="BZ1087" s="75"/>
      <c r="CA1087" s="75"/>
      <c r="CB1087" s="75"/>
      <c r="CC1087" s="75"/>
      <c r="CD1087" s="75"/>
      <c r="CE1087" s="75"/>
      <c r="CF1087" s="75"/>
    </row>
    <row r="1088" spans="2:84" ht="12.95" customHeight="1">
      <c r="B1088" s="75"/>
      <c r="C1088" s="75"/>
      <c r="D1088" s="75"/>
      <c r="E1088" s="76"/>
      <c r="F1088" s="76"/>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5"/>
      <c r="AL1088" s="75"/>
      <c r="AM1088" s="75"/>
      <c r="AN1088" s="75"/>
      <c r="AO1088" s="75"/>
      <c r="AP1088" s="75"/>
      <c r="AQ1088" s="75"/>
      <c r="AR1088" s="75"/>
      <c r="AS1088" s="75"/>
      <c r="AT1088" s="75"/>
      <c r="AU1088" s="75"/>
      <c r="AV1088" s="75"/>
      <c r="AW1088" s="75"/>
      <c r="AX1088" s="75"/>
      <c r="AY1088" s="75"/>
      <c r="AZ1088" s="75"/>
      <c r="BA1088" s="75"/>
      <c r="BB1088" s="75"/>
      <c r="BC1088" s="75"/>
      <c r="BD1088" s="75"/>
      <c r="BE1088" s="75"/>
      <c r="BF1088" s="75"/>
      <c r="BG1088" s="75"/>
      <c r="BH1088" s="75"/>
      <c r="BI1088" s="75"/>
      <c r="BJ1088" s="75"/>
      <c r="BK1088" s="75"/>
      <c r="BL1088" s="75"/>
      <c r="BM1088" s="75"/>
      <c r="BN1088" s="75"/>
      <c r="BO1088" s="75"/>
      <c r="BP1088" s="75"/>
      <c r="BQ1088" s="75"/>
      <c r="BR1088" s="75"/>
      <c r="BS1088" s="75"/>
      <c r="BT1088" s="75"/>
      <c r="BU1088" s="75"/>
      <c r="BV1088" s="75"/>
      <c r="BW1088" s="75"/>
      <c r="BX1088" s="75"/>
      <c r="BY1088" s="75"/>
      <c r="BZ1088" s="75"/>
      <c r="CA1088" s="75"/>
      <c r="CB1088" s="75"/>
      <c r="CC1088" s="75"/>
      <c r="CD1088" s="75"/>
      <c r="CE1088" s="75"/>
      <c r="CF1088" s="75"/>
    </row>
    <row r="1089" spans="2:84" ht="12.95" customHeight="1">
      <c r="B1089" s="75"/>
      <c r="C1089" s="75"/>
      <c r="D1089" s="75"/>
      <c r="E1089" s="76"/>
      <c r="F1089" s="76"/>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5"/>
      <c r="AL1089" s="75"/>
      <c r="AM1089" s="75"/>
      <c r="AN1089" s="75"/>
      <c r="AO1089" s="75"/>
      <c r="AP1089" s="75"/>
      <c r="AQ1089" s="75"/>
      <c r="AR1089" s="75"/>
      <c r="AS1089" s="75"/>
      <c r="AT1089" s="75"/>
      <c r="AU1089" s="75"/>
      <c r="AV1089" s="75"/>
      <c r="AW1089" s="75"/>
      <c r="AX1089" s="75"/>
      <c r="AY1089" s="75"/>
      <c r="AZ1089" s="75"/>
      <c r="BA1089" s="75"/>
      <c r="BB1089" s="75"/>
      <c r="BC1089" s="75"/>
      <c r="BD1089" s="75"/>
      <c r="BE1089" s="75"/>
      <c r="BF1089" s="75"/>
      <c r="BG1089" s="75"/>
      <c r="BH1089" s="75"/>
      <c r="BI1089" s="75"/>
      <c r="BJ1089" s="75"/>
      <c r="BK1089" s="75"/>
      <c r="BL1089" s="75"/>
      <c r="BM1089" s="75"/>
      <c r="BN1089" s="75"/>
      <c r="BO1089" s="75"/>
      <c r="BP1089" s="75"/>
      <c r="BQ1089" s="75"/>
      <c r="BR1089" s="75"/>
      <c r="BS1089" s="75"/>
      <c r="BT1089" s="75"/>
      <c r="BU1089" s="75"/>
      <c r="BV1089" s="75"/>
      <c r="BW1089" s="75"/>
      <c r="BX1089" s="75"/>
      <c r="BY1089" s="75"/>
      <c r="BZ1089" s="75"/>
      <c r="CA1089" s="75"/>
      <c r="CB1089" s="75"/>
      <c r="CC1089" s="75"/>
      <c r="CD1089" s="75"/>
      <c r="CE1089" s="75"/>
      <c r="CF1089" s="75"/>
    </row>
    <row r="1090" spans="2:84" ht="12.95" customHeight="1">
      <c r="B1090" s="75"/>
      <c r="C1090" s="75"/>
      <c r="D1090" s="75"/>
      <c r="E1090" s="76"/>
      <c r="F1090" s="76"/>
      <c r="G1090" s="75"/>
      <c r="H1090" s="75"/>
      <c r="I1090" s="75"/>
      <c r="J1090" s="75"/>
      <c r="K1090" s="75"/>
      <c r="L1090" s="75"/>
      <c r="M1090" s="75"/>
      <c r="N1090" s="75"/>
      <c r="O1090" s="75"/>
      <c r="P1090" s="75"/>
      <c r="Q1090" s="75"/>
      <c r="R1090" s="75"/>
      <c r="S1090" s="75"/>
      <c r="T1090" s="75"/>
      <c r="U1090" s="75"/>
      <c r="V1090" s="75"/>
      <c r="W1090" s="75"/>
      <c r="X1090" s="75"/>
      <c r="Y1090" s="75"/>
      <c r="Z1090" s="75"/>
      <c r="AA1090" s="75"/>
      <c r="AB1090" s="75"/>
      <c r="AC1090" s="75"/>
      <c r="AD1090" s="75"/>
      <c r="AE1090" s="75"/>
      <c r="AF1090" s="75"/>
      <c r="AG1090" s="75"/>
      <c r="AH1090" s="75"/>
      <c r="AI1090" s="75"/>
      <c r="AJ1090" s="75"/>
      <c r="AK1090" s="75"/>
      <c r="AL1090" s="75"/>
      <c r="AM1090" s="75"/>
      <c r="AN1090" s="75"/>
      <c r="AO1090" s="75"/>
      <c r="AP1090" s="75"/>
      <c r="AQ1090" s="75"/>
      <c r="AR1090" s="75"/>
      <c r="AS1090" s="75"/>
      <c r="AT1090" s="75"/>
      <c r="AU1090" s="75"/>
      <c r="AV1090" s="75"/>
      <c r="AW1090" s="75"/>
      <c r="AX1090" s="75"/>
      <c r="AY1090" s="75"/>
      <c r="AZ1090" s="75"/>
      <c r="BA1090" s="75"/>
      <c r="BB1090" s="75"/>
      <c r="BC1090" s="75"/>
      <c r="BD1090" s="75"/>
      <c r="BE1090" s="75"/>
      <c r="BF1090" s="75"/>
      <c r="BG1090" s="75"/>
      <c r="BH1090" s="75"/>
      <c r="BI1090" s="75"/>
      <c r="BJ1090" s="75"/>
      <c r="BK1090" s="75"/>
      <c r="BL1090" s="75"/>
      <c r="BM1090" s="75"/>
      <c r="BN1090" s="75"/>
      <c r="BO1090" s="75"/>
      <c r="BP1090" s="75"/>
      <c r="BQ1090" s="75"/>
      <c r="BR1090" s="75"/>
      <c r="BS1090" s="75"/>
      <c r="BT1090" s="75"/>
      <c r="BU1090" s="75"/>
      <c r="BV1090" s="75"/>
      <c r="BW1090" s="75"/>
      <c r="BX1090" s="75"/>
      <c r="BY1090" s="75"/>
      <c r="BZ1090" s="75"/>
      <c r="CA1090" s="75"/>
      <c r="CB1090" s="75"/>
      <c r="CC1090" s="75"/>
      <c r="CD1090" s="75"/>
      <c r="CE1090" s="75"/>
      <c r="CF1090" s="75"/>
    </row>
    <row r="1091" spans="2:84" ht="12.95" customHeight="1">
      <c r="B1091" s="75"/>
      <c r="C1091" s="75"/>
      <c r="D1091" s="75"/>
      <c r="E1091" s="76"/>
      <c r="F1091" s="76"/>
      <c r="G1091" s="75"/>
      <c r="H1091" s="75"/>
      <c r="I1091" s="75"/>
      <c r="J1091" s="75"/>
      <c r="K1091" s="75"/>
      <c r="L1091" s="75"/>
      <c r="M1091" s="75"/>
      <c r="N1091" s="75"/>
      <c r="O1091" s="75"/>
      <c r="P1091" s="75"/>
      <c r="Q1091" s="75"/>
      <c r="R1091" s="75"/>
      <c r="S1091" s="75"/>
      <c r="T1091" s="75"/>
      <c r="U1091" s="75"/>
      <c r="V1091" s="75"/>
      <c r="W1091" s="75"/>
      <c r="X1091" s="75"/>
      <c r="Y1091" s="75"/>
      <c r="Z1091" s="75"/>
      <c r="AA1091" s="75"/>
      <c r="AB1091" s="75"/>
      <c r="AC1091" s="75"/>
      <c r="AD1091" s="75"/>
      <c r="AE1091" s="75"/>
      <c r="AF1091" s="75"/>
      <c r="AG1091" s="75"/>
      <c r="AH1091" s="75"/>
      <c r="AI1091" s="75"/>
      <c r="AJ1091" s="75"/>
      <c r="AK1091" s="75"/>
      <c r="AL1091" s="75"/>
      <c r="AM1091" s="75"/>
      <c r="AN1091" s="75"/>
      <c r="AO1091" s="75"/>
      <c r="AP1091" s="75"/>
      <c r="AQ1091" s="75"/>
      <c r="AR1091" s="75"/>
      <c r="AS1091" s="75"/>
      <c r="AT1091" s="75"/>
      <c r="AU1091" s="75"/>
      <c r="AV1091" s="75"/>
      <c r="AW1091" s="75"/>
      <c r="AX1091" s="75"/>
      <c r="AY1091" s="75"/>
      <c r="AZ1091" s="75"/>
      <c r="BA1091" s="75"/>
      <c r="BB1091" s="75"/>
      <c r="BC1091" s="75"/>
      <c r="BD1091" s="75"/>
      <c r="BE1091" s="75"/>
      <c r="BF1091" s="75"/>
      <c r="BG1091" s="75"/>
      <c r="BH1091" s="75"/>
      <c r="BI1091" s="75"/>
      <c r="BJ1091" s="75"/>
      <c r="BK1091" s="75"/>
      <c r="BL1091" s="75"/>
      <c r="BM1091" s="75"/>
      <c r="BN1091" s="75"/>
      <c r="BO1091" s="75"/>
      <c r="BP1091" s="75"/>
      <c r="BQ1091" s="75"/>
      <c r="BR1091" s="75"/>
      <c r="BS1091" s="75"/>
      <c r="BT1091" s="75"/>
      <c r="BU1091" s="75"/>
      <c r="BV1091" s="75"/>
      <c r="BW1091" s="75"/>
      <c r="BX1091" s="75"/>
      <c r="BY1091" s="75"/>
      <c r="BZ1091" s="75"/>
      <c r="CA1091" s="75"/>
      <c r="CB1091" s="75"/>
      <c r="CC1091" s="75"/>
      <c r="CD1091" s="75"/>
      <c r="CE1091" s="75"/>
      <c r="CF1091" s="75"/>
    </row>
    <row r="1092" spans="2:84" ht="12.95" customHeight="1">
      <c r="B1092" s="75"/>
      <c r="C1092" s="75"/>
      <c r="D1092" s="75"/>
      <c r="E1092" s="76"/>
      <c r="F1092" s="76"/>
      <c r="G1092" s="75"/>
      <c r="H1092" s="75"/>
      <c r="I1092" s="75"/>
      <c r="J1092" s="75"/>
      <c r="K1092" s="75"/>
      <c r="L1092" s="75"/>
      <c r="M1092" s="75"/>
      <c r="N1092" s="75"/>
      <c r="O1092" s="75"/>
      <c r="P1092" s="75"/>
      <c r="Q1092" s="75"/>
      <c r="R1092" s="75"/>
      <c r="S1092" s="75"/>
      <c r="T1092" s="75"/>
      <c r="U1092" s="75"/>
      <c r="V1092" s="75"/>
      <c r="W1092" s="75"/>
      <c r="X1092" s="75"/>
      <c r="Y1092" s="75"/>
      <c r="Z1092" s="75"/>
      <c r="AA1092" s="75"/>
      <c r="AB1092" s="75"/>
      <c r="AC1092" s="75"/>
      <c r="AD1092" s="75"/>
      <c r="AE1092" s="75"/>
      <c r="AF1092" s="75"/>
      <c r="AG1092" s="75"/>
      <c r="AH1092" s="75"/>
      <c r="AI1092" s="75"/>
      <c r="AJ1092" s="75"/>
      <c r="AK1092" s="75"/>
      <c r="AL1092" s="75"/>
      <c r="AM1092" s="75"/>
      <c r="AN1092" s="75"/>
      <c r="AO1092" s="75"/>
      <c r="AP1092" s="75"/>
      <c r="AQ1092" s="75"/>
      <c r="AR1092" s="75"/>
      <c r="AS1092" s="75"/>
      <c r="AT1092" s="75"/>
      <c r="AU1092" s="75"/>
      <c r="AV1092" s="75"/>
      <c r="AW1092" s="75"/>
      <c r="AX1092" s="75"/>
      <c r="AY1092" s="75"/>
      <c r="AZ1092" s="75"/>
      <c r="BA1092" s="75"/>
      <c r="BB1092" s="75"/>
      <c r="BC1092" s="75"/>
      <c r="BD1092" s="75"/>
      <c r="BE1092" s="75"/>
      <c r="BF1092" s="75"/>
      <c r="BG1092" s="75"/>
      <c r="BH1092" s="75"/>
      <c r="BI1092" s="75"/>
      <c r="BJ1092" s="75"/>
      <c r="BK1092" s="75"/>
      <c r="BL1092" s="75"/>
      <c r="BM1092" s="75"/>
      <c r="BN1092" s="75"/>
      <c r="BO1092" s="75"/>
      <c r="BP1092" s="75"/>
      <c r="BQ1092" s="75"/>
      <c r="BR1092" s="75"/>
      <c r="BS1092" s="75"/>
      <c r="BT1092" s="75"/>
      <c r="BU1092" s="75"/>
      <c r="BV1092" s="75"/>
      <c r="BW1092" s="75"/>
      <c r="BX1092" s="75"/>
      <c r="BY1092" s="75"/>
      <c r="BZ1092" s="75"/>
      <c r="CA1092" s="75"/>
      <c r="CB1092" s="75"/>
      <c r="CC1092" s="75"/>
      <c r="CD1092" s="75"/>
      <c r="CE1092" s="75"/>
      <c r="CF1092" s="75"/>
    </row>
    <row r="1093" spans="2:84" ht="12.95" customHeight="1">
      <c r="B1093" s="75"/>
      <c r="C1093" s="75"/>
      <c r="D1093" s="75"/>
      <c r="E1093" s="76"/>
      <c r="F1093" s="76"/>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5"/>
      <c r="AL1093" s="75"/>
      <c r="AM1093" s="75"/>
      <c r="AN1093" s="75"/>
      <c r="AO1093" s="75"/>
      <c r="AP1093" s="75"/>
      <c r="AQ1093" s="75"/>
      <c r="AR1093" s="75"/>
      <c r="AS1093" s="75"/>
      <c r="AT1093" s="75"/>
      <c r="AU1093" s="75"/>
      <c r="AV1093" s="75"/>
      <c r="AW1093" s="75"/>
      <c r="AX1093" s="75"/>
      <c r="AY1093" s="75"/>
      <c r="AZ1093" s="75"/>
      <c r="BA1093" s="75"/>
      <c r="BB1093" s="75"/>
      <c r="BC1093" s="75"/>
      <c r="BD1093" s="75"/>
      <c r="BE1093" s="75"/>
      <c r="BF1093" s="75"/>
      <c r="BG1093" s="75"/>
      <c r="BH1093" s="75"/>
      <c r="BI1093" s="75"/>
      <c r="BJ1093" s="75"/>
      <c r="BK1093" s="75"/>
      <c r="BL1093" s="75"/>
      <c r="BM1093" s="75"/>
      <c r="BN1093" s="75"/>
      <c r="BO1093" s="75"/>
      <c r="BP1093" s="75"/>
      <c r="BQ1093" s="75"/>
      <c r="BR1093" s="75"/>
      <c r="BS1093" s="75"/>
      <c r="BT1093" s="75"/>
      <c r="BU1093" s="75"/>
      <c r="BV1093" s="75"/>
      <c r="BW1093" s="75"/>
      <c r="BX1093" s="75"/>
      <c r="BY1093" s="75"/>
      <c r="BZ1093" s="75"/>
      <c r="CA1093" s="75"/>
      <c r="CB1093" s="75"/>
      <c r="CC1093" s="75"/>
      <c r="CD1093" s="75"/>
      <c r="CE1093" s="75"/>
      <c r="CF1093" s="75"/>
    </row>
    <row r="1094" spans="2:84" ht="12.95" customHeight="1">
      <c r="B1094" s="75"/>
      <c r="C1094" s="75"/>
      <c r="D1094" s="75"/>
      <c r="E1094" s="76"/>
      <c r="F1094" s="76"/>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5"/>
      <c r="AL1094" s="75"/>
      <c r="AM1094" s="75"/>
      <c r="AN1094" s="75"/>
      <c r="AO1094" s="75"/>
      <c r="AP1094" s="75"/>
      <c r="AQ1094" s="75"/>
      <c r="AR1094" s="75"/>
      <c r="AS1094" s="75"/>
      <c r="AT1094" s="75"/>
      <c r="AU1094" s="75"/>
      <c r="AV1094" s="75"/>
      <c r="AW1094" s="75"/>
      <c r="AX1094" s="75"/>
      <c r="AY1094" s="75"/>
      <c r="AZ1094" s="75"/>
      <c r="BA1094" s="75"/>
      <c r="BB1094" s="75"/>
      <c r="BC1094" s="75"/>
      <c r="BD1094" s="75"/>
      <c r="BE1094" s="75"/>
      <c r="BF1094" s="75"/>
      <c r="BG1094" s="75"/>
      <c r="BH1094" s="75"/>
      <c r="BI1094" s="75"/>
      <c r="BJ1094" s="75"/>
      <c r="BK1094" s="75"/>
      <c r="BL1094" s="75"/>
      <c r="BM1094" s="75"/>
      <c r="BN1094" s="75"/>
      <c r="BO1094" s="75"/>
      <c r="BP1094" s="75"/>
      <c r="BQ1094" s="75"/>
      <c r="BR1094" s="75"/>
      <c r="BS1094" s="75"/>
      <c r="BT1094" s="75"/>
      <c r="BU1094" s="75"/>
      <c r="BV1094" s="75"/>
      <c r="BW1094" s="75"/>
      <c r="BX1094" s="75"/>
      <c r="BY1094" s="75"/>
      <c r="BZ1094" s="75"/>
      <c r="CA1094" s="75"/>
      <c r="CB1094" s="75"/>
      <c r="CC1094" s="75"/>
      <c r="CD1094" s="75"/>
      <c r="CE1094" s="75"/>
      <c r="CF1094" s="75"/>
    </row>
    <row r="1095" spans="2:84" ht="12.95" customHeight="1">
      <c r="B1095" s="75"/>
      <c r="C1095" s="75"/>
      <c r="D1095" s="75"/>
      <c r="E1095" s="76"/>
      <c r="F1095" s="76"/>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5"/>
      <c r="AL1095" s="75"/>
      <c r="AM1095" s="75"/>
      <c r="AN1095" s="75"/>
      <c r="AO1095" s="75"/>
      <c r="AP1095" s="75"/>
      <c r="AQ1095" s="75"/>
      <c r="AR1095" s="75"/>
      <c r="AS1095" s="75"/>
      <c r="AT1095" s="75"/>
      <c r="AU1095" s="75"/>
      <c r="AV1095" s="75"/>
      <c r="AW1095" s="75"/>
      <c r="AX1095" s="75"/>
      <c r="AY1095" s="75"/>
      <c r="AZ1095" s="75"/>
      <c r="BA1095" s="75"/>
      <c r="BB1095" s="75"/>
      <c r="BC1095" s="75"/>
      <c r="BD1095" s="75"/>
      <c r="BE1095" s="75"/>
      <c r="BF1095" s="75"/>
      <c r="BG1095" s="75"/>
      <c r="BH1095" s="75"/>
      <c r="BI1095" s="75"/>
      <c r="BJ1095" s="75"/>
      <c r="BK1095" s="75"/>
      <c r="BL1095" s="75"/>
      <c r="BM1095" s="75"/>
      <c r="BN1095" s="75"/>
      <c r="BO1095" s="75"/>
      <c r="BP1095" s="75"/>
      <c r="BQ1095" s="75"/>
      <c r="BR1095" s="75"/>
      <c r="BS1095" s="75"/>
      <c r="BT1095" s="75"/>
      <c r="BU1095" s="75"/>
      <c r="BV1095" s="75"/>
      <c r="BW1095" s="75"/>
      <c r="BX1095" s="75"/>
      <c r="BY1095" s="75"/>
      <c r="BZ1095" s="75"/>
      <c r="CA1095" s="75"/>
      <c r="CB1095" s="75"/>
      <c r="CC1095" s="75"/>
      <c r="CD1095" s="75"/>
      <c r="CE1095" s="75"/>
      <c r="CF1095" s="75"/>
    </row>
    <row r="1096" spans="2:84" ht="12.95" customHeight="1">
      <c r="B1096" s="75"/>
      <c r="C1096" s="75"/>
      <c r="D1096" s="75"/>
      <c r="E1096" s="76"/>
      <c r="F1096" s="76"/>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5"/>
      <c r="AL1096" s="75"/>
      <c r="AM1096" s="75"/>
      <c r="AN1096" s="75"/>
      <c r="AO1096" s="75"/>
      <c r="AP1096" s="75"/>
      <c r="AQ1096" s="75"/>
      <c r="AR1096" s="75"/>
      <c r="AS1096" s="75"/>
      <c r="AT1096" s="75"/>
      <c r="AU1096" s="75"/>
      <c r="AV1096" s="75"/>
      <c r="AW1096" s="75"/>
      <c r="AX1096" s="75"/>
      <c r="AY1096" s="75"/>
      <c r="AZ1096" s="75"/>
      <c r="BA1096" s="75"/>
      <c r="BB1096" s="75"/>
      <c r="BC1096" s="75"/>
      <c r="BD1096" s="75"/>
      <c r="BE1096" s="75"/>
      <c r="BF1096" s="75"/>
      <c r="BG1096" s="75"/>
      <c r="BH1096" s="75"/>
      <c r="BI1096" s="75"/>
      <c r="BJ1096" s="75"/>
      <c r="BK1096" s="75"/>
      <c r="BL1096" s="75"/>
      <c r="BM1096" s="75"/>
      <c r="BN1096" s="75"/>
      <c r="BO1096" s="75"/>
      <c r="BP1096" s="75"/>
      <c r="BQ1096" s="75"/>
      <c r="BR1096" s="75"/>
      <c r="BS1096" s="75"/>
      <c r="BT1096" s="75"/>
      <c r="BU1096" s="75"/>
      <c r="BV1096" s="75"/>
      <c r="BW1096" s="75"/>
      <c r="BX1096" s="75"/>
      <c r="BY1096" s="75"/>
      <c r="BZ1096" s="75"/>
      <c r="CA1096" s="75"/>
      <c r="CB1096" s="75"/>
      <c r="CC1096" s="75"/>
      <c r="CD1096" s="75"/>
      <c r="CE1096" s="75"/>
      <c r="CF1096" s="75"/>
    </row>
    <row r="1097" spans="2:84" ht="12.95" customHeight="1">
      <c r="B1097" s="75"/>
      <c r="C1097" s="75"/>
      <c r="D1097" s="75"/>
      <c r="E1097" s="76"/>
      <c r="F1097" s="76"/>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5"/>
      <c r="AL1097" s="75"/>
      <c r="AM1097" s="75"/>
      <c r="AN1097" s="75"/>
      <c r="AO1097" s="75"/>
      <c r="AP1097" s="75"/>
      <c r="AQ1097" s="75"/>
      <c r="AR1097" s="75"/>
      <c r="AS1097" s="75"/>
      <c r="AT1097" s="75"/>
      <c r="AU1097" s="75"/>
      <c r="AV1097" s="75"/>
      <c r="AW1097" s="75"/>
      <c r="AX1097" s="75"/>
      <c r="AY1097" s="75"/>
      <c r="AZ1097" s="75"/>
      <c r="BA1097" s="75"/>
      <c r="BB1097" s="75"/>
      <c r="BC1097" s="75"/>
      <c r="BD1097" s="75"/>
      <c r="BE1097" s="75"/>
      <c r="BF1097" s="75"/>
      <c r="BG1097" s="75"/>
      <c r="BH1097" s="75"/>
      <c r="BI1097" s="75"/>
      <c r="BJ1097" s="75"/>
      <c r="BK1097" s="75"/>
      <c r="BL1097" s="75"/>
      <c r="BM1097" s="75"/>
      <c r="BN1097" s="75"/>
      <c r="BO1097" s="75"/>
      <c r="BP1097" s="75"/>
      <c r="BQ1097" s="75"/>
      <c r="BR1097" s="75"/>
      <c r="BS1097" s="75"/>
      <c r="BT1097" s="75"/>
      <c r="BU1097" s="75"/>
      <c r="BV1097" s="75"/>
      <c r="BW1097" s="75"/>
      <c r="BX1097" s="75"/>
      <c r="BY1097" s="75"/>
      <c r="BZ1097" s="75"/>
      <c r="CA1097" s="75"/>
      <c r="CB1097" s="75"/>
      <c r="CC1097" s="75"/>
      <c r="CD1097" s="75"/>
      <c r="CE1097" s="75"/>
      <c r="CF1097" s="75"/>
    </row>
    <row r="1098" spans="2:84" ht="12.95" customHeight="1">
      <c r="B1098" s="75"/>
      <c r="C1098" s="75"/>
      <c r="D1098" s="75"/>
      <c r="E1098" s="76"/>
      <c r="F1098" s="76"/>
      <c r="G1098" s="75"/>
      <c r="H1098" s="75"/>
      <c r="I1098" s="75"/>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5"/>
      <c r="AL1098" s="75"/>
      <c r="AM1098" s="75"/>
      <c r="AN1098" s="75"/>
      <c r="AO1098" s="75"/>
      <c r="AP1098" s="75"/>
      <c r="AQ1098" s="75"/>
      <c r="AR1098" s="75"/>
      <c r="AS1098" s="75"/>
      <c r="AT1098" s="75"/>
      <c r="AU1098" s="75"/>
      <c r="AV1098" s="75"/>
      <c r="AW1098" s="75"/>
      <c r="AX1098" s="75"/>
      <c r="AY1098" s="75"/>
      <c r="AZ1098" s="75"/>
      <c r="BA1098" s="75"/>
      <c r="BB1098" s="75"/>
      <c r="BC1098" s="75"/>
      <c r="BD1098" s="75"/>
      <c r="BE1098" s="75"/>
      <c r="BF1098" s="75"/>
      <c r="BG1098" s="75"/>
      <c r="BH1098" s="75"/>
      <c r="BI1098" s="75"/>
      <c r="BJ1098" s="75"/>
      <c r="BK1098" s="75"/>
      <c r="BL1098" s="75"/>
      <c r="BM1098" s="75"/>
      <c r="BN1098" s="75"/>
      <c r="BO1098" s="75"/>
      <c r="BP1098" s="75"/>
      <c r="BQ1098" s="75"/>
      <c r="BR1098" s="75"/>
      <c r="BS1098" s="75"/>
      <c r="BT1098" s="75"/>
      <c r="BU1098" s="75"/>
      <c r="BV1098" s="75"/>
      <c r="BW1098" s="75"/>
      <c r="BX1098" s="75"/>
      <c r="BY1098" s="75"/>
      <c r="BZ1098" s="75"/>
      <c r="CA1098" s="75"/>
      <c r="CB1098" s="75"/>
      <c r="CC1098" s="75"/>
      <c r="CD1098" s="75"/>
      <c r="CE1098" s="75"/>
      <c r="CF1098" s="75"/>
    </row>
    <row r="1099" spans="2:84" ht="12.95" customHeight="1">
      <c r="B1099" s="75"/>
      <c r="C1099" s="75"/>
      <c r="D1099" s="75"/>
      <c r="E1099" s="76"/>
      <c r="F1099" s="76"/>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5"/>
      <c r="AL1099" s="75"/>
      <c r="AM1099" s="75"/>
      <c r="AN1099" s="75"/>
      <c r="AO1099" s="75"/>
      <c r="AP1099" s="75"/>
      <c r="AQ1099" s="75"/>
      <c r="AR1099" s="75"/>
      <c r="AS1099" s="75"/>
      <c r="AT1099" s="75"/>
      <c r="AU1099" s="75"/>
      <c r="AV1099" s="75"/>
      <c r="AW1099" s="75"/>
      <c r="AX1099" s="75"/>
      <c r="AY1099" s="75"/>
      <c r="AZ1099" s="75"/>
      <c r="BA1099" s="75"/>
      <c r="BB1099" s="75"/>
      <c r="BC1099" s="75"/>
      <c r="BD1099" s="75"/>
      <c r="BE1099" s="75"/>
      <c r="BF1099" s="75"/>
      <c r="BG1099" s="75"/>
      <c r="BH1099" s="75"/>
      <c r="BI1099" s="75"/>
      <c r="BJ1099" s="75"/>
      <c r="BK1099" s="75"/>
      <c r="BL1099" s="75"/>
      <c r="BM1099" s="75"/>
      <c r="BN1099" s="75"/>
      <c r="BO1099" s="75"/>
      <c r="BP1099" s="75"/>
      <c r="BQ1099" s="75"/>
      <c r="BR1099" s="75"/>
      <c r="BS1099" s="75"/>
      <c r="BT1099" s="75"/>
      <c r="BU1099" s="75"/>
      <c r="BV1099" s="75"/>
      <c r="BW1099" s="75"/>
      <c r="BX1099" s="75"/>
      <c r="BY1099" s="75"/>
      <c r="BZ1099" s="75"/>
      <c r="CA1099" s="75"/>
      <c r="CB1099" s="75"/>
      <c r="CC1099" s="75"/>
      <c r="CD1099" s="75"/>
      <c r="CE1099" s="75"/>
      <c r="CF1099" s="75"/>
    </row>
    <row r="1100" spans="2:84" ht="12.95" customHeight="1">
      <c r="B1100" s="75"/>
      <c r="C1100" s="75"/>
      <c r="D1100" s="75"/>
      <c r="E1100" s="76"/>
      <c r="F1100" s="76"/>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c r="AV1100" s="75"/>
      <c r="AW1100" s="75"/>
      <c r="AX1100" s="75"/>
      <c r="AY1100" s="75"/>
      <c r="AZ1100" s="75"/>
      <c r="BA1100" s="75"/>
      <c r="BB1100" s="75"/>
      <c r="BC1100" s="75"/>
      <c r="BD1100" s="75"/>
      <c r="BE1100" s="75"/>
      <c r="BF1100" s="75"/>
      <c r="BG1100" s="75"/>
      <c r="BH1100" s="75"/>
      <c r="BI1100" s="75"/>
      <c r="BJ1100" s="75"/>
      <c r="BK1100" s="75"/>
      <c r="BL1100" s="75"/>
      <c r="BM1100" s="75"/>
      <c r="BN1100" s="75"/>
      <c r="BO1100" s="75"/>
      <c r="BP1100" s="75"/>
      <c r="BQ1100" s="75"/>
      <c r="BR1100" s="75"/>
      <c r="BS1100" s="75"/>
      <c r="BT1100" s="75"/>
      <c r="BU1100" s="75"/>
      <c r="BV1100" s="75"/>
      <c r="BW1100" s="75"/>
      <c r="BX1100" s="75"/>
      <c r="BY1100" s="75"/>
      <c r="BZ1100" s="75"/>
      <c r="CA1100" s="75"/>
      <c r="CB1100" s="75"/>
      <c r="CC1100" s="75"/>
      <c r="CD1100" s="75"/>
      <c r="CE1100" s="75"/>
      <c r="CF1100" s="75"/>
    </row>
    <row r="1101" spans="2:84" ht="12.95" customHeight="1">
      <c r="B1101" s="75"/>
      <c r="C1101" s="75"/>
      <c r="D1101" s="75"/>
      <c r="E1101" s="76"/>
      <c r="F1101" s="76"/>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5"/>
      <c r="AL1101" s="75"/>
      <c r="AM1101" s="75"/>
      <c r="AN1101" s="75"/>
      <c r="AO1101" s="75"/>
      <c r="AP1101" s="75"/>
      <c r="AQ1101" s="75"/>
      <c r="AR1101" s="75"/>
      <c r="AS1101" s="75"/>
      <c r="AT1101" s="75"/>
      <c r="AU1101" s="75"/>
      <c r="AV1101" s="75"/>
      <c r="AW1101" s="75"/>
      <c r="AX1101" s="75"/>
      <c r="AY1101" s="75"/>
      <c r="AZ1101" s="75"/>
      <c r="BA1101" s="75"/>
      <c r="BB1101" s="75"/>
      <c r="BC1101" s="75"/>
      <c r="BD1101" s="75"/>
      <c r="BE1101" s="75"/>
      <c r="BF1101" s="75"/>
      <c r="BG1101" s="75"/>
      <c r="BH1101" s="75"/>
      <c r="BI1101" s="75"/>
      <c r="BJ1101" s="75"/>
      <c r="BK1101" s="75"/>
      <c r="BL1101" s="75"/>
      <c r="BM1101" s="75"/>
      <c r="BN1101" s="75"/>
      <c r="BO1101" s="75"/>
      <c r="BP1101" s="75"/>
      <c r="BQ1101" s="75"/>
      <c r="BR1101" s="75"/>
      <c r="BS1101" s="75"/>
      <c r="BT1101" s="75"/>
      <c r="BU1101" s="75"/>
      <c r="BV1101" s="75"/>
      <c r="BW1101" s="75"/>
      <c r="BX1101" s="75"/>
      <c r="BY1101" s="75"/>
      <c r="BZ1101" s="75"/>
      <c r="CA1101" s="75"/>
      <c r="CB1101" s="75"/>
      <c r="CC1101" s="75"/>
      <c r="CD1101" s="75"/>
      <c r="CE1101" s="75"/>
      <c r="CF1101" s="75"/>
    </row>
    <row r="1102" spans="2:84" ht="12.95" customHeight="1">
      <c r="B1102" s="75"/>
      <c r="C1102" s="75"/>
      <c r="D1102" s="75"/>
      <c r="E1102" s="76"/>
      <c r="F1102" s="76"/>
      <c r="G1102" s="75"/>
      <c r="H1102" s="75"/>
      <c r="I1102" s="75"/>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5"/>
      <c r="AL1102" s="75"/>
      <c r="AM1102" s="75"/>
      <c r="AN1102" s="75"/>
      <c r="AO1102" s="75"/>
      <c r="AP1102" s="75"/>
      <c r="AQ1102" s="75"/>
      <c r="AR1102" s="75"/>
      <c r="AS1102" s="75"/>
      <c r="AT1102" s="75"/>
      <c r="AU1102" s="75"/>
      <c r="AV1102" s="75"/>
      <c r="AW1102" s="75"/>
      <c r="AX1102" s="75"/>
      <c r="AY1102" s="75"/>
      <c r="AZ1102" s="75"/>
      <c r="BA1102" s="75"/>
      <c r="BB1102" s="75"/>
      <c r="BC1102" s="75"/>
      <c r="BD1102" s="75"/>
      <c r="BE1102" s="75"/>
      <c r="BF1102" s="75"/>
      <c r="BG1102" s="75"/>
      <c r="BH1102" s="75"/>
      <c r="BI1102" s="75"/>
      <c r="BJ1102" s="75"/>
      <c r="BK1102" s="75"/>
      <c r="BL1102" s="75"/>
      <c r="BM1102" s="75"/>
      <c r="BN1102" s="75"/>
      <c r="BO1102" s="75"/>
      <c r="BP1102" s="75"/>
      <c r="BQ1102" s="75"/>
      <c r="BR1102" s="75"/>
      <c r="BS1102" s="75"/>
      <c r="BT1102" s="75"/>
      <c r="BU1102" s="75"/>
      <c r="BV1102" s="75"/>
      <c r="BW1102" s="75"/>
      <c r="BX1102" s="75"/>
      <c r="BY1102" s="75"/>
      <c r="BZ1102" s="75"/>
      <c r="CA1102" s="75"/>
      <c r="CB1102" s="75"/>
      <c r="CC1102" s="75"/>
      <c r="CD1102" s="75"/>
      <c r="CE1102" s="75"/>
      <c r="CF1102" s="75"/>
    </row>
    <row r="1103" spans="2:84" ht="12.95" customHeight="1">
      <c r="B1103" s="75"/>
      <c r="C1103" s="75"/>
      <c r="D1103" s="75"/>
      <c r="E1103" s="76"/>
      <c r="F1103" s="76"/>
      <c r="G1103" s="75"/>
      <c r="H1103" s="75"/>
      <c r="I1103" s="75"/>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5"/>
      <c r="AL1103" s="75"/>
      <c r="AM1103" s="75"/>
      <c r="AN1103" s="75"/>
      <c r="AO1103" s="75"/>
      <c r="AP1103" s="75"/>
      <c r="AQ1103" s="75"/>
      <c r="AR1103" s="75"/>
      <c r="AS1103" s="75"/>
      <c r="AT1103" s="75"/>
      <c r="AU1103" s="75"/>
      <c r="AV1103" s="75"/>
      <c r="AW1103" s="75"/>
      <c r="AX1103" s="75"/>
      <c r="AY1103" s="75"/>
      <c r="AZ1103" s="75"/>
      <c r="BA1103" s="75"/>
      <c r="BB1103" s="75"/>
      <c r="BC1103" s="75"/>
      <c r="BD1103" s="75"/>
      <c r="BE1103" s="75"/>
      <c r="BF1103" s="75"/>
      <c r="BG1103" s="75"/>
      <c r="BH1103" s="75"/>
      <c r="BI1103" s="75"/>
      <c r="BJ1103" s="75"/>
      <c r="BK1103" s="75"/>
      <c r="BL1103" s="75"/>
      <c r="BM1103" s="75"/>
      <c r="BN1103" s="75"/>
      <c r="BO1103" s="75"/>
      <c r="BP1103" s="75"/>
      <c r="BQ1103" s="75"/>
      <c r="BR1103" s="75"/>
      <c r="BS1103" s="75"/>
      <c r="BT1103" s="75"/>
      <c r="BU1103" s="75"/>
      <c r="BV1103" s="75"/>
      <c r="BW1103" s="75"/>
      <c r="BX1103" s="75"/>
      <c r="BY1103" s="75"/>
      <c r="BZ1103" s="75"/>
      <c r="CA1103" s="75"/>
      <c r="CB1103" s="75"/>
      <c r="CC1103" s="75"/>
      <c r="CD1103" s="75"/>
      <c r="CE1103" s="75"/>
      <c r="CF1103" s="75"/>
    </row>
    <row r="1104" spans="2:84" ht="12.95" customHeight="1">
      <c r="B1104" s="75"/>
      <c r="C1104" s="75"/>
      <c r="D1104" s="75"/>
      <c r="E1104" s="76"/>
      <c r="F1104" s="76"/>
      <c r="G1104" s="75"/>
      <c r="H1104" s="75"/>
      <c r="I1104" s="75"/>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5"/>
      <c r="AL1104" s="75"/>
      <c r="AM1104" s="75"/>
      <c r="AN1104" s="75"/>
      <c r="AO1104" s="75"/>
      <c r="AP1104" s="75"/>
      <c r="AQ1104" s="75"/>
      <c r="AR1104" s="75"/>
      <c r="AS1104" s="75"/>
      <c r="AT1104" s="75"/>
      <c r="AU1104" s="75"/>
      <c r="AV1104" s="75"/>
      <c r="AW1104" s="75"/>
      <c r="AX1104" s="75"/>
      <c r="AY1104" s="75"/>
      <c r="AZ1104" s="75"/>
      <c r="BA1104" s="75"/>
      <c r="BB1104" s="75"/>
      <c r="BC1104" s="75"/>
      <c r="BD1104" s="75"/>
      <c r="BE1104" s="75"/>
      <c r="BF1104" s="75"/>
      <c r="BG1104" s="75"/>
      <c r="BH1104" s="75"/>
      <c r="BI1104" s="75"/>
      <c r="BJ1104" s="75"/>
      <c r="BK1104" s="75"/>
      <c r="BL1104" s="75"/>
      <c r="BM1104" s="75"/>
      <c r="BN1104" s="75"/>
      <c r="BO1104" s="75"/>
      <c r="BP1104" s="75"/>
      <c r="BQ1104" s="75"/>
      <c r="BR1104" s="75"/>
      <c r="BS1104" s="75"/>
      <c r="BT1104" s="75"/>
      <c r="BU1104" s="75"/>
      <c r="BV1104" s="75"/>
      <c r="BW1104" s="75"/>
      <c r="BX1104" s="75"/>
      <c r="BY1104" s="75"/>
      <c r="BZ1104" s="75"/>
      <c r="CA1104" s="75"/>
      <c r="CB1104" s="75"/>
      <c r="CC1104" s="75"/>
      <c r="CD1104" s="75"/>
      <c r="CE1104" s="75"/>
      <c r="CF1104" s="75"/>
    </row>
    <row r="1105" spans="2:84" ht="12.95" customHeight="1">
      <c r="B1105" s="75"/>
      <c r="C1105" s="75"/>
      <c r="D1105" s="75"/>
      <c r="E1105" s="76"/>
      <c r="F1105" s="76"/>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5"/>
      <c r="AL1105" s="75"/>
      <c r="AM1105" s="75"/>
      <c r="AN1105" s="75"/>
      <c r="AO1105" s="75"/>
      <c r="AP1105" s="75"/>
      <c r="AQ1105" s="75"/>
      <c r="AR1105" s="75"/>
      <c r="AS1105" s="75"/>
      <c r="AT1105" s="75"/>
      <c r="AU1105" s="75"/>
      <c r="AV1105" s="75"/>
      <c r="AW1105" s="75"/>
      <c r="AX1105" s="75"/>
      <c r="AY1105" s="75"/>
      <c r="AZ1105" s="75"/>
      <c r="BA1105" s="75"/>
      <c r="BB1105" s="75"/>
      <c r="BC1105" s="75"/>
      <c r="BD1105" s="75"/>
      <c r="BE1105" s="75"/>
      <c r="BF1105" s="75"/>
      <c r="BG1105" s="75"/>
      <c r="BH1105" s="75"/>
      <c r="BI1105" s="75"/>
      <c r="BJ1105" s="75"/>
      <c r="BK1105" s="75"/>
      <c r="BL1105" s="75"/>
      <c r="BM1105" s="75"/>
      <c r="BN1105" s="75"/>
      <c r="BO1105" s="75"/>
      <c r="BP1105" s="75"/>
      <c r="BQ1105" s="75"/>
      <c r="BR1105" s="75"/>
      <c r="BS1105" s="75"/>
      <c r="BT1105" s="75"/>
      <c r="BU1105" s="75"/>
      <c r="BV1105" s="75"/>
      <c r="BW1105" s="75"/>
      <c r="BX1105" s="75"/>
      <c r="BY1105" s="75"/>
      <c r="BZ1105" s="75"/>
      <c r="CA1105" s="75"/>
      <c r="CB1105" s="75"/>
      <c r="CC1105" s="75"/>
      <c r="CD1105" s="75"/>
      <c r="CE1105" s="75"/>
      <c r="CF1105" s="75"/>
    </row>
    <row r="1106" spans="2:84" ht="12.95" customHeight="1">
      <c r="B1106" s="75"/>
      <c r="C1106" s="75"/>
      <c r="D1106" s="75"/>
      <c r="E1106" s="76"/>
      <c r="F1106" s="76"/>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5"/>
      <c r="AL1106" s="75"/>
      <c r="AM1106" s="75"/>
      <c r="AN1106" s="75"/>
      <c r="AO1106" s="75"/>
      <c r="AP1106" s="75"/>
      <c r="AQ1106" s="75"/>
      <c r="AR1106" s="75"/>
      <c r="AS1106" s="75"/>
      <c r="AT1106" s="75"/>
      <c r="AU1106" s="75"/>
      <c r="AV1106" s="75"/>
      <c r="AW1106" s="75"/>
      <c r="AX1106" s="75"/>
      <c r="AY1106" s="75"/>
      <c r="AZ1106" s="75"/>
      <c r="BA1106" s="75"/>
      <c r="BB1106" s="75"/>
      <c r="BC1106" s="75"/>
      <c r="BD1106" s="75"/>
      <c r="BE1106" s="75"/>
      <c r="BF1106" s="75"/>
      <c r="BG1106" s="75"/>
      <c r="BH1106" s="75"/>
      <c r="BI1106" s="75"/>
      <c r="BJ1106" s="75"/>
      <c r="BK1106" s="75"/>
      <c r="BL1106" s="75"/>
      <c r="BM1106" s="75"/>
      <c r="BN1106" s="75"/>
      <c r="BO1106" s="75"/>
      <c r="BP1106" s="75"/>
      <c r="BQ1106" s="75"/>
      <c r="BR1106" s="75"/>
      <c r="BS1106" s="75"/>
      <c r="BT1106" s="75"/>
      <c r="BU1106" s="75"/>
      <c r="BV1106" s="75"/>
      <c r="BW1106" s="75"/>
      <c r="BX1106" s="75"/>
      <c r="BY1106" s="75"/>
      <c r="BZ1106" s="75"/>
      <c r="CA1106" s="75"/>
      <c r="CB1106" s="75"/>
      <c r="CC1106" s="75"/>
      <c r="CD1106" s="75"/>
      <c r="CE1106" s="75"/>
      <c r="CF1106" s="75"/>
    </row>
    <row r="1107" spans="2:84" ht="12.95" customHeight="1">
      <c r="B1107" s="75"/>
      <c r="C1107" s="75"/>
      <c r="D1107" s="75"/>
      <c r="E1107" s="76"/>
      <c r="F1107" s="76"/>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5"/>
      <c r="AL1107" s="75"/>
      <c r="AM1107" s="75"/>
      <c r="AN1107" s="75"/>
      <c r="AO1107" s="75"/>
      <c r="AP1107" s="75"/>
      <c r="AQ1107" s="75"/>
      <c r="AR1107" s="75"/>
      <c r="AS1107" s="75"/>
      <c r="AT1107" s="75"/>
      <c r="AU1107" s="75"/>
      <c r="AV1107" s="75"/>
      <c r="AW1107" s="75"/>
      <c r="AX1107" s="75"/>
      <c r="AY1107" s="75"/>
      <c r="AZ1107" s="75"/>
      <c r="BA1107" s="75"/>
      <c r="BB1107" s="75"/>
      <c r="BC1107" s="75"/>
      <c r="BD1107" s="75"/>
      <c r="BE1107" s="75"/>
      <c r="BF1107" s="75"/>
      <c r="BG1107" s="75"/>
      <c r="BH1107" s="75"/>
      <c r="BI1107" s="75"/>
      <c r="BJ1107" s="75"/>
      <c r="BK1107" s="75"/>
      <c r="BL1107" s="75"/>
      <c r="BM1107" s="75"/>
      <c r="BN1107" s="75"/>
      <c r="BO1107" s="75"/>
      <c r="BP1107" s="75"/>
      <c r="BQ1107" s="75"/>
      <c r="BR1107" s="75"/>
      <c r="BS1107" s="75"/>
      <c r="BT1107" s="75"/>
      <c r="BU1107" s="75"/>
      <c r="BV1107" s="75"/>
      <c r="BW1107" s="75"/>
      <c r="BX1107" s="75"/>
      <c r="BY1107" s="75"/>
      <c r="BZ1107" s="75"/>
      <c r="CA1107" s="75"/>
      <c r="CB1107" s="75"/>
      <c r="CC1107" s="75"/>
      <c r="CD1107" s="75"/>
      <c r="CE1107" s="75"/>
      <c r="CF1107" s="75"/>
    </row>
    <row r="1108" spans="2:84" ht="12.95" customHeight="1">
      <c r="B1108" s="75"/>
      <c r="C1108" s="75"/>
      <c r="D1108" s="75"/>
      <c r="E1108" s="76"/>
      <c r="F1108" s="76"/>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5"/>
      <c r="AL1108" s="75"/>
      <c r="AM1108" s="75"/>
      <c r="AN1108" s="75"/>
      <c r="AO1108" s="75"/>
      <c r="AP1108" s="75"/>
      <c r="AQ1108" s="75"/>
      <c r="AR1108" s="75"/>
      <c r="AS1108" s="75"/>
      <c r="AT1108" s="75"/>
      <c r="AU1108" s="75"/>
      <c r="AV1108" s="75"/>
      <c r="AW1108" s="75"/>
      <c r="AX1108" s="75"/>
      <c r="AY1108" s="75"/>
      <c r="AZ1108" s="75"/>
      <c r="BA1108" s="75"/>
      <c r="BB1108" s="75"/>
      <c r="BC1108" s="75"/>
      <c r="BD1108" s="75"/>
      <c r="BE1108" s="75"/>
      <c r="BF1108" s="75"/>
      <c r="BG1108" s="75"/>
      <c r="BH1108" s="75"/>
      <c r="BI1108" s="75"/>
      <c r="BJ1108" s="75"/>
      <c r="BK1108" s="75"/>
      <c r="BL1108" s="75"/>
      <c r="BM1108" s="75"/>
      <c r="BN1108" s="75"/>
      <c r="BO1108" s="75"/>
      <c r="BP1108" s="75"/>
      <c r="BQ1108" s="75"/>
      <c r="BR1108" s="75"/>
      <c r="BS1108" s="75"/>
      <c r="BT1108" s="75"/>
      <c r="BU1108" s="75"/>
      <c r="BV1108" s="75"/>
      <c r="BW1108" s="75"/>
      <c r="BX1108" s="75"/>
      <c r="BY1108" s="75"/>
      <c r="BZ1108" s="75"/>
      <c r="CA1108" s="75"/>
      <c r="CB1108" s="75"/>
      <c r="CC1108" s="75"/>
      <c r="CD1108" s="75"/>
      <c r="CE1108" s="75"/>
      <c r="CF1108" s="75"/>
    </row>
    <row r="1109" spans="2:84" ht="12.95" customHeight="1">
      <c r="B1109" s="75"/>
      <c r="C1109" s="75"/>
      <c r="D1109" s="75"/>
      <c r="E1109" s="76"/>
      <c r="F1109" s="76"/>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5"/>
      <c r="AL1109" s="75"/>
      <c r="AM1109" s="75"/>
      <c r="AN1109" s="75"/>
      <c r="AO1109" s="75"/>
      <c r="AP1109" s="75"/>
      <c r="AQ1109" s="75"/>
      <c r="AR1109" s="75"/>
      <c r="AS1109" s="75"/>
      <c r="AT1109" s="75"/>
      <c r="AU1109" s="75"/>
      <c r="AV1109" s="75"/>
      <c r="AW1109" s="75"/>
      <c r="AX1109" s="75"/>
      <c r="AY1109" s="75"/>
      <c r="AZ1109" s="75"/>
      <c r="BA1109" s="75"/>
      <c r="BB1109" s="75"/>
      <c r="BC1109" s="75"/>
      <c r="BD1109" s="75"/>
      <c r="BE1109" s="75"/>
      <c r="BF1109" s="75"/>
      <c r="BG1109" s="75"/>
      <c r="BH1109" s="75"/>
      <c r="BI1109" s="75"/>
      <c r="BJ1109" s="75"/>
      <c r="BK1109" s="75"/>
      <c r="BL1109" s="75"/>
      <c r="BM1109" s="75"/>
      <c r="BN1109" s="75"/>
      <c r="BO1109" s="75"/>
      <c r="BP1109" s="75"/>
      <c r="BQ1109" s="75"/>
      <c r="BR1109" s="75"/>
      <c r="BS1109" s="75"/>
      <c r="BT1109" s="75"/>
      <c r="BU1109" s="75"/>
      <c r="BV1109" s="75"/>
      <c r="BW1109" s="75"/>
      <c r="BX1109" s="75"/>
      <c r="BY1109" s="75"/>
      <c r="BZ1109" s="75"/>
      <c r="CA1109" s="75"/>
      <c r="CB1109" s="75"/>
      <c r="CC1109" s="75"/>
      <c r="CD1109" s="75"/>
      <c r="CE1109" s="75"/>
      <c r="CF1109" s="75"/>
    </row>
    <row r="1110" spans="2:84" ht="12.95" customHeight="1">
      <c r="B1110" s="75"/>
      <c r="C1110" s="75"/>
      <c r="D1110" s="75"/>
      <c r="E1110" s="76"/>
      <c r="F1110" s="76"/>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5"/>
      <c r="AL1110" s="75"/>
      <c r="AM1110" s="75"/>
      <c r="AN1110" s="75"/>
      <c r="AO1110" s="75"/>
      <c r="AP1110" s="75"/>
      <c r="AQ1110" s="75"/>
      <c r="AR1110" s="75"/>
      <c r="AS1110" s="75"/>
      <c r="AT1110" s="75"/>
      <c r="AU1110" s="75"/>
      <c r="AV1110" s="75"/>
      <c r="AW1110" s="75"/>
      <c r="AX1110" s="75"/>
      <c r="AY1110" s="75"/>
      <c r="AZ1110" s="75"/>
      <c r="BA1110" s="75"/>
      <c r="BB1110" s="75"/>
      <c r="BC1110" s="75"/>
      <c r="BD1110" s="75"/>
      <c r="BE1110" s="75"/>
      <c r="BF1110" s="75"/>
      <c r="BG1110" s="75"/>
      <c r="BH1110" s="75"/>
      <c r="BI1110" s="75"/>
      <c r="BJ1110" s="75"/>
      <c r="BK1110" s="75"/>
      <c r="BL1110" s="75"/>
      <c r="BM1110" s="75"/>
      <c r="BN1110" s="75"/>
      <c r="BO1110" s="75"/>
      <c r="BP1110" s="75"/>
      <c r="BQ1110" s="75"/>
      <c r="BR1110" s="75"/>
      <c r="BS1110" s="75"/>
      <c r="BT1110" s="75"/>
      <c r="BU1110" s="75"/>
      <c r="BV1110" s="75"/>
      <c r="BW1110" s="75"/>
      <c r="BX1110" s="75"/>
      <c r="BY1110" s="75"/>
      <c r="BZ1110" s="75"/>
      <c r="CA1110" s="75"/>
      <c r="CB1110" s="75"/>
      <c r="CC1110" s="75"/>
      <c r="CD1110" s="75"/>
      <c r="CE1110" s="75"/>
      <c r="CF1110" s="75"/>
    </row>
    <row r="1111" spans="2:84" ht="12.95" customHeight="1">
      <c r="B1111" s="75"/>
      <c r="C1111" s="75"/>
      <c r="D1111" s="75"/>
      <c r="E1111" s="76"/>
      <c r="F1111" s="76"/>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5"/>
      <c r="AL1111" s="75"/>
      <c r="AM1111" s="75"/>
      <c r="AN1111" s="75"/>
      <c r="AO1111" s="75"/>
      <c r="AP1111" s="75"/>
      <c r="AQ1111" s="75"/>
      <c r="AR1111" s="75"/>
      <c r="AS1111" s="75"/>
      <c r="AT1111" s="75"/>
      <c r="AU1111" s="75"/>
      <c r="AV1111" s="75"/>
      <c r="AW1111" s="75"/>
      <c r="AX1111" s="75"/>
      <c r="AY1111" s="75"/>
      <c r="AZ1111" s="75"/>
      <c r="BA1111" s="75"/>
      <c r="BB1111" s="75"/>
      <c r="BC1111" s="75"/>
      <c r="BD1111" s="75"/>
      <c r="BE1111" s="75"/>
      <c r="BF1111" s="75"/>
      <c r="BG1111" s="75"/>
      <c r="BH1111" s="75"/>
      <c r="BI1111" s="75"/>
      <c r="BJ1111" s="75"/>
      <c r="BK1111" s="75"/>
      <c r="BL1111" s="75"/>
      <c r="BM1111" s="75"/>
      <c r="BN1111" s="75"/>
      <c r="BO1111" s="75"/>
      <c r="BP1111" s="75"/>
      <c r="BQ1111" s="75"/>
      <c r="BR1111" s="75"/>
      <c r="BS1111" s="75"/>
      <c r="BT1111" s="75"/>
      <c r="BU1111" s="75"/>
      <c r="BV1111" s="75"/>
      <c r="BW1111" s="75"/>
      <c r="BX1111" s="75"/>
      <c r="BY1111" s="75"/>
      <c r="BZ1111" s="75"/>
      <c r="CA1111" s="75"/>
      <c r="CB1111" s="75"/>
      <c r="CC1111" s="75"/>
      <c r="CD1111" s="75"/>
      <c r="CE1111" s="75"/>
      <c r="CF1111" s="75"/>
    </row>
    <row r="1112" spans="2:84" ht="12.95" customHeight="1">
      <c r="B1112" s="75"/>
      <c r="C1112" s="75"/>
      <c r="D1112" s="75"/>
      <c r="E1112" s="76"/>
      <c r="F1112" s="76"/>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5"/>
      <c r="AL1112" s="75"/>
      <c r="AM1112" s="75"/>
      <c r="AN1112" s="75"/>
      <c r="AO1112" s="75"/>
      <c r="AP1112" s="75"/>
      <c r="AQ1112" s="75"/>
      <c r="AR1112" s="75"/>
      <c r="AS1112" s="75"/>
      <c r="AT1112" s="75"/>
      <c r="AU1112" s="75"/>
      <c r="AV1112" s="75"/>
      <c r="AW1112" s="75"/>
      <c r="AX1112" s="75"/>
      <c r="AY1112" s="75"/>
      <c r="AZ1112" s="75"/>
      <c r="BA1112" s="75"/>
      <c r="BB1112" s="75"/>
      <c r="BC1112" s="75"/>
      <c r="BD1112" s="75"/>
      <c r="BE1112" s="75"/>
      <c r="BF1112" s="75"/>
      <c r="BG1112" s="75"/>
      <c r="BH1112" s="75"/>
      <c r="BI1112" s="75"/>
      <c r="BJ1112" s="75"/>
      <c r="BK1112" s="75"/>
      <c r="BL1112" s="75"/>
      <c r="BM1112" s="75"/>
      <c r="BN1112" s="75"/>
      <c r="BO1112" s="75"/>
      <c r="BP1112" s="75"/>
      <c r="BQ1112" s="75"/>
      <c r="BR1112" s="75"/>
      <c r="BS1112" s="75"/>
      <c r="BT1112" s="75"/>
      <c r="BU1112" s="75"/>
      <c r="BV1112" s="75"/>
      <c r="BW1112" s="75"/>
      <c r="BX1112" s="75"/>
      <c r="BY1112" s="75"/>
      <c r="BZ1112" s="75"/>
      <c r="CA1112" s="75"/>
      <c r="CB1112" s="75"/>
      <c r="CC1112" s="75"/>
      <c r="CD1112" s="75"/>
      <c r="CE1112" s="75"/>
      <c r="CF1112" s="75"/>
    </row>
    <row r="1113" spans="2:84" ht="12.95" customHeight="1">
      <c r="B1113" s="75"/>
      <c r="C1113" s="75"/>
      <c r="D1113" s="75"/>
      <c r="E1113" s="76"/>
      <c r="F1113" s="76"/>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5"/>
      <c r="AL1113" s="75"/>
      <c r="AM1113" s="75"/>
      <c r="AN1113" s="75"/>
      <c r="AO1113" s="75"/>
      <c r="AP1113" s="75"/>
      <c r="AQ1113" s="75"/>
      <c r="AR1113" s="75"/>
      <c r="AS1113" s="75"/>
      <c r="AT1113" s="75"/>
      <c r="AU1113" s="75"/>
      <c r="AV1113" s="75"/>
      <c r="AW1113" s="75"/>
      <c r="AX1113" s="75"/>
      <c r="AY1113" s="75"/>
      <c r="AZ1113" s="75"/>
      <c r="BA1113" s="75"/>
      <c r="BB1113" s="75"/>
      <c r="BC1113" s="75"/>
      <c r="BD1113" s="75"/>
      <c r="BE1113" s="75"/>
      <c r="BF1113" s="75"/>
      <c r="BG1113" s="75"/>
      <c r="BH1113" s="75"/>
      <c r="BI1113" s="75"/>
      <c r="BJ1113" s="75"/>
      <c r="BK1113" s="75"/>
      <c r="BL1113" s="75"/>
      <c r="BM1113" s="75"/>
      <c r="BN1113" s="75"/>
      <c r="BO1113" s="75"/>
      <c r="BP1113" s="75"/>
      <c r="BQ1113" s="75"/>
      <c r="BR1113" s="75"/>
      <c r="BS1113" s="75"/>
      <c r="BT1113" s="75"/>
      <c r="BU1113" s="75"/>
      <c r="BV1113" s="75"/>
      <c r="BW1113" s="75"/>
      <c r="BX1113" s="75"/>
      <c r="BY1113" s="75"/>
      <c r="BZ1113" s="75"/>
      <c r="CA1113" s="75"/>
      <c r="CB1113" s="75"/>
      <c r="CC1113" s="75"/>
      <c r="CD1113" s="75"/>
      <c r="CE1113" s="75"/>
      <c r="CF1113" s="75"/>
    </row>
    <row r="1114" spans="2:84" ht="12.95" customHeight="1">
      <c r="B1114" s="75"/>
      <c r="C1114" s="75"/>
      <c r="D1114" s="75"/>
      <c r="E1114" s="76"/>
      <c r="F1114" s="76"/>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5"/>
      <c r="AL1114" s="75"/>
      <c r="AM1114" s="75"/>
      <c r="AN1114" s="75"/>
      <c r="AO1114" s="75"/>
      <c r="AP1114" s="75"/>
      <c r="AQ1114" s="75"/>
      <c r="AR1114" s="75"/>
      <c r="AS1114" s="75"/>
      <c r="AT1114" s="75"/>
      <c r="AU1114" s="75"/>
      <c r="AV1114" s="75"/>
      <c r="AW1114" s="75"/>
      <c r="AX1114" s="75"/>
      <c r="AY1114" s="75"/>
      <c r="AZ1114" s="75"/>
      <c r="BA1114" s="75"/>
      <c r="BB1114" s="75"/>
      <c r="BC1114" s="75"/>
      <c r="BD1114" s="75"/>
      <c r="BE1114" s="75"/>
      <c r="BF1114" s="75"/>
      <c r="BG1114" s="75"/>
      <c r="BH1114" s="75"/>
      <c r="BI1114" s="75"/>
      <c r="BJ1114" s="75"/>
      <c r="BK1114" s="75"/>
      <c r="BL1114" s="75"/>
      <c r="BM1114" s="75"/>
      <c r="BN1114" s="75"/>
      <c r="BO1114" s="75"/>
      <c r="BP1114" s="75"/>
      <c r="BQ1114" s="75"/>
      <c r="BR1114" s="75"/>
      <c r="BS1114" s="75"/>
      <c r="BT1114" s="75"/>
      <c r="BU1114" s="75"/>
      <c r="BV1114" s="75"/>
      <c r="BW1114" s="75"/>
      <c r="BX1114" s="75"/>
      <c r="BY1114" s="75"/>
      <c r="BZ1114" s="75"/>
      <c r="CA1114" s="75"/>
      <c r="CB1114" s="75"/>
      <c r="CC1114" s="75"/>
      <c r="CD1114" s="75"/>
      <c r="CE1114" s="75"/>
      <c r="CF1114" s="75"/>
    </row>
    <row r="1115" spans="2:84" ht="12.95" customHeight="1">
      <c r="B1115" s="75"/>
      <c r="C1115" s="75"/>
      <c r="D1115" s="75"/>
      <c r="E1115" s="76"/>
      <c r="F1115" s="76"/>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5"/>
      <c r="AL1115" s="75"/>
      <c r="AM1115" s="75"/>
      <c r="AN1115" s="75"/>
      <c r="AO1115" s="75"/>
      <c r="AP1115" s="75"/>
      <c r="AQ1115" s="75"/>
      <c r="AR1115" s="75"/>
      <c r="AS1115" s="75"/>
      <c r="AT1115" s="75"/>
      <c r="AU1115" s="75"/>
      <c r="AV1115" s="75"/>
      <c r="AW1115" s="75"/>
      <c r="AX1115" s="75"/>
      <c r="AY1115" s="75"/>
      <c r="AZ1115" s="75"/>
      <c r="BA1115" s="75"/>
      <c r="BB1115" s="75"/>
      <c r="BC1115" s="75"/>
      <c r="BD1115" s="75"/>
      <c r="BE1115" s="75"/>
      <c r="BF1115" s="75"/>
      <c r="BG1115" s="75"/>
      <c r="BH1115" s="75"/>
      <c r="BI1115" s="75"/>
      <c r="BJ1115" s="75"/>
      <c r="BK1115" s="75"/>
      <c r="BL1115" s="75"/>
      <c r="BM1115" s="75"/>
      <c r="BN1115" s="75"/>
      <c r="BO1115" s="75"/>
      <c r="BP1115" s="75"/>
      <c r="BQ1115" s="75"/>
      <c r="BR1115" s="75"/>
      <c r="BS1115" s="75"/>
      <c r="BT1115" s="75"/>
      <c r="BU1115" s="75"/>
      <c r="BV1115" s="75"/>
      <c r="BW1115" s="75"/>
      <c r="BX1115" s="75"/>
      <c r="BY1115" s="75"/>
      <c r="BZ1115" s="75"/>
      <c r="CA1115" s="75"/>
      <c r="CB1115" s="75"/>
      <c r="CC1115" s="75"/>
      <c r="CD1115" s="75"/>
      <c r="CE1115" s="75"/>
      <c r="CF1115" s="75"/>
    </row>
    <row r="1116" spans="2:84" ht="12.95" customHeight="1">
      <c r="B1116" s="75"/>
      <c r="C1116" s="75"/>
      <c r="D1116" s="75"/>
      <c r="E1116" s="76"/>
      <c r="F1116" s="76"/>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5"/>
      <c r="AL1116" s="75"/>
      <c r="AM1116" s="75"/>
      <c r="AN1116" s="75"/>
      <c r="AO1116" s="75"/>
      <c r="AP1116" s="75"/>
      <c r="AQ1116" s="75"/>
      <c r="AR1116" s="75"/>
      <c r="AS1116" s="75"/>
      <c r="AT1116" s="75"/>
      <c r="AU1116" s="75"/>
      <c r="AV1116" s="75"/>
      <c r="AW1116" s="75"/>
      <c r="AX1116" s="75"/>
      <c r="AY1116" s="75"/>
      <c r="AZ1116" s="75"/>
      <c r="BA1116" s="75"/>
      <c r="BB1116" s="75"/>
      <c r="BC1116" s="75"/>
      <c r="BD1116" s="75"/>
      <c r="BE1116" s="75"/>
      <c r="BF1116" s="75"/>
      <c r="BG1116" s="75"/>
      <c r="BH1116" s="75"/>
      <c r="BI1116" s="75"/>
      <c r="BJ1116" s="75"/>
      <c r="BK1116" s="75"/>
      <c r="BL1116" s="75"/>
      <c r="BM1116" s="75"/>
      <c r="BN1116" s="75"/>
      <c r="BO1116" s="75"/>
      <c r="BP1116" s="75"/>
      <c r="BQ1116" s="75"/>
      <c r="BR1116" s="75"/>
      <c r="BS1116" s="75"/>
      <c r="BT1116" s="75"/>
      <c r="BU1116" s="75"/>
      <c r="BV1116" s="75"/>
      <c r="BW1116" s="75"/>
      <c r="BX1116" s="75"/>
      <c r="BY1116" s="75"/>
      <c r="BZ1116" s="75"/>
      <c r="CA1116" s="75"/>
      <c r="CB1116" s="75"/>
      <c r="CC1116" s="75"/>
      <c r="CD1116" s="75"/>
      <c r="CE1116" s="75"/>
      <c r="CF1116" s="75"/>
    </row>
    <row r="1117" spans="2:84" ht="12.95" customHeight="1">
      <c r="B1117" s="75"/>
      <c r="C1117" s="75"/>
      <c r="D1117" s="75"/>
      <c r="E1117" s="76"/>
      <c r="F1117" s="76"/>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5"/>
      <c r="AL1117" s="75"/>
      <c r="AM1117" s="75"/>
      <c r="AN1117" s="75"/>
      <c r="AO1117" s="75"/>
      <c r="AP1117" s="75"/>
      <c r="AQ1117" s="75"/>
      <c r="AR1117" s="75"/>
      <c r="AS1117" s="75"/>
      <c r="AT1117" s="75"/>
      <c r="AU1117" s="75"/>
      <c r="AV1117" s="75"/>
      <c r="AW1117" s="75"/>
      <c r="AX1117" s="75"/>
      <c r="AY1117" s="75"/>
      <c r="AZ1117" s="75"/>
      <c r="BA1117" s="75"/>
      <c r="BB1117" s="75"/>
      <c r="BC1117" s="75"/>
      <c r="BD1117" s="75"/>
      <c r="BE1117" s="75"/>
      <c r="BF1117" s="75"/>
      <c r="BG1117" s="75"/>
      <c r="BH1117" s="75"/>
      <c r="BI1117" s="75"/>
      <c r="BJ1117" s="75"/>
      <c r="BK1117" s="75"/>
      <c r="BL1117" s="75"/>
      <c r="BM1117" s="75"/>
      <c r="BN1117" s="75"/>
      <c r="BO1117" s="75"/>
      <c r="BP1117" s="75"/>
      <c r="BQ1117" s="75"/>
      <c r="BR1117" s="75"/>
      <c r="BS1117" s="75"/>
      <c r="BT1117" s="75"/>
      <c r="BU1117" s="75"/>
      <c r="BV1117" s="75"/>
      <c r="BW1117" s="75"/>
      <c r="BX1117" s="75"/>
      <c r="BY1117" s="75"/>
      <c r="BZ1117" s="75"/>
      <c r="CA1117" s="75"/>
      <c r="CB1117" s="75"/>
      <c r="CC1117" s="75"/>
      <c r="CD1117" s="75"/>
      <c r="CE1117" s="75"/>
      <c r="CF1117" s="75"/>
    </row>
    <row r="1118" spans="2:84" ht="12.95" customHeight="1">
      <c r="B1118" s="75"/>
      <c r="C1118" s="75"/>
      <c r="D1118" s="75"/>
      <c r="E1118" s="76"/>
      <c r="F1118" s="76"/>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5"/>
      <c r="AL1118" s="75"/>
      <c r="AM1118" s="75"/>
      <c r="AN1118" s="75"/>
      <c r="AO1118" s="75"/>
      <c r="AP1118" s="75"/>
      <c r="AQ1118" s="75"/>
      <c r="AR1118" s="75"/>
      <c r="AS1118" s="75"/>
      <c r="AT1118" s="75"/>
      <c r="AU1118" s="75"/>
      <c r="AV1118" s="75"/>
      <c r="AW1118" s="75"/>
      <c r="AX1118" s="75"/>
      <c r="AY1118" s="75"/>
      <c r="AZ1118" s="75"/>
      <c r="BA1118" s="75"/>
      <c r="BB1118" s="75"/>
      <c r="BC1118" s="75"/>
      <c r="BD1118" s="75"/>
      <c r="BE1118" s="75"/>
      <c r="BF1118" s="75"/>
      <c r="BG1118" s="75"/>
      <c r="BH1118" s="75"/>
      <c r="BI1118" s="75"/>
      <c r="BJ1118" s="75"/>
      <c r="BK1118" s="75"/>
      <c r="BL1118" s="75"/>
      <c r="BM1118" s="75"/>
      <c r="BN1118" s="75"/>
      <c r="BO1118" s="75"/>
      <c r="BP1118" s="75"/>
      <c r="BQ1118" s="75"/>
      <c r="BR1118" s="75"/>
      <c r="BS1118" s="75"/>
      <c r="BT1118" s="75"/>
      <c r="BU1118" s="75"/>
      <c r="BV1118" s="75"/>
      <c r="BW1118" s="75"/>
      <c r="BX1118" s="75"/>
      <c r="BY1118" s="75"/>
      <c r="BZ1118" s="75"/>
      <c r="CA1118" s="75"/>
      <c r="CB1118" s="75"/>
      <c r="CC1118" s="75"/>
      <c r="CD1118" s="75"/>
      <c r="CE1118" s="75"/>
      <c r="CF1118" s="75"/>
    </row>
    <row r="1119" spans="2:84" ht="12.95" customHeight="1">
      <c r="B1119" s="75"/>
      <c r="C1119" s="75"/>
      <c r="D1119" s="75"/>
      <c r="E1119" s="76"/>
      <c r="F1119" s="76"/>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5"/>
      <c r="AL1119" s="75"/>
      <c r="AM1119" s="75"/>
      <c r="AN1119" s="75"/>
      <c r="AO1119" s="75"/>
      <c r="AP1119" s="75"/>
      <c r="AQ1119" s="75"/>
      <c r="AR1119" s="75"/>
      <c r="AS1119" s="75"/>
      <c r="AT1119" s="75"/>
      <c r="AU1119" s="75"/>
      <c r="AV1119" s="75"/>
      <c r="AW1119" s="75"/>
      <c r="AX1119" s="75"/>
      <c r="AY1119" s="75"/>
      <c r="AZ1119" s="75"/>
      <c r="BA1119" s="75"/>
      <c r="BB1119" s="75"/>
      <c r="BC1119" s="75"/>
      <c r="BD1119" s="75"/>
      <c r="BE1119" s="75"/>
      <c r="BF1119" s="75"/>
      <c r="BG1119" s="75"/>
      <c r="BH1119" s="75"/>
      <c r="BI1119" s="75"/>
      <c r="BJ1119" s="75"/>
      <c r="BK1119" s="75"/>
      <c r="BL1119" s="75"/>
      <c r="BM1119" s="75"/>
      <c r="BN1119" s="75"/>
      <c r="BO1119" s="75"/>
      <c r="BP1119" s="75"/>
      <c r="BQ1119" s="75"/>
      <c r="BR1119" s="75"/>
      <c r="BS1119" s="75"/>
      <c r="BT1119" s="75"/>
      <c r="BU1119" s="75"/>
      <c r="BV1119" s="75"/>
      <c r="BW1119" s="75"/>
      <c r="BX1119" s="75"/>
      <c r="BY1119" s="75"/>
      <c r="BZ1119" s="75"/>
      <c r="CA1119" s="75"/>
      <c r="CB1119" s="75"/>
      <c r="CC1119" s="75"/>
      <c r="CD1119" s="75"/>
      <c r="CE1119" s="75"/>
      <c r="CF1119" s="75"/>
    </row>
    <row r="1120" spans="2:84" ht="12.95" customHeight="1">
      <c r="B1120" s="75"/>
      <c r="C1120" s="75"/>
      <c r="D1120" s="75"/>
      <c r="E1120" s="76"/>
      <c r="F1120" s="76"/>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5"/>
      <c r="AL1120" s="75"/>
      <c r="AM1120" s="75"/>
      <c r="AN1120" s="75"/>
      <c r="AO1120" s="75"/>
      <c r="AP1120" s="75"/>
      <c r="AQ1120" s="75"/>
      <c r="AR1120" s="75"/>
      <c r="AS1120" s="75"/>
      <c r="AT1120" s="75"/>
      <c r="AU1120" s="75"/>
      <c r="AV1120" s="75"/>
      <c r="AW1120" s="75"/>
      <c r="AX1120" s="75"/>
      <c r="AY1120" s="75"/>
      <c r="AZ1120" s="75"/>
      <c r="BA1120" s="75"/>
      <c r="BB1120" s="75"/>
      <c r="BC1120" s="75"/>
      <c r="BD1120" s="75"/>
      <c r="BE1120" s="75"/>
      <c r="BF1120" s="75"/>
      <c r="BG1120" s="75"/>
      <c r="BH1120" s="75"/>
      <c r="BI1120" s="75"/>
      <c r="BJ1120" s="75"/>
      <c r="BK1120" s="75"/>
      <c r="BL1120" s="75"/>
      <c r="BM1120" s="75"/>
      <c r="BN1120" s="75"/>
      <c r="BO1120" s="75"/>
      <c r="BP1120" s="75"/>
      <c r="BQ1120" s="75"/>
      <c r="BR1120" s="75"/>
      <c r="BS1120" s="75"/>
      <c r="BT1120" s="75"/>
      <c r="BU1120" s="75"/>
      <c r="BV1120" s="75"/>
      <c r="BW1120" s="75"/>
      <c r="BX1120" s="75"/>
      <c r="BY1120" s="75"/>
      <c r="BZ1120" s="75"/>
      <c r="CA1120" s="75"/>
      <c r="CB1120" s="75"/>
      <c r="CC1120" s="75"/>
      <c r="CD1120" s="75"/>
      <c r="CE1120" s="75"/>
      <c r="CF1120" s="75"/>
    </row>
    <row r="1121" spans="2:84" ht="12.95" customHeight="1">
      <c r="B1121" s="75"/>
      <c r="C1121" s="75"/>
      <c r="D1121" s="75"/>
      <c r="E1121" s="76"/>
      <c r="F1121" s="76"/>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5"/>
      <c r="AL1121" s="75"/>
      <c r="AM1121" s="75"/>
      <c r="AN1121" s="75"/>
      <c r="AO1121" s="75"/>
      <c r="AP1121" s="75"/>
      <c r="AQ1121" s="75"/>
      <c r="AR1121" s="75"/>
      <c r="AS1121" s="75"/>
      <c r="AT1121" s="75"/>
      <c r="AU1121" s="75"/>
      <c r="AV1121" s="75"/>
      <c r="AW1121" s="75"/>
      <c r="AX1121" s="75"/>
      <c r="AY1121" s="75"/>
      <c r="AZ1121" s="75"/>
      <c r="BA1121" s="75"/>
      <c r="BB1121" s="75"/>
      <c r="BC1121" s="75"/>
      <c r="BD1121" s="75"/>
      <c r="BE1121" s="75"/>
      <c r="BF1121" s="75"/>
      <c r="BG1121" s="75"/>
      <c r="BH1121" s="75"/>
      <c r="BI1121" s="75"/>
      <c r="BJ1121" s="75"/>
      <c r="BK1121" s="75"/>
      <c r="BL1121" s="75"/>
      <c r="BM1121" s="75"/>
      <c r="BN1121" s="75"/>
      <c r="BO1121" s="75"/>
      <c r="BP1121" s="75"/>
      <c r="BQ1121" s="75"/>
      <c r="BR1121" s="75"/>
      <c r="BS1121" s="75"/>
      <c r="BT1121" s="75"/>
      <c r="BU1121" s="75"/>
      <c r="BV1121" s="75"/>
      <c r="BW1121" s="75"/>
      <c r="BX1121" s="75"/>
      <c r="BY1121" s="75"/>
      <c r="BZ1121" s="75"/>
      <c r="CA1121" s="75"/>
      <c r="CB1121" s="75"/>
      <c r="CC1121" s="75"/>
      <c r="CD1121" s="75"/>
      <c r="CE1121" s="75"/>
      <c r="CF1121" s="75"/>
    </row>
    <row r="1122" spans="2:84" ht="12.95" customHeight="1">
      <c r="B1122" s="75"/>
      <c r="C1122" s="75"/>
      <c r="D1122" s="75"/>
      <c r="E1122" s="76"/>
      <c r="F1122" s="76"/>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5"/>
      <c r="AL1122" s="75"/>
      <c r="AM1122" s="75"/>
      <c r="AN1122" s="75"/>
      <c r="AO1122" s="75"/>
      <c r="AP1122" s="75"/>
      <c r="AQ1122" s="75"/>
      <c r="AR1122" s="75"/>
      <c r="AS1122" s="75"/>
      <c r="AT1122" s="75"/>
      <c r="AU1122" s="75"/>
      <c r="AV1122" s="75"/>
      <c r="AW1122" s="75"/>
      <c r="AX1122" s="75"/>
      <c r="AY1122" s="75"/>
      <c r="AZ1122" s="75"/>
      <c r="BA1122" s="75"/>
      <c r="BB1122" s="75"/>
      <c r="BC1122" s="75"/>
      <c r="BD1122" s="75"/>
      <c r="BE1122" s="75"/>
      <c r="BF1122" s="75"/>
      <c r="BG1122" s="75"/>
      <c r="BH1122" s="75"/>
      <c r="BI1122" s="75"/>
      <c r="BJ1122" s="75"/>
      <c r="BK1122" s="75"/>
      <c r="BL1122" s="75"/>
      <c r="BM1122" s="75"/>
      <c r="BN1122" s="75"/>
      <c r="BO1122" s="75"/>
      <c r="BP1122" s="75"/>
      <c r="BQ1122" s="75"/>
      <c r="BR1122" s="75"/>
      <c r="BS1122" s="75"/>
      <c r="BT1122" s="75"/>
      <c r="BU1122" s="75"/>
      <c r="BV1122" s="75"/>
      <c r="BW1122" s="75"/>
      <c r="BX1122" s="75"/>
      <c r="BY1122" s="75"/>
      <c r="BZ1122" s="75"/>
      <c r="CA1122" s="75"/>
      <c r="CB1122" s="75"/>
      <c r="CC1122" s="75"/>
      <c r="CD1122" s="75"/>
      <c r="CE1122" s="75"/>
      <c r="CF1122" s="75"/>
    </row>
    <row r="1123" spans="2:84" ht="12.95" customHeight="1">
      <c r="B1123" s="75"/>
      <c r="C1123" s="75"/>
      <c r="D1123" s="75"/>
      <c r="E1123" s="76"/>
      <c r="F1123" s="76"/>
      <c r="G1123" s="75"/>
      <c r="H1123" s="75"/>
      <c r="I1123" s="75"/>
      <c r="J1123" s="75"/>
      <c r="K1123" s="75"/>
      <c r="L1123" s="75"/>
      <c r="M1123" s="75"/>
      <c r="N1123" s="75"/>
      <c r="O1123" s="75"/>
      <c r="P1123" s="75"/>
      <c r="Q1123" s="75"/>
      <c r="R1123" s="75"/>
      <c r="S1123" s="75"/>
      <c r="T1123" s="75"/>
      <c r="U1123" s="75"/>
      <c r="V1123" s="75"/>
      <c r="W1123" s="75"/>
      <c r="X1123" s="75"/>
      <c r="Y1123" s="75"/>
      <c r="Z1123" s="75"/>
      <c r="AA1123" s="75"/>
      <c r="AB1123" s="75"/>
      <c r="AC1123" s="75"/>
      <c r="AD1123" s="75"/>
      <c r="AE1123" s="75"/>
      <c r="AF1123" s="75"/>
      <c r="AG1123" s="75"/>
      <c r="AH1123" s="75"/>
      <c r="AI1123" s="75"/>
      <c r="AJ1123" s="75"/>
      <c r="AK1123" s="75"/>
      <c r="AL1123" s="75"/>
      <c r="AM1123" s="75"/>
      <c r="AN1123" s="75"/>
      <c r="AO1123" s="75"/>
      <c r="AP1123" s="75"/>
      <c r="AQ1123" s="75"/>
      <c r="AR1123" s="75"/>
      <c r="AS1123" s="75"/>
      <c r="AT1123" s="75"/>
      <c r="AU1123" s="75"/>
      <c r="AV1123" s="75"/>
      <c r="AW1123" s="75"/>
      <c r="AX1123" s="75"/>
      <c r="AY1123" s="75"/>
      <c r="AZ1123" s="75"/>
      <c r="BA1123" s="75"/>
      <c r="BB1123" s="75"/>
      <c r="BC1123" s="75"/>
      <c r="BD1123" s="75"/>
      <c r="BE1123" s="75"/>
      <c r="BF1123" s="75"/>
      <c r="BG1123" s="75"/>
      <c r="BH1123" s="75"/>
      <c r="BI1123" s="75"/>
      <c r="BJ1123" s="75"/>
      <c r="BK1123" s="75"/>
      <c r="BL1123" s="75"/>
      <c r="BM1123" s="75"/>
      <c r="BN1123" s="75"/>
      <c r="BO1123" s="75"/>
      <c r="BP1123" s="75"/>
      <c r="BQ1123" s="75"/>
      <c r="BR1123" s="75"/>
      <c r="BS1123" s="75"/>
      <c r="BT1123" s="75"/>
      <c r="BU1123" s="75"/>
      <c r="BV1123" s="75"/>
      <c r="BW1123" s="75"/>
      <c r="BX1123" s="75"/>
      <c r="BY1123" s="75"/>
      <c r="BZ1123" s="75"/>
      <c r="CA1123" s="75"/>
      <c r="CB1123" s="75"/>
      <c r="CC1123" s="75"/>
      <c r="CD1123" s="75"/>
      <c r="CE1123" s="75"/>
      <c r="CF1123" s="75"/>
    </row>
    <row r="1124" spans="2:84" ht="12.95" customHeight="1">
      <c r="B1124" s="75"/>
      <c r="C1124" s="75"/>
      <c r="D1124" s="75"/>
      <c r="E1124" s="76"/>
      <c r="F1124" s="76"/>
      <c r="G1124" s="75"/>
      <c r="H1124" s="75"/>
      <c r="I1124" s="75"/>
      <c r="J1124" s="75"/>
      <c r="K1124" s="75"/>
      <c r="L1124" s="75"/>
      <c r="M1124" s="75"/>
      <c r="N1124" s="75"/>
      <c r="O1124" s="75"/>
      <c r="P1124" s="75"/>
      <c r="Q1124" s="75"/>
      <c r="R1124" s="75"/>
      <c r="S1124" s="75"/>
      <c r="T1124" s="75"/>
      <c r="U1124" s="75"/>
      <c r="V1124" s="75"/>
      <c r="W1124" s="75"/>
      <c r="X1124" s="75"/>
      <c r="Y1124" s="75"/>
      <c r="Z1124" s="75"/>
      <c r="AA1124" s="75"/>
      <c r="AB1124" s="75"/>
      <c r="AC1124" s="75"/>
      <c r="AD1124" s="75"/>
      <c r="AE1124" s="75"/>
      <c r="AF1124" s="75"/>
      <c r="AG1124" s="75"/>
      <c r="AH1124" s="75"/>
      <c r="AI1124" s="75"/>
      <c r="AJ1124" s="75"/>
      <c r="AK1124" s="75"/>
      <c r="AL1124" s="75"/>
      <c r="AM1124" s="75"/>
      <c r="AN1124" s="75"/>
      <c r="AO1124" s="75"/>
      <c r="AP1124" s="75"/>
      <c r="AQ1124" s="75"/>
      <c r="AR1124" s="75"/>
      <c r="AS1124" s="75"/>
      <c r="AT1124" s="75"/>
      <c r="AU1124" s="75"/>
      <c r="AV1124" s="75"/>
      <c r="AW1124" s="75"/>
      <c r="AX1124" s="75"/>
      <c r="AY1124" s="75"/>
      <c r="AZ1124" s="75"/>
      <c r="BA1124" s="75"/>
      <c r="BB1124" s="75"/>
      <c r="BC1124" s="75"/>
      <c r="BD1124" s="75"/>
      <c r="BE1124" s="75"/>
      <c r="BF1124" s="75"/>
      <c r="BG1124" s="75"/>
      <c r="BH1124" s="75"/>
      <c r="BI1124" s="75"/>
      <c r="BJ1124" s="75"/>
      <c r="BK1124" s="75"/>
      <c r="BL1124" s="75"/>
      <c r="BM1124" s="75"/>
      <c r="BN1124" s="75"/>
      <c r="BO1124" s="75"/>
      <c r="BP1124" s="75"/>
      <c r="BQ1124" s="75"/>
      <c r="BR1124" s="75"/>
      <c r="BS1124" s="75"/>
      <c r="BT1124" s="75"/>
      <c r="BU1124" s="75"/>
      <c r="BV1124" s="75"/>
      <c r="BW1124" s="75"/>
      <c r="BX1124" s="75"/>
      <c r="BY1124" s="75"/>
      <c r="BZ1124" s="75"/>
      <c r="CA1124" s="75"/>
      <c r="CB1124" s="75"/>
      <c r="CC1124" s="75"/>
      <c r="CD1124" s="75"/>
      <c r="CE1124" s="75"/>
      <c r="CF1124" s="75"/>
    </row>
    <row r="1125" spans="2:84" ht="12.95" customHeight="1">
      <c r="B1125" s="75"/>
      <c r="C1125" s="75"/>
      <c r="D1125" s="75"/>
      <c r="E1125" s="76"/>
      <c r="F1125" s="76"/>
      <c r="G1125" s="75"/>
      <c r="H1125" s="75"/>
      <c r="I1125" s="75"/>
      <c r="J1125" s="75"/>
      <c r="K1125" s="75"/>
      <c r="L1125" s="75"/>
      <c r="M1125" s="75"/>
      <c r="N1125" s="75"/>
      <c r="O1125" s="75"/>
      <c r="P1125" s="75"/>
      <c r="Q1125" s="75"/>
      <c r="R1125" s="75"/>
      <c r="S1125" s="75"/>
      <c r="T1125" s="75"/>
      <c r="U1125" s="75"/>
      <c r="V1125" s="75"/>
      <c r="W1125" s="75"/>
      <c r="X1125" s="75"/>
      <c r="Y1125" s="75"/>
      <c r="Z1125" s="75"/>
      <c r="AA1125" s="75"/>
      <c r="AB1125" s="75"/>
      <c r="AC1125" s="75"/>
      <c r="AD1125" s="75"/>
      <c r="AE1125" s="75"/>
      <c r="AF1125" s="75"/>
      <c r="AG1125" s="75"/>
      <c r="AH1125" s="75"/>
      <c r="AI1125" s="75"/>
      <c r="AJ1125" s="75"/>
      <c r="AK1125" s="75"/>
      <c r="AL1125" s="75"/>
      <c r="AM1125" s="75"/>
      <c r="AN1125" s="75"/>
      <c r="AO1125" s="75"/>
      <c r="AP1125" s="75"/>
      <c r="AQ1125" s="75"/>
      <c r="AR1125" s="75"/>
      <c r="AS1125" s="75"/>
      <c r="AT1125" s="75"/>
      <c r="AU1125" s="75"/>
      <c r="AV1125" s="75"/>
      <c r="AW1125" s="75"/>
      <c r="AX1125" s="75"/>
      <c r="AY1125" s="75"/>
      <c r="AZ1125" s="75"/>
      <c r="BA1125" s="75"/>
      <c r="BB1125" s="75"/>
      <c r="BC1125" s="75"/>
      <c r="BD1125" s="75"/>
      <c r="BE1125" s="75"/>
      <c r="BF1125" s="75"/>
      <c r="BG1125" s="75"/>
      <c r="BH1125" s="75"/>
      <c r="BI1125" s="75"/>
      <c r="BJ1125" s="75"/>
      <c r="BK1125" s="75"/>
      <c r="BL1125" s="75"/>
      <c r="BM1125" s="75"/>
      <c r="BN1125" s="75"/>
      <c r="BO1125" s="75"/>
      <c r="BP1125" s="75"/>
      <c r="BQ1125" s="75"/>
      <c r="BR1125" s="75"/>
      <c r="BS1125" s="75"/>
      <c r="BT1125" s="75"/>
      <c r="BU1125" s="75"/>
      <c r="BV1125" s="75"/>
      <c r="BW1125" s="75"/>
      <c r="BX1125" s="75"/>
      <c r="BY1125" s="75"/>
      <c r="BZ1125" s="75"/>
      <c r="CA1125" s="75"/>
      <c r="CB1125" s="75"/>
      <c r="CC1125" s="75"/>
      <c r="CD1125" s="75"/>
      <c r="CE1125" s="75"/>
      <c r="CF1125" s="75"/>
    </row>
    <row r="1126" spans="2:84" ht="12.95" customHeight="1">
      <c r="B1126" s="75"/>
      <c r="C1126" s="75"/>
      <c r="D1126" s="75"/>
      <c r="E1126" s="76"/>
      <c r="F1126" s="76"/>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5"/>
      <c r="AL1126" s="75"/>
      <c r="AM1126" s="75"/>
      <c r="AN1126" s="75"/>
      <c r="AO1126" s="75"/>
      <c r="AP1126" s="75"/>
      <c r="AQ1126" s="75"/>
      <c r="AR1126" s="75"/>
      <c r="AS1126" s="75"/>
      <c r="AT1126" s="75"/>
      <c r="AU1126" s="75"/>
      <c r="AV1126" s="75"/>
      <c r="AW1126" s="75"/>
      <c r="AX1126" s="75"/>
      <c r="AY1126" s="75"/>
      <c r="AZ1126" s="75"/>
      <c r="BA1126" s="75"/>
      <c r="BB1126" s="75"/>
      <c r="BC1126" s="75"/>
      <c r="BD1126" s="75"/>
      <c r="BE1126" s="75"/>
      <c r="BF1126" s="75"/>
      <c r="BG1126" s="75"/>
      <c r="BH1126" s="75"/>
      <c r="BI1126" s="75"/>
      <c r="BJ1126" s="75"/>
      <c r="BK1126" s="75"/>
      <c r="BL1126" s="75"/>
      <c r="BM1126" s="75"/>
      <c r="BN1126" s="75"/>
      <c r="BO1126" s="75"/>
      <c r="BP1126" s="75"/>
      <c r="BQ1126" s="75"/>
      <c r="BR1126" s="75"/>
      <c r="BS1126" s="75"/>
      <c r="BT1126" s="75"/>
      <c r="BU1126" s="75"/>
      <c r="BV1126" s="75"/>
      <c r="BW1126" s="75"/>
      <c r="BX1126" s="75"/>
      <c r="BY1126" s="75"/>
      <c r="BZ1126" s="75"/>
      <c r="CA1126" s="75"/>
      <c r="CB1126" s="75"/>
      <c r="CC1126" s="75"/>
      <c r="CD1126" s="75"/>
      <c r="CE1126" s="75"/>
      <c r="CF1126" s="75"/>
    </row>
    <row r="1127" spans="2:84" ht="12.95" customHeight="1">
      <c r="B1127" s="75"/>
      <c r="C1127" s="75"/>
      <c r="D1127" s="75"/>
      <c r="E1127" s="76"/>
      <c r="F1127" s="76"/>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5"/>
      <c r="AL1127" s="75"/>
      <c r="AM1127" s="75"/>
      <c r="AN1127" s="75"/>
      <c r="AO1127" s="75"/>
      <c r="AP1127" s="75"/>
      <c r="AQ1127" s="75"/>
      <c r="AR1127" s="75"/>
      <c r="AS1127" s="75"/>
      <c r="AT1127" s="75"/>
      <c r="AU1127" s="75"/>
      <c r="AV1127" s="75"/>
      <c r="AW1127" s="75"/>
      <c r="AX1127" s="75"/>
      <c r="AY1127" s="75"/>
      <c r="AZ1127" s="75"/>
      <c r="BA1127" s="75"/>
      <c r="BB1127" s="75"/>
      <c r="BC1127" s="75"/>
      <c r="BD1127" s="75"/>
      <c r="BE1127" s="75"/>
      <c r="BF1127" s="75"/>
      <c r="BG1127" s="75"/>
      <c r="BH1127" s="75"/>
      <c r="BI1127" s="75"/>
      <c r="BJ1127" s="75"/>
      <c r="BK1127" s="75"/>
      <c r="BL1127" s="75"/>
      <c r="BM1127" s="75"/>
      <c r="BN1127" s="75"/>
      <c r="BO1127" s="75"/>
      <c r="BP1127" s="75"/>
      <c r="BQ1127" s="75"/>
      <c r="BR1127" s="75"/>
      <c r="BS1127" s="75"/>
      <c r="BT1127" s="75"/>
      <c r="BU1127" s="75"/>
      <c r="BV1127" s="75"/>
      <c r="BW1127" s="75"/>
      <c r="BX1127" s="75"/>
      <c r="BY1127" s="75"/>
      <c r="BZ1127" s="75"/>
      <c r="CA1127" s="75"/>
      <c r="CB1127" s="75"/>
      <c r="CC1127" s="75"/>
      <c r="CD1127" s="75"/>
      <c r="CE1127" s="75"/>
      <c r="CF1127" s="75"/>
    </row>
    <row r="1128" spans="2:84" ht="12.95" customHeight="1">
      <c r="B1128" s="75"/>
      <c r="C1128" s="75"/>
      <c r="D1128" s="75"/>
      <c r="E1128" s="76"/>
      <c r="F1128" s="76"/>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5"/>
      <c r="AL1128" s="75"/>
      <c r="AM1128" s="75"/>
      <c r="AN1128" s="75"/>
      <c r="AO1128" s="75"/>
      <c r="AP1128" s="75"/>
      <c r="AQ1128" s="75"/>
      <c r="AR1128" s="75"/>
      <c r="AS1128" s="75"/>
      <c r="AT1128" s="75"/>
      <c r="AU1128" s="75"/>
      <c r="AV1128" s="75"/>
      <c r="AW1128" s="75"/>
      <c r="AX1128" s="75"/>
      <c r="AY1128" s="75"/>
      <c r="AZ1128" s="75"/>
      <c r="BA1128" s="75"/>
      <c r="BB1128" s="75"/>
      <c r="BC1128" s="75"/>
      <c r="BD1128" s="75"/>
      <c r="BE1128" s="75"/>
      <c r="BF1128" s="75"/>
      <c r="BG1128" s="75"/>
      <c r="BH1128" s="75"/>
      <c r="BI1128" s="75"/>
      <c r="BJ1128" s="75"/>
      <c r="BK1128" s="75"/>
      <c r="BL1128" s="75"/>
      <c r="BM1128" s="75"/>
      <c r="BN1128" s="75"/>
      <c r="BO1128" s="75"/>
      <c r="BP1128" s="75"/>
      <c r="BQ1128" s="75"/>
      <c r="BR1128" s="75"/>
      <c r="BS1128" s="75"/>
      <c r="BT1128" s="75"/>
      <c r="BU1128" s="75"/>
      <c r="BV1128" s="75"/>
      <c r="BW1128" s="75"/>
      <c r="BX1128" s="75"/>
      <c r="BY1128" s="75"/>
      <c r="BZ1128" s="75"/>
      <c r="CA1128" s="75"/>
      <c r="CB1128" s="75"/>
      <c r="CC1128" s="75"/>
      <c r="CD1128" s="75"/>
      <c r="CE1128" s="75"/>
      <c r="CF1128" s="75"/>
    </row>
    <row r="1129" spans="2:84" ht="12.95" customHeight="1">
      <c r="B1129" s="75"/>
      <c r="C1129" s="75"/>
      <c r="D1129" s="75"/>
      <c r="E1129" s="76"/>
      <c r="F1129" s="76"/>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5"/>
      <c r="AL1129" s="75"/>
      <c r="AM1129" s="75"/>
      <c r="AN1129" s="75"/>
      <c r="AO1129" s="75"/>
      <c r="AP1129" s="75"/>
      <c r="AQ1129" s="75"/>
      <c r="AR1129" s="75"/>
      <c r="AS1129" s="75"/>
      <c r="AT1129" s="75"/>
      <c r="AU1129" s="75"/>
      <c r="AV1129" s="75"/>
      <c r="AW1129" s="75"/>
      <c r="AX1129" s="75"/>
      <c r="AY1129" s="75"/>
      <c r="AZ1129" s="75"/>
      <c r="BA1129" s="75"/>
      <c r="BB1129" s="75"/>
      <c r="BC1129" s="75"/>
      <c r="BD1129" s="75"/>
      <c r="BE1129" s="75"/>
      <c r="BF1129" s="75"/>
      <c r="BG1129" s="75"/>
      <c r="BH1129" s="75"/>
      <c r="BI1129" s="75"/>
      <c r="BJ1129" s="75"/>
      <c r="BK1129" s="75"/>
      <c r="BL1129" s="75"/>
      <c r="BM1129" s="75"/>
      <c r="BN1129" s="75"/>
      <c r="BO1129" s="75"/>
      <c r="BP1129" s="75"/>
      <c r="BQ1129" s="75"/>
      <c r="BR1129" s="75"/>
      <c r="BS1129" s="75"/>
      <c r="BT1129" s="75"/>
      <c r="BU1129" s="75"/>
      <c r="BV1129" s="75"/>
      <c r="BW1129" s="75"/>
      <c r="BX1129" s="75"/>
      <c r="BY1129" s="75"/>
      <c r="BZ1129" s="75"/>
      <c r="CA1129" s="75"/>
      <c r="CB1129" s="75"/>
      <c r="CC1129" s="75"/>
      <c r="CD1129" s="75"/>
      <c r="CE1129" s="75"/>
      <c r="CF1129" s="75"/>
    </row>
    <row r="1130" spans="2:84" ht="12.95" customHeight="1">
      <c r="B1130" s="75"/>
      <c r="C1130" s="75"/>
      <c r="D1130" s="75"/>
      <c r="E1130" s="76"/>
      <c r="F1130" s="76"/>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5"/>
      <c r="AL1130" s="75"/>
      <c r="AM1130" s="75"/>
      <c r="AN1130" s="75"/>
      <c r="AO1130" s="75"/>
      <c r="AP1130" s="75"/>
      <c r="AQ1130" s="75"/>
      <c r="AR1130" s="75"/>
      <c r="AS1130" s="75"/>
      <c r="AT1130" s="75"/>
      <c r="AU1130" s="75"/>
      <c r="AV1130" s="75"/>
      <c r="AW1130" s="75"/>
      <c r="AX1130" s="75"/>
      <c r="AY1130" s="75"/>
      <c r="AZ1130" s="75"/>
      <c r="BA1130" s="75"/>
      <c r="BB1130" s="75"/>
      <c r="BC1130" s="75"/>
      <c r="BD1130" s="75"/>
      <c r="BE1130" s="75"/>
      <c r="BF1130" s="75"/>
      <c r="BG1130" s="75"/>
      <c r="BH1130" s="75"/>
      <c r="BI1130" s="75"/>
      <c r="BJ1130" s="75"/>
      <c r="BK1130" s="75"/>
      <c r="BL1130" s="75"/>
      <c r="BM1130" s="75"/>
      <c r="BN1130" s="75"/>
      <c r="BO1130" s="75"/>
      <c r="BP1130" s="75"/>
      <c r="BQ1130" s="75"/>
      <c r="BR1130" s="75"/>
      <c r="BS1130" s="75"/>
      <c r="BT1130" s="75"/>
      <c r="BU1130" s="75"/>
      <c r="BV1130" s="75"/>
      <c r="BW1130" s="75"/>
      <c r="BX1130" s="75"/>
      <c r="BY1130" s="75"/>
      <c r="BZ1130" s="75"/>
      <c r="CA1130" s="75"/>
      <c r="CB1130" s="75"/>
      <c r="CC1130" s="75"/>
      <c r="CD1130" s="75"/>
      <c r="CE1130" s="75"/>
      <c r="CF1130" s="75"/>
    </row>
    <row r="1131" spans="2:84" ht="12.95" customHeight="1">
      <c r="B1131" s="75"/>
      <c r="C1131" s="75"/>
      <c r="D1131" s="75"/>
      <c r="E1131" s="76"/>
      <c r="F1131" s="76"/>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5"/>
      <c r="AL1131" s="75"/>
      <c r="AM1131" s="75"/>
      <c r="AN1131" s="75"/>
      <c r="AO1131" s="75"/>
      <c r="AP1131" s="75"/>
      <c r="AQ1131" s="75"/>
      <c r="AR1131" s="75"/>
      <c r="AS1131" s="75"/>
      <c r="AT1131" s="75"/>
      <c r="AU1131" s="75"/>
      <c r="AV1131" s="75"/>
      <c r="AW1131" s="75"/>
      <c r="AX1131" s="75"/>
      <c r="AY1131" s="75"/>
      <c r="AZ1131" s="75"/>
      <c r="BA1131" s="75"/>
      <c r="BB1131" s="75"/>
      <c r="BC1131" s="75"/>
      <c r="BD1131" s="75"/>
      <c r="BE1131" s="75"/>
      <c r="BF1131" s="75"/>
      <c r="BG1131" s="75"/>
      <c r="BH1131" s="75"/>
      <c r="BI1131" s="75"/>
      <c r="BJ1131" s="75"/>
      <c r="BK1131" s="75"/>
      <c r="BL1131" s="75"/>
      <c r="BM1131" s="75"/>
      <c r="BN1131" s="75"/>
      <c r="BO1131" s="75"/>
      <c r="BP1131" s="75"/>
      <c r="BQ1131" s="75"/>
      <c r="BR1131" s="75"/>
      <c r="BS1131" s="75"/>
      <c r="BT1131" s="75"/>
      <c r="BU1131" s="75"/>
      <c r="BV1131" s="75"/>
      <c r="BW1131" s="75"/>
      <c r="BX1131" s="75"/>
      <c r="BY1131" s="75"/>
      <c r="BZ1131" s="75"/>
      <c r="CA1131" s="75"/>
      <c r="CB1131" s="75"/>
      <c r="CC1131" s="75"/>
      <c r="CD1131" s="75"/>
      <c r="CE1131" s="75"/>
      <c r="CF1131" s="75"/>
    </row>
    <row r="1132" spans="2:84" ht="12.95" customHeight="1">
      <c r="B1132" s="75"/>
      <c r="C1132" s="75"/>
      <c r="D1132" s="75"/>
      <c r="E1132" s="76"/>
      <c r="F1132" s="76"/>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5"/>
      <c r="AL1132" s="75"/>
      <c r="AM1132" s="75"/>
      <c r="AN1132" s="75"/>
      <c r="AO1132" s="75"/>
      <c r="AP1132" s="75"/>
      <c r="AQ1132" s="75"/>
      <c r="AR1132" s="75"/>
      <c r="AS1132" s="75"/>
      <c r="AT1132" s="75"/>
      <c r="AU1132" s="75"/>
      <c r="AV1132" s="75"/>
      <c r="AW1132" s="75"/>
      <c r="AX1132" s="75"/>
      <c r="AY1132" s="75"/>
      <c r="AZ1132" s="75"/>
      <c r="BA1132" s="75"/>
      <c r="BB1132" s="75"/>
      <c r="BC1132" s="75"/>
      <c r="BD1132" s="75"/>
      <c r="BE1132" s="75"/>
      <c r="BF1132" s="75"/>
      <c r="BG1132" s="75"/>
      <c r="BH1132" s="75"/>
      <c r="BI1132" s="75"/>
      <c r="BJ1132" s="75"/>
      <c r="BK1132" s="75"/>
      <c r="BL1132" s="75"/>
      <c r="BM1132" s="75"/>
      <c r="BN1132" s="75"/>
      <c r="BO1132" s="75"/>
      <c r="BP1132" s="75"/>
      <c r="BQ1132" s="75"/>
      <c r="BR1132" s="75"/>
      <c r="BS1132" s="75"/>
      <c r="BT1132" s="75"/>
      <c r="BU1132" s="75"/>
      <c r="BV1132" s="75"/>
      <c r="BW1132" s="75"/>
      <c r="BX1132" s="75"/>
      <c r="BY1132" s="75"/>
      <c r="BZ1132" s="75"/>
      <c r="CA1132" s="75"/>
      <c r="CB1132" s="75"/>
      <c r="CC1132" s="75"/>
      <c r="CD1132" s="75"/>
      <c r="CE1132" s="75"/>
      <c r="CF1132" s="75"/>
    </row>
    <row r="1133" spans="2:84" ht="12.95" customHeight="1">
      <c r="B1133" s="75"/>
      <c r="C1133" s="75"/>
      <c r="D1133" s="75"/>
      <c r="E1133" s="76"/>
      <c r="F1133" s="76"/>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5"/>
      <c r="AL1133" s="75"/>
      <c r="AM1133" s="75"/>
      <c r="AN1133" s="75"/>
      <c r="AO1133" s="75"/>
      <c r="AP1133" s="75"/>
      <c r="AQ1133" s="75"/>
      <c r="AR1133" s="75"/>
      <c r="AS1133" s="75"/>
      <c r="AT1133" s="75"/>
      <c r="AU1133" s="75"/>
      <c r="AV1133" s="75"/>
      <c r="AW1133" s="75"/>
      <c r="AX1133" s="75"/>
      <c r="AY1133" s="75"/>
      <c r="AZ1133" s="75"/>
      <c r="BA1133" s="75"/>
      <c r="BB1133" s="75"/>
      <c r="BC1133" s="75"/>
      <c r="BD1133" s="75"/>
      <c r="BE1133" s="75"/>
      <c r="BF1133" s="75"/>
      <c r="BG1133" s="75"/>
      <c r="BH1133" s="75"/>
      <c r="BI1133" s="75"/>
      <c r="BJ1133" s="75"/>
      <c r="BK1133" s="75"/>
      <c r="BL1133" s="75"/>
      <c r="BM1133" s="75"/>
      <c r="BN1133" s="75"/>
      <c r="BO1133" s="75"/>
      <c r="BP1133" s="75"/>
      <c r="BQ1133" s="75"/>
      <c r="BR1133" s="75"/>
      <c r="BS1133" s="75"/>
      <c r="BT1133" s="75"/>
      <c r="BU1133" s="75"/>
      <c r="BV1133" s="75"/>
      <c r="BW1133" s="75"/>
      <c r="BX1133" s="75"/>
      <c r="BY1133" s="75"/>
      <c r="BZ1133" s="75"/>
      <c r="CA1133" s="75"/>
      <c r="CB1133" s="75"/>
      <c r="CC1133" s="75"/>
      <c r="CD1133" s="75"/>
      <c r="CE1133" s="75"/>
      <c r="CF1133" s="75"/>
    </row>
    <row r="1134" spans="2:84" ht="12.95" customHeight="1">
      <c r="B1134" s="75"/>
      <c r="C1134" s="75"/>
      <c r="D1134" s="75"/>
      <c r="E1134" s="76"/>
      <c r="F1134" s="76"/>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5"/>
      <c r="AL1134" s="75"/>
      <c r="AM1134" s="75"/>
      <c r="AN1134" s="75"/>
      <c r="AO1134" s="75"/>
      <c r="AP1134" s="75"/>
      <c r="AQ1134" s="75"/>
      <c r="AR1134" s="75"/>
      <c r="AS1134" s="75"/>
      <c r="AT1134" s="75"/>
      <c r="AU1134" s="75"/>
      <c r="AV1134" s="75"/>
      <c r="AW1134" s="75"/>
      <c r="AX1134" s="75"/>
      <c r="AY1134" s="75"/>
      <c r="AZ1134" s="75"/>
      <c r="BA1134" s="75"/>
      <c r="BB1134" s="75"/>
      <c r="BC1134" s="75"/>
      <c r="BD1134" s="75"/>
      <c r="BE1134" s="75"/>
      <c r="BF1134" s="75"/>
      <c r="BG1134" s="75"/>
      <c r="BH1134" s="75"/>
      <c r="BI1134" s="75"/>
      <c r="BJ1134" s="75"/>
      <c r="BK1134" s="75"/>
      <c r="BL1134" s="75"/>
      <c r="BM1134" s="75"/>
      <c r="BN1134" s="75"/>
      <c r="BO1134" s="75"/>
      <c r="BP1134" s="75"/>
      <c r="BQ1134" s="75"/>
      <c r="BR1134" s="75"/>
      <c r="BS1134" s="75"/>
      <c r="BT1134" s="75"/>
      <c r="BU1134" s="75"/>
      <c r="BV1134" s="75"/>
      <c r="BW1134" s="75"/>
      <c r="BX1134" s="75"/>
      <c r="BY1134" s="75"/>
      <c r="BZ1134" s="75"/>
      <c r="CA1134" s="75"/>
      <c r="CB1134" s="75"/>
      <c r="CC1134" s="75"/>
      <c r="CD1134" s="75"/>
      <c r="CE1134" s="75"/>
      <c r="CF1134" s="75"/>
    </row>
    <row r="1135" spans="2:84" ht="12.95" customHeight="1">
      <c r="B1135" s="75"/>
      <c r="C1135" s="75"/>
      <c r="D1135" s="75"/>
      <c r="E1135" s="76"/>
      <c r="F1135" s="76"/>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5"/>
      <c r="AL1135" s="75"/>
      <c r="AM1135" s="75"/>
      <c r="AN1135" s="75"/>
      <c r="AO1135" s="75"/>
      <c r="AP1135" s="75"/>
      <c r="AQ1135" s="75"/>
      <c r="AR1135" s="75"/>
      <c r="AS1135" s="75"/>
      <c r="AT1135" s="75"/>
      <c r="AU1135" s="75"/>
      <c r="AV1135" s="75"/>
      <c r="AW1135" s="75"/>
      <c r="AX1135" s="75"/>
      <c r="AY1135" s="75"/>
      <c r="AZ1135" s="75"/>
      <c r="BA1135" s="75"/>
      <c r="BB1135" s="75"/>
      <c r="BC1135" s="75"/>
      <c r="BD1135" s="75"/>
      <c r="BE1135" s="75"/>
      <c r="BF1135" s="75"/>
      <c r="BG1135" s="75"/>
      <c r="BH1135" s="75"/>
      <c r="BI1135" s="75"/>
      <c r="BJ1135" s="75"/>
      <c r="BK1135" s="75"/>
      <c r="BL1135" s="75"/>
      <c r="BM1135" s="75"/>
      <c r="BN1135" s="75"/>
      <c r="BO1135" s="75"/>
      <c r="BP1135" s="75"/>
      <c r="BQ1135" s="75"/>
      <c r="BR1135" s="75"/>
      <c r="BS1135" s="75"/>
      <c r="BT1135" s="75"/>
      <c r="BU1135" s="75"/>
      <c r="BV1135" s="75"/>
      <c r="BW1135" s="75"/>
      <c r="BX1135" s="75"/>
      <c r="BY1135" s="75"/>
      <c r="BZ1135" s="75"/>
      <c r="CA1135" s="75"/>
      <c r="CB1135" s="75"/>
      <c r="CC1135" s="75"/>
      <c r="CD1135" s="75"/>
      <c r="CE1135" s="75"/>
      <c r="CF1135" s="75"/>
    </row>
    <row r="1136" spans="2:84" ht="12.95" customHeight="1">
      <c r="B1136" s="75"/>
      <c r="C1136" s="75"/>
      <c r="D1136" s="75"/>
      <c r="E1136" s="76"/>
      <c r="F1136" s="76"/>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5"/>
      <c r="AL1136" s="75"/>
      <c r="AM1136" s="75"/>
      <c r="AN1136" s="75"/>
      <c r="AO1136" s="75"/>
      <c r="AP1136" s="75"/>
      <c r="AQ1136" s="75"/>
      <c r="AR1136" s="75"/>
      <c r="AS1136" s="75"/>
      <c r="AT1136" s="75"/>
      <c r="AU1136" s="75"/>
      <c r="AV1136" s="75"/>
      <c r="AW1136" s="75"/>
      <c r="AX1136" s="75"/>
      <c r="AY1136" s="75"/>
      <c r="AZ1136" s="75"/>
      <c r="BA1136" s="75"/>
      <c r="BB1136" s="75"/>
      <c r="BC1136" s="75"/>
      <c r="BD1136" s="75"/>
      <c r="BE1136" s="75"/>
      <c r="BF1136" s="75"/>
      <c r="BG1136" s="75"/>
      <c r="BH1136" s="75"/>
      <c r="BI1136" s="75"/>
      <c r="BJ1136" s="75"/>
      <c r="BK1136" s="75"/>
      <c r="BL1136" s="75"/>
      <c r="BM1136" s="75"/>
      <c r="BN1136" s="75"/>
      <c r="BO1136" s="75"/>
      <c r="BP1136" s="75"/>
      <c r="BQ1136" s="75"/>
      <c r="BR1136" s="75"/>
      <c r="BS1136" s="75"/>
      <c r="BT1136" s="75"/>
      <c r="BU1136" s="75"/>
      <c r="BV1136" s="75"/>
      <c r="BW1136" s="75"/>
      <c r="BX1136" s="75"/>
      <c r="BY1136" s="75"/>
      <c r="BZ1136" s="75"/>
      <c r="CA1136" s="75"/>
      <c r="CB1136" s="75"/>
      <c r="CC1136" s="75"/>
      <c r="CD1136" s="75"/>
      <c r="CE1136" s="75"/>
      <c r="CF1136" s="75"/>
    </row>
    <row r="1137" spans="2:84" ht="12.95" customHeight="1">
      <c r="B1137" s="75"/>
      <c r="C1137" s="75"/>
      <c r="D1137" s="75"/>
      <c r="E1137" s="76"/>
      <c r="F1137" s="76"/>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5"/>
      <c r="AL1137" s="75"/>
      <c r="AM1137" s="75"/>
      <c r="AN1137" s="75"/>
      <c r="AO1137" s="75"/>
      <c r="AP1137" s="75"/>
      <c r="AQ1137" s="75"/>
      <c r="AR1137" s="75"/>
      <c r="AS1137" s="75"/>
      <c r="AT1137" s="75"/>
      <c r="AU1137" s="75"/>
      <c r="AV1137" s="75"/>
      <c r="AW1137" s="75"/>
      <c r="AX1137" s="75"/>
      <c r="AY1137" s="75"/>
      <c r="AZ1137" s="75"/>
      <c r="BA1137" s="75"/>
      <c r="BB1137" s="75"/>
      <c r="BC1137" s="75"/>
      <c r="BD1137" s="75"/>
      <c r="BE1137" s="75"/>
      <c r="BF1137" s="75"/>
      <c r="BG1137" s="75"/>
      <c r="BH1137" s="75"/>
      <c r="BI1137" s="75"/>
      <c r="BJ1137" s="75"/>
      <c r="BK1137" s="75"/>
      <c r="BL1137" s="75"/>
      <c r="BM1137" s="75"/>
      <c r="BN1137" s="75"/>
      <c r="BO1137" s="75"/>
      <c r="BP1137" s="75"/>
      <c r="BQ1137" s="75"/>
      <c r="BR1137" s="75"/>
      <c r="BS1137" s="75"/>
      <c r="BT1137" s="75"/>
      <c r="BU1137" s="75"/>
      <c r="BV1137" s="75"/>
      <c r="BW1137" s="75"/>
      <c r="BX1137" s="75"/>
      <c r="BY1137" s="75"/>
      <c r="BZ1137" s="75"/>
      <c r="CA1137" s="75"/>
      <c r="CB1137" s="75"/>
      <c r="CC1137" s="75"/>
      <c r="CD1137" s="75"/>
      <c r="CE1137" s="75"/>
      <c r="CF1137" s="75"/>
    </row>
    <row r="1138" spans="2:84" ht="12.95" customHeight="1">
      <c r="B1138" s="75"/>
      <c r="C1138" s="75"/>
      <c r="D1138" s="75"/>
      <c r="E1138" s="76"/>
      <c r="F1138" s="76"/>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5"/>
      <c r="AL1138" s="75"/>
      <c r="AM1138" s="75"/>
      <c r="AN1138" s="75"/>
      <c r="AO1138" s="75"/>
      <c r="AP1138" s="75"/>
      <c r="AQ1138" s="75"/>
      <c r="AR1138" s="75"/>
      <c r="AS1138" s="75"/>
      <c r="AT1138" s="75"/>
      <c r="AU1138" s="75"/>
      <c r="AV1138" s="75"/>
      <c r="AW1138" s="75"/>
      <c r="AX1138" s="75"/>
      <c r="AY1138" s="75"/>
      <c r="AZ1138" s="75"/>
      <c r="BA1138" s="75"/>
      <c r="BB1138" s="75"/>
      <c r="BC1138" s="75"/>
      <c r="BD1138" s="75"/>
      <c r="BE1138" s="75"/>
      <c r="BF1138" s="75"/>
      <c r="BG1138" s="75"/>
      <c r="BH1138" s="75"/>
      <c r="BI1138" s="75"/>
      <c r="BJ1138" s="75"/>
      <c r="BK1138" s="75"/>
      <c r="BL1138" s="75"/>
      <c r="BM1138" s="75"/>
      <c r="BN1138" s="75"/>
      <c r="BO1138" s="75"/>
      <c r="BP1138" s="75"/>
      <c r="BQ1138" s="75"/>
      <c r="BR1138" s="75"/>
      <c r="BS1138" s="75"/>
      <c r="BT1138" s="75"/>
      <c r="BU1138" s="75"/>
      <c r="BV1138" s="75"/>
      <c r="BW1138" s="75"/>
      <c r="BX1138" s="75"/>
      <c r="BY1138" s="75"/>
      <c r="BZ1138" s="75"/>
      <c r="CA1138" s="75"/>
      <c r="CB1138" s="75"/>
      <c r="CC1138" s="75"/>
      <c r="CD1138" s="75"/>
      <c r="CE1138" s="75"/>
      <c r="CF1138" s="75"/>
    </row>
    <row r="1139" spans="2:84" ht="12.95" customHeight="1">
      <c r="B1139" s="75"/>
      <c r="C1139" s="75"/>
      <c r="D1139" s="75"/>
      <c r="E1139" s="76"/>
      <c r="F1139" s="76"/>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5"/>
      <c r="AL1139" s="75"/>
      <c r="AM1139" s="75"/>
      <c r="AN1139" s="75"/>
      <c r="AO1139" s="75"/>
      <c r="AP1139" s="75"/>
      <c r="AQ1139" s="75"/>
      <c r="AR1139" s="75"/>
      <c r="AS1139" s="75"/>
      <c r="AT1139" s="75"/>
      <c r="AU1139" s="75"/>
      <c r="AV1139" s="75"/>
      <c r="AW1139" s="75"/>
      <c r="AX1139" s="75"/>
      <c r="AY1139" s="75"/>
      <c r="AZ1139" s="75"/>
      <c r="BA1139" s="75"/>
      <c r="BB1139" s="75"/>
      <c r="BC1139" s="75"/>
      <c r="BD1139" s="75"/>
      <c r="BE1139" s="75"/>
      <c r="BF1139" s="75"/>
      <c r="BG1139" s="75"/>
      <c r="BH1139" s="75"/>
      <c r="BI1139" s="75"/>
      <c r="BJ1139" s="75"/>
      <c r="BK1139" s="75"/>
      <c r="BL1139" s="75"/>
      <c r="BM1139" s="75"/>
      <c r="BN1139" s="75"/>
      <c r="BO1139" s="75"/>
      <c r="BP1139" s="75"/>
      <c r="BQ1139" s="75"/>
      <c r="BR1139" s="75"/>
      <c r="BS1139" s="75"/>
      <c r="BT1139" s="75"/>
      <c r="BU1139" s="75"/>
      <c r="BV1139" s="75"/>
      <c r="BW1139" s="75"/>
      <c r="BX1139" s="75"/>
      <c r="BY1139" s="75"/>
      <c r="BZ1139" s="75"/>
      <c r="CA1139" s="75"/>
      <c r="CB1139" s="75"/>
      <c r="CC1139" s="75"/>
      <c r="CD1139" s="75"/>
      <c r="CE1139" s="75"/>
      <c r="CF1139" s="75"/>
    </row>
    <row r="1140" spans="2:84" ht="12.95" customHeight="1">
      <c r="B1140" s="75"/>
      <c r="C1140" s="75"/>
      <c r="D1140" s="75"/>
      <c r="E1140" s="76"/>
      <c r="F1140" s="76"/>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5"/>
      <c r="AL1140" s="75"/>
      <c r="AM1140" s="75"/>
      <c r="AN1140" s="75"/>
      <c r="AO1140" s="75"/>
      <c r="AP1140" s="75"/>
      <c r="AQ1140" s="75"/>
      <c r="AR1140" s="75"/>
      <c r="AS1140" s="75"/>
      <c r="AT1140" s="75"/>
      <c r="AU1140" s="75"/>
      <c r="AV1140" s="75"/>
      <c r="AW1140" s="75"/>
      <c r="AX1140" s="75"/>
      <c r="AY1140" s="75"/>
      <c r="AZ1140" s="75"/>
      <c r="BA1140" s="75"/>
      <c r="BB1140" s="75"/>
      <c r="BC1140" s="75"/>
      <c r="BD1140" s="75"/>
      <c r="BE1140" s="75"/>
      <c r="BF1140" s="75"/>
      <c r="BG1140" s="75"/>
      <c r="BH1140" s="75"/>
      <c r="BI1140" s="75"/>
      <c r="BJ1140" s="75"/>
      <c r="BK1140" s="75"/>
      <c r="BL1140" s="75"/>
      <c r="BM1140" s="75"/>
      <c r="BN1140" s="75"/>
      <c r="BO1140" s="75"/>
      <c r="BP1140" s="75"/>
      <c r="BQ1140" s="75"/>
      <c r="BR1140" s="75"/>
      <c r="BS1140" s="75"/>
      <c r="BT1140" s="75"/>
      <c r="BU1140" s="75"/>
      <c r="BV1140" s="75"/>
      <c r="BW1140" s="75"/>
      <c r="BX1140" s="75"/>
      <c r="BY1140" s="75"/>
      <c r="BZ1140" s="75"/>
      <c r="CA1140" s="75"/>
      <c r="CB1140" s="75"/>
      <c r="CC1140" s="75"/>
      <c r="CD1140" s="75"/>
      <c r="CE1140" s="75"/>
      <c r="CF1140" s="75"/>
    </row>
    <row r="1141" spans="2:84" ht="12.95" customHeight="1">
      <c r="B1141" s="75"/>
      <c r="C1141" s="75"/>
      <c r="D1141" s="75"/>
      <c r="E1141" s="76"/>
      <c r="F1141" s="76"/>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5"/>
      <c r="AL1141" s="75"/>
      <c r="AM1141" s="75"/>
      <c r="AN1141" s="75"/>
      <c r="AO1141" s="75"/>
      <c r="AP1141" s="75"/>
      <c r="AQ1141" s="75"/>
      <c r="AR1141" s="75"/>
      <c r="AS1141" s="75"/>
      <c r="AT1141" s="75"/>
      <c r="AU1141" s="75"/>
      <c r="AV1141" s="75"/>
      <c r="AW1141" s="75"/>
      <c r="AX1141" s="75"/>
      <c r="AY1141" s="75"/>
      <c r="AZ1141" s="75"/>
      <c r="BA1141" s="75"/>
      <c r="BB1141" s="75"/>
      <c r="BC1141" s="75"/>
      <c r="BD1141" s="75"/>
      <c r="BE1141" s="75"/>
      <c r="BF1141" s="75"/>
      <c r="BG1141" s="75"/>
      <c r="BH1141" s="75"/>
      <c r="BI1141" s="75"/>
      <c r="BJ1141" s="75"/>
      <c r="BK1141" s="75"/>
      <c r="BL1141" s="75"/>
      <c r="BM1141" s="75"/>
      <c r="BN1141" s="75"/>
      <c r="BO1141" s="75"/>
      <c r="BP1141" s="75"/>
      <c r="BQ1141" s="75"/>
      <c r="BR1141" s="75"/>
      <c r="BS1141" s="75"/>
      <c r="BT1141" s="75"/>
      <c r="BU1141" s="75"/>
      <c r="BV1141" s="75"/>
      <c r="BW1141" s="75"/>
      <c r="BX1141" s="75"/>
      <c r="BY1141" s="75"/>
      <c r="BZ1141" s="75"/>
      <c r="CA1141" s="75"/>
      <c r="CB1141" s="75"/>
      <c r="CC1141" s="75"/>
      <c r="CD1141" s="75"/>
      <c r="CE1141" s="75"/>
      <c r="CF1141" s="75"/>
    </row>
    <row r="1142" spans="2:84" ht="12.95" customHeight="1">
      <c r="B1142" s="75"/>
      <c r="C1142" s="75"/>
      <c r="D1142" s="75"/>
      <c r="E1142" s="76"/>
      <c r="F1142" s="76"/>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5"/>
      <c r="AL1142" s="75"/>
      <c r="AM1142" s="75"/>
      <c r="AN1142" s="75"/>
      <c r="AO1142" s="75"/>
      <c r="AP1142" s="75"/>
      <c r="AQ1142" s="75"/>
      <c r="AR1142" s="75"/>
      <c r="AS1142" s="75"/>
      <c r="AT1142" s="75"/>
      <c r="AU1142" s="75"/>
      <c r="AV1142" s="75"/>
      <c r="AW1142" s="75"/>
      <c r="AX1142" s="75"/>
      <c r="AY1142" s="75"/>
      <c r="AZ1142" s="75"/>
      <c r="BA1142" s="75"/>
      <c r="BB1142" s="75"/>
      <c r="BC1142" s="75"/>
      <c r="BD1142" s="75"/>
      <c r="BE1142" s="75"/>
      <c r="BF1142" s="75"/>
      <c r="BG1142" s="75"/>
      <c r="BH1142" s="75"/>
      <c r="BI1142" s="75"/>
      <c r="BJ1142" s="75"/>
      <c r="BK1142" s="75"/>
      <c r="BL1142" s="75"/>
      <c r="BM1142" s="75"/>
      <c r="BN1142" s="75"/>
      <c r="BO1142" s="75"/>
      <c r="BP1142" s="75"/>
      <c r="BQ1142" s="75"/>
      <c r="BR1142" s="75"/>
      <c r="BS1142" s="75"/>
      <c r="BT1142" s="75"/>
      <c r="BU1142" s="75"/>
      <c r="BV1142" s="75"/>
      <c r="BW1142" s="75"/>
      <c r="BX1142" s="75"/>
      <c r="BY1142" s="75"/>
      <c r="BZ1142" s="75"/>
      <c r="CA1142" s="75"/>
      <c r="CB1142" s="75"/>
      <c r="CC1142" s="75"/>
      <c r="CD1142" s="75"/>
      <c r="CE1142" s="75"/>
      <c r="CF1142" s="75"/>
    </row>
    <row r="1143" spans="2:84" ht="12.95" customHeight="1">
      <c r="B1143" s="75"/>
      <c r="C1143" s="75"/>
      <c r="D1143" s="75"/>
      <c r="E1143" s="76"/>
      <c r="F1143" s="76"/>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5"/>
      <c r="AL1143" s="75"/>
      <c r="AM1143" s="75"/>
      <c r="AN1143" s="75"/>
      <c r="AO1143" s="75"/>
      <c r="AP1143" s="75"/>
      <c r="AQ1143" s="75"/>
      <c r="AR1143" s="75"/>
      <c r="AS1143" s="75"/>
      <c r="AT1143" s="75"/>
      <c r="AU1143" s="75"/>
      <c r="AV1143" s="75"/>
      <c r="AW1143" s="75"/>
      <c r="AX1143" s="75"/>
      <c r="AY1143" s="75"/>
      <c r="AZ1143" s="75"/>
      <c r="BA1143" s="75"/>
      <c r="BB1143" s="75"/>
      <c r="BC1143" s="75"/>
      <c r="BD1143" s="75"/>
      <c r="BE1143" s="75"/>
      <c r="BF1143" s="75"/>
      <c r="BG1143" s="75"/>
      <c r="BH1143" s="75"/>
      <c r="BI1143" s="75"/>
      <c r="BJ1143" s="75"/>
      <c r="BK1143" s="75"/>
      <c r="BL1143" s="75"/>
      <c r="BM1143" s="75"/>
      <c r="BN1143" s="75"/>
      <c r="BO1143" s="75"/>
      <c r="BP1143" s="75"/>
      <c r="BQ1143" s="75"/>
      <c r="BR1143" s="75"/>
      <c r="BS1143" s="75"/>
      <c r="BT1143" s="75"/>
      <c r="BU1143" s="75"/>
      <c r="BV1143" s="75"/>
      <c r="BW1143" s="75"/>
      <c r="BX1143" s="75"/>
      <c r="BY1143" s="75"/>
      <c r="BZ1143" s="75"/>
      <c r="CA1143" s="75"/>
      <c r="CB1143" s="75"/>
      <c r="CC1143" s="75"/>
      <c r="CD1143" s="75"/>
      <c r="CE1143" s="75"/>
      <c r="CF1143" s="75"/>
    </row>
    <row r="1144" spans="2:84" ht="12.95" customHeight="1">
      <c r="B1144" s="75"/>
      <c r="C1144" s="75"/>
      <c r="D1144" s="75"/>
      <c r="E1144" s="76"/>
      <c r="F1144" s="76"/>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5"/>
      <c r="AL1144" s="75"/>
      <c r="AM1144" s="75"/>
      <c r="AN1144" s="75"/>
      <c r="AO1144" s="75"/>
      <c r="AP1144" s="75"/>
      <c r="AQ1144" s="75"/>
      <c r="AR1144" s="75"/>
      <c r="AS1144" s="75"/>
      <c r="AT1144" s="75"/>
      <c r="AU1144" s="75"/>
      <c r="AV1144" s="75"/>
      <c r="AW1144" s="75"/>
      <c r="AX1144" s="75"/>
      <c r="AY1144" s="75"/>
      <c r="AZ1144" s="75"/>
      <c r="BA1144" s="75"/>
      <c r="BB1144" s="75"/>
      <c r="BC1144" s="75"/>
      <c r="BD1144" s="75"/>
      <c r="BE1144" s="75"/>
      <c r="BF1144" s="75"/>
      <c r="BG1144" s="75"/>
      <c r="BH1144" s="75"/>
      <c r="BI1144" s="75"/>
      <c r="BJ1144" s="75"/>
      <c r="BK1144" s="75"/>
      <c r="BL1144" s="75"/>
      <c r="BM1144" s="75"/>
      <c r="BN1144" s="75"/>
      <c r="BO1144" s="75"/>
      <c r="BP1144" s="75"/>
      <c r="BQ1144" s="75"/>
      <c r="BR1144" s="75"/>
      <c r="BS1144" s="75"/>
      <c r="BT1144" s="75"/>
      <c r="BU1144" s="75"/>
      <c r="BV1144" s="75"/>
      <c r="BW1144" s="75"/>
      <c r="BX1144" s="75"/>
      <c r="BY1144" s="75"/>
      <c r="BZ1144" s="75"/>
      <c r="CA1144" s="75"/>
      <c r="CB1144" s="75"/>
      <c r="CC1144" s="75"/>
      <c r="CD1144" s="75"/>
      <c r="CE1144" s="75"/>
      <c r="CF1144" s="75"/>
    </row>
    <row r="1145" spans="2:84" ht="12.95" customHeight="1">
      <c r="B1145" s="75"/>
      <c r="C1145" s="75"/>
      <c r="D1145" s="75"/>
      <c r="E1145" s="76"/>
      <c r="F1145" s="76"/>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5"/>
      <c r="AL1145" s="75"/>
      <c r="AM1145" s="75"/>
      <c r="AN1145" s="75"/>
      <c r="AO1145" s="75"/>
      <c r="AP1145" s="75"/>
      <c r="AQ1145" s="75"/>
      <c r="AR1145" s="75"/>
      <c r="AS1145" s="75"/>
      <c r="AT1145" s="75"/>
      <c r="AU1145" s="75"/>
      <c r="AV1145" s="75"/>
      <c r="AW1145" s="75"/>
      <c r="AX1145" s="75"/>
      <c r="AY1145" s="75"/>
      <c r="AZ1145" s="75"/>
      <c r="BA1145" s="75"/>
      <c r="BB1145" s="75"/>
      <c r="BC1145" s="75"/>
      <c r="BD1145" s="75"/>
      <c r="BE1145" s="75"/>
      <c r="BF1145" s="75"/>
      <c r="BG1145" s="75"/>
      <c r="BH1145" s="75"/>
      <c r="BI1145" s="75"/>
      <c r="BJ1145" s="75"/>
      <c r="BK1145" s="75"/>
      <c r="BL1145" s="75"/>
      <c r="BM1145" s="75"/>
      <c r="BN1145" s="75"/>
      <c r="BO1145" s="75"/>
      <c r="BP1145" s="75"/>
      <c r="BQ1145" s="75"/>
      <c r="BR1145" s="75"/>
      <c r="BS1145" s="75"/>
      <c r="BT1145" s="75"/>
      <c r="BU1145" s="75"/>
      <c r="BV1145" s="75"/>
      <c r="BW1145" s="75"/>
      <c r="BX1145" s="75"/>
      <c r="BY1145" s="75"/>
      <c r="BZ1145" s="75"/>
      <c r="CA1145" s="75"/>
      <c r="CB1145" s="75"/>
      <c r="CC1145" s="75"/>
      <c r="CD1145" s="75"/>
      <c r="CE1145" s="75"/>
      <c r="CF1145" s="75"/>
    </row>
    <row r="1146" spans="2:84" ht="12.95" customHeight="1">
      <c r="B1146" s="75"/>
      <c r="C1146" s="75"/>
      <c r="D1146" s="75"/>
      <c r="E1146" s="76"/>
      <c r="F1146" s="76"/>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5"/>
      <c r="AL1146" s="75"/>
      <c r="AM1146" s="75"/>
      <c r="AN1146" s="75"/>
      <c r="AO1146" s="75"/>
      <c r="AP1146" s="75"/>
      <c r="AQ1146" s="75"/>
      <c r="AR1146" s="75"/>
      <c r="AS1146" s="75"/>
      <c r="AT1146" s="75"/>
      <c r="AU1146" s="75"/>
      <c r="AV1146" s="75"/>
      <c r="AW1146" s="75"/>
      <c r="AX1146" s="75"/>
      <c r="AY1146" s="75"/>
      <c r="AZ1146" s="75"/>
      <c r="BA1146" s="75"/>
      <c r="BB1146" s="75"/>
      <c r="BC1146" s="75"/>
      <c r="BD1146" s="75"/>
      <c r="BE1146" s="75"/>
      <c r="BF1146" s="75"/>
      <c r="BG1146" s="75"/>
      <c r="BH1146" s="75"/>
      <c r="BI1146" s="75"/>
      <c r="BJ1146" s="75"/>
      <c r="BK1146" s="75"/>
      <c r="BL1146" s="75"/>
      <c r="BM1146" s="75"/>
      <c r="BN1146" s="75"/>
      <c r="BO1146" s="75"/>
      <c r="BP1146" s="75"/>
      <c r="BQ1146" s="75"/>
      <c r="BR1146" s="75"/>
      <c r="BS1146" s="75"/>
      <c r="BT1146" s="75"/>
      <c r="BU1146" s="75"/>
      <c r="BV1146" s="75"/>
      <c r="BW1146" s="75"/>
      <c r="BX1146" s="75"/>
      <c r="BY1146" s="75"/>
      <c r="BZ1146" s="75"/>
      <c r="CA1146" s="75"/>
      <c r="CB1146" s="75"/>
      <c r="CC1146" s="75"/>
      <c r="CD1146" s="75"/>
      <c r="CE1146" s="75"/>
      <c r="CF1146" s="75"/>
    </row>
    <row r="1147" spans="2:84" ht="12.95" customHeight="1">
      <c r="B1147" s="75"/>
      <c r="C1147" s="75"/>
      <c r="D1147" s="75"/>
      <c r="E1147" s="76"/>
      <c r="F1147" s="76"/>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5"/>
      <c r="AL1147" s="75"/>
      <c r="AM1147" s="75"/>
      <c r="AN1147" s="75"/>
      <c r="AO1147" s="75"/>
      <c r="AP1147" s="75"/>
      <c r="AQ1147" s="75"/>
      <c r="AR1147" s="75"/>
      <c r="AS1147" s="75"/>
      <c r="AT1147" s="75"/>
      <c r="AU1147" s="75"/>
      <c r="AV1147" s="75"/>
      <c r="AW1147" s="75"/>
      <c r="AX1147" s="75"/>
      <c r="AY1147" s="75"/>
      <c r="AZ1147" s="75"/>
      <c r="BA1147" s="75"/>
      <c r="BB1147" s="75"/>
      <c r="BC1147" s="75"/>
      <c r="BD1147" s="75"/>
      <c r="BE1147" s="75"/>
      <c r="BF1147" s="75"/>
      <c r="BG1147" s="75"/>
      <c r="BH1147" s="75"/>
      <c r="BI1147" s="75"/>
      <c r="BJ1147" s="75"/>
      <c r="BK1147" s="75"/>
      <c r="BL1147" s="75"/>
      <c r="BM1147" s="75"/>
      <c r="BN1147" s="75"/>
      <c r="BO1147" s="75"/>
      <c r="BP1147" s="75"/>
      <c r="BQ1147" s="75"/>
      <c r="BR1147" s="75"/>
      <c r="BS1147" s="75"/>
      <c r="BT1147" s="75"/>
      <c r="BU1147" s="75"/>
      <c r="BV1147" s="75"/>
      <c r="BW1147" s="75"/>
      <c r="BX1147" s="75"/>
      <c r="BY1147" s="75"/>
      <c r="BZ1147" s="75"/>
      <c r="CA1147" s="75"/>
      <c r="CB1147" s="75"/>
      <c r="CC1147" s="75"/>
      <c r="CD1147" s="75"/>
      <c r="CE1147" s="75"/>
      <c r="CF1147" s="75"/>
    </row>
    <row r="1148" spans="2:84" ht="12.95" customHeight="1">
      <c r="B1148" s="75"/>
      <c r="C1148" s="75"/>
      <c r="D1148" s="75"/>
      <c r="E1148" s="76"/>
      <c r="F1148" s="76"/>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5"/>
      <c r="AL1148" s="75"/>
      <c r="AM1148" s="75"/>
      <c r="AN1148" s="75"/>
      <c r="AO1148" s="75"/>
      <c r="AP1148" s="75"/>
      <c r="AQ1148" s="75"/>
      <c r="AR1148" s="75"/>
      <c r="AS1148" s="75"/>
      <c r="AT1148" s="75"/>
      <c r="AU1148" s="75"/>
      <c r="AV1148" s="75"/>
      <c r="AW1148" s="75"/>
      <c r="AX1148" s="75"/>
      <c r="AY1148" s="75"/>
      <c r="AZ1148" s="75"/>
      <c r="BA1148" s="75"/>
      <c r="BB1148" s="75"/>
      <c r="BC1148" s="75"/>
      <c r="BD1148" s="75"/>
      <c r="BE1148" s="75"/>
      <c r="BF1148" s="75"/>
      <c r="BG1148" s="75"/>
      <c r="BH1148" s="75"/>
      <c r="BI1148" s="75"/>
      <c r="BJ1148" s="75"/>
      <c r="BK1148" s="75"/>
      <c r="BL1148" s="75"/>
      <c r="BM1148" s="75"/>
      <c r="BN1148" s="75"/>
      <c r="BO1148" s="75"/>
      <c r="BP1148" s="75"/>
      <c r="BQ1148" s="75"/>
      <c r="BR1148" s="75"/>
      <c r="BS1148" s="75"/>
      <c r="BT1148" s="75"/>
      <c r="BU1148" s="75"/>
      <c r="BV1148" s="75"/>
      <c r="BW1148" s="75"/>
      <c r="BX1148" s="75"/>
      <c r="BY1148" s="75"/>
      <c r="BZ1148" s="75"/>
      <c r="CA1148" s="75"/>
      <c r="CB1148" s="75"/>
      <c r="CC1148" s="75"/>
      <c r="CD1148" s="75"/>
      <c r="CE1148" s="75"/>
      <c r="CF1148" s="75"/>
    </row>
    <row r="1149" spans="2:84" ht="12.95" customHeight="1">
      <c r="B1149" s="75"/>
      <c r="C1149" s="75"/>
      <c r="D1149" s="75"/>
      <c r="E1149" s="76"/>
      <c r="F1149" s="76"/>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5"/>
      <c r="AL1149" s="75"/>
      <c r="AM1149" s="75"/>
      <c r="AN1149" s="75"/>
      <c r="AO1149" s="75"/>
      <c r="AP1149" s="75"/>
      <c r="AQ1149" s="75"/>
      <c r="AR1149" s="75"/>
      <c r="AS1149" s="75"/>
      <c r="AT1149" s="75"/>
      <c r="AU1149" s="75"/>
      <c r="AV1149" s="75"/>
      <c r="AW1149" s="75"/>
      <c r="AX1149" s="75"/>
      <c r="AY1149" s="75"/>
      <c r="AZ1149" s="75"/>
      <c r="BA1149" s="75"/>
      <c r="BB1149" s="75"/>
      <c r="BC1149" s="75"/>
      <c r="BD1149" s="75"/>
      <c r="BE1149" s="75"/>
      <c r="BF1149" s="75"/>
      <c r="BG1149" s="75"/>
      <c r="BH1149" s="75"/>
      <c r="BI1149" s="75"/>
      <c r="BJ1149" s="75"/>
      <c r="BK1149" s="75"/>
      <c r="BL1149" s="75"/>
      <c r="BM1149" s="75"/>
      <c r="BN1149" s="75"/>
      <c r="BO1149" s="75"/>
      <c r="BP1149" s="75"/>
      <c r="BQ1149" s="75"/>
      <c r="BR1149" s="75"/>
      <c r="BS1149" s="75"/>
      <c r="BT1149" s="75"/>
      <c r="BU1149" s="75"/>
      <c r="BV1149" s="75"/>
      <c r="BW1149" s="75"/>
      <c r="BX1149" s="75"/>
      <c r="BY1149" s="75"/>
      <c r="BZ1149" s="75"/>
      <c r="CA1149" s="75"/>
      <c r="CB1149" s="75"/>
      <c r="CC1149" s="75"/>
      <c r="CD1149" s="75"/>
      <c r="CE1149" s="75"/>
      <c r="CF1149" s="75"/>
    </row>
    <row r="1150" spans="2:84" ht="12.95" customHeight="1">
      <c r="B1150" s="75"/>
      <c r="C1150" s="75"/>
      <c r="D1150" s="75"/>
      <c r="E1150" s="76"/>
      <c r="F1150" s="76"/>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5"/>
      <c r="AL1150" s="75"/>
      <c r="AM1150" s="75"/>
      <c r="AN1150" s="75"/>
      <c r="AO1150" s="75"/>
      <c r="AP1150" s="75"/>
      <c r="AQ1150" s="75"/>
      <c r="AR1150" s="75"/>
      <c r="AS1150" s="75"/>
      <c r="AT1150" s="75"/>
      <c r="AU1150" s="75"/>
      <c r="AV1150" s="75"/>
      <c r="AW1150" s="75"/>
      <c r="AX1150" s="75"/>
      <c r="AY1150" s="75"/>
      <c r="AZ1150" s="75"/>
      <c r="BA1150" s="75"/>
      <c r="BB1150" s="75"/>
      <c r="BC1150" s="75"/>
      <c r="BD1150" s="75"/>
      <c r="BE1150" s="75"/>
      <c r="BF1150" s="75"/>
      <c r="BG1150" s="75"/>
      <c r="BH1150" s="75"/>
      <c r="BI1150" s="75"/>
      <c r="BJ1150" s="75"/>
      <c r="BK1150" s="75"/>
      <c r="BL1150" s="75"/>
      <c r="BM1150" s="75"/>
      <c r="BN1150" s="75"/>
      <c r="BO1150" s="75"/>
      <c r="BP1150" s="75"/>
      <c r="BQ1150" s="75"/>
      <c r="BR1150" s="75"/>
      <c r="BS1150" s="75"/>
      <c r="BT1150" s="75"/>
      <c r="BU1150" s="75"/>
      <c r="BV1150" s="75"/>
      <c r="BW1150" s="75"/>
      <c r="BX1150" s="75"/>
      <c r="BY1150" s="75"/>
      <c r="BZ1150" s="75"/>
      <c r="CA1150" s="75"/>
      <c r="CB1150" s="75"/>
      <c r="CC1150" s="75"/>
      <c r="CD1150" s="75"/>
      <c r="CE1150" s="75"/>
      <c r="CF1150" s="75"/>
    </row>
    <row r="1151" spans="2:84" ht="12.95" customHeight="1">
      <c r="B1151" s="75"/>
      <c r="C1151" s="75"/>
      <c r="D1151" s="75"/>
      <c r="E1151" s="76"/>
      <c r="F1151" s="76"/>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5"/>
      <c r="AL1151" s="75"/>
      <c r="AM1151" s="75"/>
      <c r="AN1151" s="75"/>
      <c r="AO1151" s="75"/>
      <c r="AP1151" s="75"/>
      <c r="AQ1151" s="75"/>
      <c r="AR1151" s="75"/>
      <c r="AS1151" s="75"/>
      <c r="AT1151" s="75"/>
      <c r="AU1151" s="75"/>
      <c r="AV1151" s="75"/>
      <c r="AW1151" s="75"/>
      <c r="AX1151" s="75"/>
      <c r="AY1151" s="75"/>
      <c r="AZ1151" s="75"/>
      <c r="BA1151" s="75"/>
      <c r="BB1151" s="75"/>
      <c r="BC1151" s="75"/>
      <c r="BD1151" s="75"/>
      <c r="BE1151" s="75"/>
      <c r="BF1151" s="75"/>
      <c r="BG1151" s="75"/>
      <c r="BH1151" s="75"/>
      <c r="BI1151" s="75"/>
      <c r="BJ1151" s="75"/>
      <c r="BK1151" s="75"/>
      <c r="BL1151" s="75"/>
      <c r="BM1151" s="75"/>
      <c r="BN1151" s="75"/>
      <c r="BO1151" s="75"/>
      <c r="BP1151" s="75"/>
      <c r="BQ1151" s="75"/>
      <c r="BR1151" s="75"/>
      <c r="BS1151" s="75"/>
      <c r="BT1151" s="75"/>
      <c r="BU1151" s="75"/>
      <c r="BV1151" s="75"/>
      <c r="BW1151" s="75"/>
      <c r="BX1151" s="75"/>
      <c r="BY1151" s="75"/>
      <c r="BZ1151" s="75"/>
      <c r="CA1151" s="75"/>
      <c r="CB1151" s="75"/>
      <c r="CC1151" s="75"/>
      <c r="CD1151" s="75"/>
      <c r="CE1151" s="75"/>
      <c r="CF1151" s="75"/>
    </row>
    <row r="1152" spans="2:84" ht="12.95" customHeight="1">
      <c r="B1152" s="75"/>
      <c r="C1152" s="75"/>
      <c r="D1152" s="75"/>
      <c r="E1152" s="76"/>
      <c r="F1152" s="76"/>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5"/>
      <c r="AL1152" s="75"/>
      <c r="AM1152" s="75"/>
      <c r="AN1152" s="75"/>
      <c r="AO1152" s="75"/>
      <c r="AP1152" s="75"/>
      <c r="AQ1152" s="75"/>
      <c r="AR1152" s="75"/>
      <c r="AS1152" s="75"/>
      <c r="AT1152" s="75"/>
      <c r="AU1152" s="75"/>
      <c r="AV1152" s="75"/>
      <c r="AW1152" s="75"/>
      <c r="AX1152" s="75"/>
      <c r="AY1152" s="75"/>
      <c r="AZ1152" s="75"/>
      <c r="BA1152" s="75"/>
      <c r="BB1152" s="75"/>
      <c r="BC1152" s="75"/>
      <c r="BD1152" s="75"/>
      <c r="BE1152" s="75"/>
      <c r="BF1152" s="75"/>
      <c r="BG1152" s="75"/>
      <c r="BH1152" s="75"/>
      <c r="BI1152" s="75"/>
      <c r="BJ1152" s="75"/>
      <c r="BK1152" s="75"/>
      <c r="BL1152" s="75"/>
      <c r="BM1152" s="75"/>
      <c r="BN1152" s="75"/>
      <c r="BO1152" s="75"/>
      <c r="BP1152" s="75"/>
      <c r="BQ1152" s="75"/>
      <c r="BR1152" s="75"/>
      <c r="BS1152" s="75"/>
      <c r="BT1152" s="75"/>
      <c r="BU1152" s="75"/>
      <c r="BV1152" s="75"/>
      <c r="BW1152" s="75"/>
      <c r="BX1152" s="75"/>
      <c r="BY1152" s="75"/>
      <c r="BZ1152" s="75"/>
      <c r="CA1152" s="75"/>
      <c r="CB1152" s="75"/>
      <c r="CC1152" s="75"/>
      <c r="CD1152" s="75"/>
      <c r="CE1152" s="75"/>
      <c r="CF1152" s="75"/>
    </row>
    <row r="1153" spans="2:84" ht="12.95" customHeight="1">
      <c r="B1153" s="75"/>
      <c r="C1153" s="75"/>
      <c r="D1153" s="75"/>
      <c r="E1153" s="76"/>
      <c r="F1153" s="76"/>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5"/>
      <c r="AL1153" s="75"/>
      <c r="AM1153" s="75"/>
      <c r="AN1153" s="75"/>
      <c r="AO1153" s="75"/>
      <c r="AP1153" s="75"/>
      <c r="AQ1153" s="75"/>
      <c r="AR1153" s="75"/>
      <c r="AS1153" s="75"/>
      <c r="AT1153" s="75"/>
      <c r="AU1153" s="75"/>
      <c r="AV1153" s="75"/>
      <c r="AW1153" s="75"/>
      <c r="AX1153" s="75"/>
      <c r="AY1153" s="75"/>
      <c r="AZ1153" s="75"/>
      <c r="BA1153" s="75"/>
      <c r="BB1153" s="75"/>
      <c r="BC1153" s="75"/>
      <c r="BD1153" s="75"/>
      <c r="BE1153" s="75"/>
      <c r="BF1153" s="75"/>
      <c r="BG1153" s="75"/>
      <c r="BH1153" s="75"/>
      <c r="BI1153" s="75"/>
      <c r="BJ1153" s="75"/>
      <c r="BK1153" s="75"/>
      <c r="BL1153" s="75"/>
      <c r="BM1153" s="75"/>
      <c r="BN1153" s="75"/>
      <c r="BO1153" s="75"/>
      <c r="BP1153" s="75"/>
      <c r="BQ1153" s="75"/>
      <c r="BR1153" s="75"/>
      <c r="BS1153" s="75"/>
      <c r="BT1153" s="75"/>
      <c r="BU1153" s="75"/>
      <c r="BV1153" s="75"/>
      <c r="BW1153" s="75"/>
      <c r="BX1153" s="75"/>
      <c r="BY1153" s="75"/>
      <c r="BZ1153" s="75"/>
      <c r="CA1153" s="75"/>
      <c r="CB1153" s="75"/>
      <c r="CC1153" s="75"/>
      <c r="CD1153" s="75"/>
      <c r="CE1153" s="75"/>
      <c r="CF1153" s="75"/>
    </row>
    <row r="1154" spans="2:84" ht="12.95" customHeight="1">
      <c r="B1154" s="75"/>
      <c r="C1154" s="75"/>
      <c r="D1154" s="75"/>
      <c r="E1154" s="76"/>
      <c r="F1154" s="76"/>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5"/>
      <c r="AL1154" s="75"/>
      <c r="AM1154" s="75"/>
      <c r="AN1154" s="75"/>
      <c r="AO1154" s="75"/>
      <c r="AP1154" s="75"/>
      <c r="AQ1154" s="75"/>
      <c r="AR1154" s="75"/>
      <c r="AS1154" s="75"/>
      <c r="AT1154" s="75"/>
      <c r="AU1154" s="75"/>
      <c r="AV1154" s="75"/>
      <c r="AW1154" s="75"/>
      <c r="AX1154" s="75"/>
      <c r="AY1154" s="75"/>
      <c r="AZ1154" s="75"/>
      <c r="BA1154" s="75"/>
      <c r="BB1154" s="75"/>
      <c r="BC1154" s="75"/>
      <c r="BD1154" s="75"/>
      <c r="BE1154" s="75"/>
      <c r="BF1154" s="75"/>
      <c r="BG1154" s="75"/>
      <c r="BH1154" s="75"/>
      <c r="BI1154" s="75"/>
      <c r="BJ1154" s="75"/>
      <c r="BK1154" s="75"/>
      <c r="BL1154" s="75"/>
      <c r="BM1154" s="75"/>
      <c r="BN1154" s="75"/>
      <c r="BO1154" s="75"/>
      <c r="BP1154" s="75"/>
      <c r="BQ1154" s="75"/>
      <c r="BR1154" s="75"/>
      <c r="BS1154" s="75"/>
      <c r="BT1154" s="75"/>
      <c r="BU1154" s="75"/>
      <c r="BV1154" s="75"/>
      <c r="BW1154" s="75"/>
      <c r="BX1154" s="75"/>
      <c r="BY1154" s="75"/>
      <c r="BZ1154" s="75"/>
      <c r="CA1154" s="75"/>
      <c r="CB1154" s="75"/>
      <c r="CC1154" s="75"/>
      <c r="CD1154" s="75"/>
      <c r="CE1154" s="75"/>
      <c r="CF1154" s="75"/>
    </row>
    <row r="1155" spans="2:84" ht="12.95" customHeight="1">
      <c r="B1155" s="75"/>
      <c r="C1155" s="75"/>
      <c r="D1155" s="75"/>
      <c r="E1155" s="76"/>
      <c r="F1155" s="76"/>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5"/>
      <c r="AL1155" s="75"/>
      <c r="AM1155" s="75"/>
      <c r="AN1155" s="75"/>
      <c r="AO1155" s="75"/>
      <c r="AP1155" s="75"/>
      <c r="AQ1155" s="75"/>
      <c r="AR1155" s="75"/>
      <c r="AS1155" s="75"/>
      <c r="AT1155" s="75"/>
      <c r="AU1155" s="75"/>
      <c r="AV1155" s="75"/>
      <c r="AW1155" s="75"/>
      <c r="AX1155" s="75"/>
      <c r="AY1155" s="75"/>
      <c r="AZ1155" s="75"/>
      <c r="BA1155" s="75"/>
      <c r="BB1155" s="75"/>
      <c r="BC1155" s="75"/>
      <c r="BD1155" s="75"/>
      <c r="BE1155" s="75"/>
      <c r="BF1155" s="75"/>
      <c r="BG1155" s="75"/>
      <c r="BH1155" s="75"/>
      <c r="BI1155" s="75"/>
      <c r="BJ1155" s="75"/>
      <c r="BK1155" s="75"/>
      <c r="BL1155" s="75"/>
      <c r="BM1155" s="75"/>
      <c r="BN1155" s="75"/>
      <c r="BO1155" s="75"/>
      <c r="BP1155" s="75"/>
      <c r="BQ1155" s="75"/>
      <c r="BR1155" s="75"/>
      <c r="BS1155" s="75"/>
      <c r="BT1155" s="75"/>
      <c r="BU1155" s="75"/>
      <c r="BV1155" s="75"/>
      <c r="BW1155" s="75"/>
      <c r="BX1155" s="75"/>
      <c r="BY1155" s="75"/>
      <c r="BZ1155" s="75"/>
      <c r="CA1155" s="75"/>
      <c r="CB1155" s="75"/>
      <c r="CC1155" s="75"/>
      <c r="CD1155" s="75"/>
      <c r="CE1155" s="75"/>
      <c r="CF1155" s="75"/>
    </row>
    <row r="1156" spans="2:84" ht="12.95" customHeight="1">
      <c r="B1156" s="75"/>
      <c r="C1156" s="75"/>
      <c r="D1156" s="75"/>
      <c r="E1156" s="76"/>
      <c r="F1156" s="76"/>
      <c r="G1156" s="75"/>
      <c r="H1156" s="75"/>
      <c r="I1156" s="75"/>
      <c r="J1156" s="75"/>
      <c r="K1156" s="75"/>
      <c r="L1156" s="75"/>
      <c r="M1156" s="75"/>
      <c r="N1156" s="75"/>
      <c r="O1156" s="75"/>
      <c r="P1156" s="75"/>
      <c r="Q1156" s="75"/>
      <c r="R1156" s="75"/>
      <c r="S1156" s="75"/>
      <c r="T1156" s="75"/>
      <c r="U1156" s="75"/>
      <c r="V1156" s="75"/>
      <c r="W1156" s="75"/>
      <c r="X1156" s="75"/>
      <c r="Y1156" s="75"/>
      <c r="Z1156" s="75"/>
      <c r="AA1156" s="75"/>
      <c r="AB1156" s="75"/>
      <c r="AC1156" s="75"/>
      <c r="AD1156" s="75"/>
      <c r="AE1156" s="75"/>
      <c r="AF1156" s="75"/>
      <c r="AG1156" s="75"/>
      <c r="AH1156" s="75"/>
      <c r="AI1156" s="75"/>
      <c r="AJ1156" s="75"/>
      <c r="AK1156" s="75"/>
      <c r="AL1156" s="75"/>
      <c r="AM1156" s="75"/>
      <c r="AN1156" s="75"/>
      <c r="AO1156" s="75"/>
      <c r="AP1156" s="75"/>
      <c r="AQ1156" s="75"/>
      <c r="AR1156" s="75"/>
      <c r="AS1156" s="75"/>
      <c r="AT1156" s="75"/>
      <c r="AU1156" s="75"/>
      <c r="AV1156" s="75"/>
      <c r="AW1156" s="75"/>
      <c r="AX1156" s="75"/>
      <c r="AY1156" s="75"/>
      <c r="AZ1156" s="75"/>
      <c r="BA1156" s="75"/>
      <c r="BB1156" s="75"/>
      <c r="BC1156" s="75"/>
      <c r="BD1156" s="75"/>
      <c r="BE1156" s="75"/>
      <c r="BF1156" s="75"/>
      <c r="BG1156" s="75"/>
      <c r="BH1156" s="75"/>
      <c r="BI1156" s="75"/>
      <c r="BJ1156" s="75"/>
      <c r="BK1156" s="75"/>
      <c r="BL1156" s="75"/>
      <c r="BM1156" s="75"/>
      <c r="BN1156" s="75"/>
      <c r="BO1156" s="75"/>
      <c r="BP1156" s="75"/>
      <c r="BQ1156" s="75"/>
      <c r="BR1156" s="75"/>
      <c r="BS1156" s="75"/>
      <c r="BT1156" s="75"/>
      <c r="BU1156" s="75"/>
      <c r="BV1156" s="75"/>
      <c r="BW1156" s="75"/>
      <c r="BX1156" s="75"/>
      <c r="BY1156" s="75"/>
      <c r="BZ1156" s="75"/>
      <c r="CA1156" s="75"/>
      <c r="CB1156" s="75"/>
      <c r="CC1156" s="75"/>
      <c r="CD1156" s="75"/>
      <c r="CE1156" s="75"/>
      <c r="CF1156" s="75"/>
    </row>
    <row r="1157" spans="2:84" ht="12.95" customHeight="1">
      <c r="B1157" s="75"/>
      <c r="C1157" s="75"/>
      <c r="D1157" s="75"/>
      <c r="E1157" s="76"/>
      <c r="F1157" s="76"/>
      <c r="G1157" s="75"/>
      <c r="H1157" s="75"/>
      <c r="I1157" s="75"/>
      <c r="J1157" s="75"/>
      <c r="K1157" s="75"/>
      <c r="L1157" s="75"/>
      <c r="M1157" s="75"/>
      <c r="N1157" s="75"/>
      <c r="O1157" s="75"/>
      <c r="P1157" s="75"/>
      <c r="Q1157" s="75"/>
      <c r="R1157" s="75"/>
      <c r="S1157" s="75"/>
      <c r="T1157" s="75"/>
      <c r="U1157" s="75"/>
      <c r="V1157" s="75"/>
      <c r="W1157" s="75"/>
      <c r="X1157" s="75"/>
      <c r="Y1157" s="75"/>
      <c r="Z1157" s="75"/>
      <c r="AA1157" s="75"/>
      <c r="AB1157" s="75"/>
      <c r="AC1157" s="75"/>
      <c r="AD1157" s="75"/>
      <c r="AE1157" s="75"/>
      <c r="AF1157" s="75"/>
      <c r="AG1157" s="75"/>
      <c r="AH1157" s="75"/>
      <c r="AI1157" s="75"/>
      <c r="AJ1157" s="75"/>
      <c r="AK1157" s="75"/>
      <c r="AL1157" s="75"/>
      <c r="AM1157" s="75"/>
      <c r="AN1157" s="75"/>
      <c r="AO1157" s="75"/>
      <c r="AP1157" s="75"/>
      <c r="AQ1157" s="75"/>
      <c r="AR1157" s="75"/>
      <c r="AS1157" s="75"/>
      <c r="AT1157" s="75"/>
      <c r="AU1157" s="75"/>
      <c r="AV1157" s="75"/>
      <c r="AW1157" s="75"/>
      <c r="AX1157" s="75"/>
      <c r="AY1157" s="75"/>
      <c r="AZ1157" s="75"/>
      <c r="BA1157" s="75"/>
      <c r="BB1157" s="75"/>
      <c r="BC1157" s="75"/>
      <c r="BD1157" s="75"/>
      <c r="BE1157" s="75"/>
      <c r="BF1157" s="75"/>
      <c r="BG1157" s="75"/>
      <c r="BH1157" s="75"/>
      <c r="BI1157" s="75"/>
      <c r="BJ1157" s="75"/>
      <c r="BK1157" s="75"/>
      <c r="BL1157" s="75"/>
      <c r="BM1157" s="75"/>
      <c r="BN1157" s="75"/>
      <c r="BO1157" s="75"/>
      <c r="BP1157" s="75"/>
      <c r="BQ1157" s="75"/>
      <c r="BR1157" s="75"/>
      <c r="BS1157" s="75"/>
      <c r="BT1157" s="75"/>
      <c r="BU1157" s="75"/>
      <c r="BV1157" s="75"/>
      <c r="BW1157" s="75"/>
      <c r="BX1157" s="75"/>
      <c r="BY1157" s="75"/>
      <c r="BZ1157" s="75"/>
      <c r="CA1157" s="75"/>
      <c r="CB1157" s="75"/>
      <c r="CC1157" s="75"/>
      <c r="CD1157" s="75"/>
      <c r="CE1157" s="75"/>
      <c r="CF1157" s="75"/>
    </row>
    <row r="1158" spans="2:84" ht="12.95" customHeight="1">
      <c r="B1158" s="75"/>
      <c r="C1158" s="75"/>
      <c r="D1158" s="75"/>
      <c r="E1158" s="76"/>
      <c r="F1158" s="76"/>
      <c r="G1158" s="75"/>
      <c r="H1158" s="75"/>
      <c r="I1158" s="75"/>
      <c r="J1158" s="75"/>
      <c r="K1158" s="75"/>
      <c r="L1158" s="75"/>
      <c r="M1158" s="75"/>
      <c r="N1158" s="75"/>
      <c r="O1158" s="75"/>
      <c r="P1158" s="75"/>
      <c r="Q1158" s="75"/>
      <c r="R1158" s="75"/>
      <c r="S1158" s="75"/>
      <c r="T1158" s="75"/>
      <c r="U1158" s="75"/>
      <c r="V1158" s="75"/>
      <c r="W1158" s="75"/>
      <c r="X1158" s="75"/>
      <c r="Y1158" s="75"/>
      <c r="Z1158" s="75"/>
      <c r="AA1158" s="75"/>
      <c r="AB1158" s="75"/>
      <c r="AC1158" s="75"/>
      <c r="AD1158" s="75"/>
      <c r="AE1158" s="75"/>
      <c r="AF1158" s="75"/>
      <c r="AG1158" s="75"/>
      <c r="AH1158" s="75"/>
      <c r="AI1158" s="75"/>
      <c r="AJ1158" s="75"/>
      <c r="AK1158" s="75"/>
      <c r="AL1158" s="75"/>
      <c r="AM1158" s="75"/>
      <c r="AN1158" s="75"/>
      <c r="AO1158" s="75"/>
      <c r="AP1158" s="75"/>
      <c r="AQ1158" s="75"/>
      <c r="AR1158" s="75"/>
      <c r="AS1158" s="75"/>
      <c r="AT1158" s="75"/>
      <c r="AU1158" s="75"/>
      <c r="AV1158" s="75"/>
      <c r="AW1158" s="75"/>
      <c r="AX1158" s="75"/>
      <c r="AY1158" s="75"/>
      <c r="AZ1158" s="75"/>
      <c r="BA1158" s="75"/>
      <c r="BB1158" s="75"/>
      <c r="BC1158" s="75"/>
      <c r="BD1158" s="75"/>
      <c r="BE1158" s="75"/>
      <c r="BF1158" s="75"/>
      <c r="BG1158" s="75"/>
      <c r="BH1158" s="75"/>
      <c r="BI1158" s="75"/>
      <c r="BJ1158" s="75"/>
      <c r="BK1158" s="75"/>
      <c r="BL1158" s="75"/>
      <c r="BM1158" s="75"/>
      <c r="BN1158" s="75"/>
      <c r="BO1158" s="75"/>
      <c r="BP1158" s="75"/>
      <c r="BQ1158" s="75"/>
      <c r="BR1158" s="75"/>
      <c r="BS1158" s="75"/>
      <c r="BT1158" s="75"/>
      <c r="BU1158" s="75"/>
      <c r="BV1158" s="75"/>
      <c r="BW1158" s="75"/>
      <c r="BX1158" s="75"/>
      <c r="BY1158" s="75"/>
      <c r="BZ1158" s="75"/>
      <c r="CA1158" s="75"/>
      <c r="CB1158" s="75"/>
      <c r="CC1158" s="75"/>
      <c r="CD1158" s="75"/>
      <c r="CE1158" s="75"/>
      <c r="CF1158" s="75"/>
    </row>
    <row r="1159" spans="2:84" ht="12.95" customHeight="1">
      <c r="B1159" s="75"/>
      <c r="C1159" s="75"/>
      <c r="D1159" s="75"/>
      <c r="E1159" s="76"/>
      <c r="F1159" s="76"/>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5"/>
      <c r="AL1159" s="75"/>
      <c r="AM1159" s="75"/>
      <c r="AN1159" s="75"/>
      <c r="AO1159" s="75"/>
      <c r="AP1159" s="75"/>
      <c r="AQ1159" s="75"/>
      <c r="AR1159" s="75"/>
      <c r="AS1159" s="75"/>
      <c r="AT1159" s="75"/>
      <c r="AU1159" s="75"/>
      <c r="AV1159" s="75"/>
      <c r="AW1159" s="75"/>
      <c r="AX1159" s="75"/>
      <c r="AY1159" s="75"/>
      <c r="AZ1159" s="75"/>
      <c r="BA1159" s="75"/>
      <c r="BB1159" s="75"/>
      <c r="BC1159" s="75"/>
      <c r="BD1159" s="75"/>
      <c r="BE1159" s="75"/>
      <c r="BF1159" s="75"/>
      <c r="BG1159" s="75"/>
      <c r="BH1159" s="75"/>
      <c r="BI1159" s="75"/>
      <c r="BJ1159" s="75"/>
      <c r="BK1159" s="75"/>
      <c r="BL1159" s="75"/>
      <c r="BM1159" s="75"/>
      <c r="BN1159" s="75"/>
      <c r="BO1159" s="75"/>
      <c r="BP1159" s="75"/>
      <c r="BQ1159" s="75"/>
      <c r="BR1159" s="75"/>
      <c r="BS1159" s="75"/>
      <c r="BT1159" s="75"/>
      <c r="BU1159" s="75"/>
      <c r="BV1159" s="75"/>
      <c r="BW1159" s="75"/>
      <c r="BX1159" s="75"/>
      <c r="BY1159" s="75"/>
      <c r="BZ1159" s="75"/>
      <c r="CA1159" s="75"/>
      <c r="CB1159" s="75"/>
      <c r="CC1159" s="75"/>
      <c r="CD1159" s="75"/>
      <c r="CE1159" s="75"/>
      <c r="CF1159" s="75"/>
    </row>
    <row r="1160" spans="2:84" ht="12.95" customHeight="1">
      <c r="B1160" s="75"/>
      <c r="C1160" s="75"/>
      <c r="D1160" s="75"/>
      <c r="E1160" s="76"/>
      <c r="F1160" s="76"/>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5"/>
      <c r="AL1160" s="75"/>
      <c r="AM1160" s="75"/>
      <c r="AN1160" s="75"/>
      <c r="AO1160" s="75"/>
      <c r="AP1160" s="75"/>
      <c r="AQ1160" s="75"/>
      <c r="AR1160" s="75"/>
      <c r="AS1160" s="75"/>
      <c r="AT1160" s="75"/>
      <c r="AU1160" s="75"/>
      <c r="AV1160" s="75"/>
      <c r="AW1160" s="75"/>
      <c r="AX1160" s="75"/>
      <c r="AY1160" s="75"/>
      <c r="AZ1160" s="75"/>
      <c r="BA1160" s="75"/>
      <c r="BB1160" s="75"/>
      <c r="BC1160" s="75"/>
      <c r="BD1160" s="75"/>
      <c r="BE1160" s="75"/>
      <c r="BF1160" s="75"/>
      <c r="BG1160" s="75"/>
      <c r="BH1160" s="75"/>
      <c r="BI1160" s="75"/>
      <c r="BJ1160" s="75"/>
      <c r="BK1160" s="75"/>
      <c r="BL1160" s="75"/>
      <c r="BM1160" s="75"/>
      <c r="BN1160" s="75"/>
      <c r="BO1160" s="75"/>
      <c r="BP1160" s="75"/>
      <c r="BQ1160" s="75"/>
      <c r="BR1160" s="75"/>
      <c r="BS1160" s="75"/>
      <c r="BT1160" s="75"/>
      <c r="BU1160" s="75"/>
      <c r="BV1160" s="75"/>
      <c r="BW1160" s="75"/>
      <c r="BX1160" s="75"/>
      <c r="BY1160" s="75"/>
      <c r="BZ1160" s="75"/>
      <c r="CA1160" s="75"/>
      <c r="CB1160" s="75"/>
      <c r="CC1160" s="75"/>
      <c r="CD1160" s="75"/>
      <c r="CE1160" s="75"/>
      <c r="CF1160" s="75"/>
    </row>
    <row r="1161" spans="2:84" ht="12.95" customHeight="1">
      <c r="B1161" s="75"/>
      <c r="C1161" s="75"/>
      <c r="D1161" s="75"/>
      <c r="E1161" s="76"/>
      <c r="F1161" s="76"/>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5"/>
      <c r="AL1161" s="75"/>
      <c r="AM1161" s="75"/>
      <c r="AN1161" s="75"/>
      <c r="AO1161" s="75"/>
      <c r="AP1161" s="75"/>
      <c r="AQ1161" s="75"/>
      <c r="AR1161" s="75"/>
      <c r="AS1161" s="75"/>
      <c r="AT1161" s="75"/>
      <c r="AU1161" s="75"/>
      <c r="AV1161" s="75"/>
      <c r="AW1161" s="75"/>
      <c r="AX1161" s="75"/>
      <c r="AY1161" s="75"/>
      <c r="AZ1161" s="75"/>
      <c r="BA1161" s="75"/>
      <c r="BB1161" s="75"/>
      <c r="BC1161" s="75"/>
      <c r="BD1161" s="75"/>
      <c r="BE1161" s="75"/>
      <c r="BF1161" s="75"/>
      <c r="BG1161" s="75"/>
      <c r="BH1161" s="75"/>
      <c r="BI1161" s="75"/>
      <c r="BJ1161" s="75"/>
      <c r="BK1161" s="75"/>
      <c r="BL1161" s="75"/>
      <c r="BM1161" s="75"/>
      <c r="BN1161" s="75"/>
      <c r="BO1161" s="75"/>
      <c r="BP1161" s="75"/>
      <c r="BQ1161" s="75"/>
      <c r="BR1161" s="75"/>
      <c r="BS1161" s="75"/>
      <c r="BT1161" s="75"/>
      <c r="BU1161" s="75"/>
      <c r="BV1161" s="75"/>
      <c r="BW1161" s="75"/>
      <c r="BX1161" s="75"/>
      <c r="BY1161" s="75"/>
      <c r="BZ1161" s="75"/>
      <c r="CA1161" s="75"/>
      <c r="CB1161" s="75"/>
      <c r="CC1161" s="75"/>
      <c r="CD1161" s="75"/>
      <c r="CE1161" s="75"/>
      <c r="CF1161" s="75"/>
    </row>
    <row r="1162" spans="2:84" ht="12.95" customHeight="1">
      <c r="B1162" s="75"/>
      <c r="C1162" s="75"/>
      <c r="D1162" s="75"/>
      <c r="E1162" s="76"/>
      <c r="F1162" s="76"/>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5"/>
      <c r="AL1162" s="75"/>
      <c r="AM1162" s="75"/>
      <c r="AN1162" s="75"/>
      <c r="AO1162" s="75"/>
      <c r="AP1162" s="75"/>
      <c r="AQ1162" s="75"/>
      <c r="AR1162" s="75"/>
      <c r="AS1162" s="75"/>
      <c r="AT1162" s="75"/>
      <c r="AU1162" s="75"/>
      <c r="AV1162" s="75"/>
      <c r="AW1162" s="75"/>
      <c r="AX1162" s="75"/>
      <c r="AY1162" s="75"/>
      <c r="AZ1162" s="75"/>
      <c r="BA1162" s="75"/>
      <c r="BB1162" s="75"/>
      <c r="BC1162" s="75"/>
      <c r="BD1162" s="75"/>
      <c r="BE1162" s="75"/>
      <c r="BF1162" s="75"/>
      <c r="BG1162" s="75"/>
      <c r="BH1162" s="75"/>
      <c r="BI1162" s="75"/>
      <c r="BJ1162" s="75"/>
      <c r="BK1162" s="75"/>
      <c r="BL1162" s="75"/>
      <c r="BM1162" s="75"/>
      <c r="BN1162" s="75"/>
      <c r="BO1162" s="75"/>
      <c r="BP1162" s="75"/>
      <c r="BQ1162" s="75"/>
      <c r="BR1162" s="75"/>
      <c r="BS1162" s="75"/>
      <c r="BT1162" s="75"/>
      <c r="BU1162" s="75"/>
      <c r="BV1162" s="75"/>
      <c r="BW1162" s="75"/>
      <c r="BX1162" s="75"/>
      <c r="BY1162" s="75"/>
      <c r="BZ1162" s="75"/>
      <c r="CA1162" s="75"/>
      <c r="CB1162" s="75"/>
      <c r="CC1162" s="75"/>
      <c r="CD1162" s="75"/>
      <c r="CE1162" s="75"/>
      <c r="CF1162" s="75"/>
    </row>
    <row r="1163" spans="2:84" ht="12.95" customHeight="1">
      <c r="B1163" s="75"/>
      <c r="C1163" s="75"/>
      <c r="D1163" s="75"/>
      <c r="E1163" s="76"/>
      <c r="F1163" s="76"/>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5"/>
      <c r="AL1163" s="75"/>
      <c r="AM1163" s="75"/>
      <c r="AN1163" s="75"/>
      <c r="AO1163" s="75"/>
      <c r="AP1163" s="75"/>
      <c r="AQ1163" s="75"/>
      <c r="AR1163" s="75"/>
      <c r="AS1163" s="75"/>
      <c r="AT1163" s="75"/>
      <c r="AU1163" s="75"/>
      <c r="AV1163" s="75"/>
      <c r="AW1163" s="75"/>
      <c r="AX1163" s="75"/>
      <c r="AY1163" s="75"/>
      <c r="AZ1163" s="75"/>
      <c r="BA1163" s="75"/>
      <c r="BB1163" s="75"/>
      <c r="BC1163" s="75"/>
      <c r="BD1163" s="75"/>
      <c r="BE1163" s="75"/>
      <c r="BF1163" s="75"/>
      <c r="BG1163" s="75"/>
      <c r="BH1163" s="75"/>
      <c r="BI1163" s="75"/>
      <c r="BJ1163" s="75"/>
      <c r="BK1163" s="75"/>
      <c r="BL1163" s="75"/>
      <c r="BM1163" s="75"/>
      <c r="BN1163" s="75"/>
      <c r="BO1163" s="75"/>
      <c r="BP1163" s="75"/>
      <c r="BQ1163" s="75"/>
      <c r="BR1163" s="75"/>
      <c r="BS1163" s="75"/>
      <c r="BT1163" s="75"/>
      <c r="BU1163" s="75"/>
      <c r="BV1163" s="75"/>
      <c r="BW1163" s="75"/>
      <c r="BX1163" s="75"/>
      <c r="BY1163" s="75"/>
      <c r="BZ1163" s="75"/>
      <c r="CA1163" s="75"/>
      <c r="CB1163" s="75"/>
      <c r="CC1163" s="75"/>
      <c r="CD1163" s="75"/>
      <c r="CE1163" s="75"/>
      <c r="CF1163" s="75"/>
    </row>
    <row r="1164" spans="2:84" ht="12.95" customHeight="1">
      <c r="B1164" s="75"/>
      <c r="C1164" s="75"/>
      <c r="D1164" s="75"/>
      <c r="E1164" s="76"/>
      <c r="F1164" s="76"/>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75"/>
      <c r="BI1164" s="75"/>
      <c r="BJ1164" s="75"/>
      <c r="BK1164" s="75"/>
      <c r="BL1164" s="75"/>
      <c r="BM1164" s="75"/>
      <c r="BN1164" s="75"/>
      <c r="BO1164" s="75"/>
      <c r="BP1164" s="75"/>
      <c r="BQ1164" s="75"/>
      <c r="BR1164" s="75"/>
      <c r="BS1164" s="75"/>
      <c r="BT1164" s="75"/>
      <c r="BU1164" s="75"/>
      <c r="BV1164" s="75"/>
      <c r="BW1164" s="75"/>
      <c r="BX1164" s="75"/>
      <c r="BY1164" s="75"/>
      <c r="BZ1164" s="75"/>
      <c r="CA1164" s="75"/>
      <c r="CB1164" s="75"/>
      <c r="CC1164" s="75"/>
      <c r="CD1164" s="75"/>
      <c r="CE1164" s="75"/>
      <c r="CF1164" s="75"/>
    </row>
    <row r="1165" spans="2:84" ht="12.95" customHeight="1">
      <c r="B1165" s="75"/>
      <c r="C1165" s="75"/>
      <c r="D1165" s="75"/>
      <c r="E1165" s="76"/>
      <c r="F1165" s="76"/>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5"/>
      <c r="AL1165" s="75"/>
      <c r="AM1165" s="75"/>
      <c r="AN1165" s="75"/>
      <c r="AO1165" s="75"/>
      <c r="AP1165" s="75"/>
      <c r="AQ1165" s="75"/>
      <c r="AR1165" s="75"/>
      <c r="AS1165" s="75"/>
      <c r="AT1165" s="75"/>
      <c r="AU1165" s="75"/>
      <c r="AV1165" s="75"/>
      <c r="AW1165" s="75"/>
      <c r="AX1165" s="75"/>
      <c r="AY1165" s="75"/>
      <c r="AZ1165" s="75"/>
      <c r="BA1165" s="75"/>
      <c r="BB1165" s="75"/>
      <c r="BC1165" s="75"/>
      <c r="BD1165" s="75"/>
      <c r="BE1165" s="75"/>
      <c r="BF1165" s="75"/>
      <c r="BG1165" s="75"/>
      <c r="BH1165" s="75"/>
      <c r="BI1165" s="75"/>
      <c r="BJ1165" s="75"/>
      <c r="BK1165" s="75"/>
      <c r="BL1165" s="75"/>
      <c r="BM1165" s="75"/>
      <c r="BN1165" s="75"/>
      <c r="BO1165" s="75"/>
      <c r="BP1165" s="75"/>
      <c r="BQ1165" s="75"/>
      <c r="BR1165" s="75"/>
      <c r="BS1165" s="75"/>
      <c r="BT1165" s="75"/>
      <c r="BU1165" s="75"/>
      <c r="BV1165" s="75"/>
      <c r="BW1165" s="75"/>
      <c r="BX1165" s="75"/>
      <c r="BY1165" s="75"/>
      <c r="BZ1165" s="75"/>
      <c r="CA1165" s="75"/>
      <c r="CB1165" s="75"/>
      <c r="CC1165" s="75"/>
      <c r="CD1165" s="75"/>
      <c r="CE1165" s="75"/>
      <c r="CF1165" s="75"/>
    </row>
    <row r="1166" spans="2:84" ht="12.95" customHeight="1">
      <c r="B1166" s="75"/>
      <c r="C1166" s="75"/>
      <c r="D1166" s="75"/>
      <c r="E1166" s="76"/>
      <c r="F1166" s="76"/>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5"/>
      <c r="AL1166" s="75"/>
      <c r="AM1166" s="75"/>
      <c r="AN1166" s="75"/>
      <c r="AO1166" s="75"/>
      <c r="AP1166" s="75"/>
      <c r="AQ1166" s="75"/>
      <c r="AR1166" s="75"/>
      <c r="AS1166" s="75"/>
      <c r="AT1166" s="75"/>
      <c r="AU1166" s="75"/>
      <c r="AV1166" s="75"/>
      <c r="AW1166" s="75"/>
      <c r="AX1166" s="75"/>
      <c r="AY1166" s="75"/>
      <c r="AZ1166" s="75"/>
      <c r="BA1166" s="75"/>
      <c r="BB1166" s="75"/>
      <c r="BC1166" s="75"/>
      <c r="BD1166" s="75"/>
      <c r="BE1166" s="75"/>
      <c r="BF1166" s="75"/>
      <c r="BG1166" s="75"/>
      <c r="BH1166" s="75"/>
      <c r="BI1166" s="75"/>
      <c r="BJ1166" s="75"/>
      <c r="BK1166" s="75"/>
      <c r="BL1166" s="75"/>
      <c r="BM1166" s="75"/>
      <c r="BN1166" s="75"/>
      <c r="BO1166" s="75"/>
      <c r="BP1166" s="75"/>
      <c r="BQ1166" s="75"/>
      <c r="BR1166" s="75"/>
      <c r="BS1166" s="75"/>
      <c r="BT1166" s="75"/>
      <c r="BU1166" s="75"/>
      <c r="BV1166" s="75"/>
      <c r="BW1166" s="75"/>
      <c r="BX1166" s="75"/>
      <c r="BY1166" s="75"/>
      <c r="BZ1166" s="75"/>
      <c r="CA1166" s="75"/>
      <c r="CB1166" s="75"/>
      <c r="CC1166" s="75"/>
      <c r="CD1166" s="75"/>
      <c r="CE1166" s="75"/>
      <c r="CF1166" s="75"/>
    </row>
    <row r="1167" spans="2:84" ht="12.95" customHeight="1">
      <c r="B1167" s="75"/>
      <c r="C1167" s="75"/>
      <c r="D1167" s="75"/>
      <c r="E1167" s="76"/>
      <c r="F1167" s="76"/>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5"/>
      <c r="AL1167" s="75"/>
      <c r="AM1167" s="75"/>
      <c r="AN1167" s="75"/>
      <c r="AO1167" s="75"/>
      <c r="AP1167" s="75"/>
      <c r="AQ1167" s="75"/>
      <c r="AR1167" s="75"/>
      <c r="AS1167" s="75"/>
      <c r="AT1167" s="75"/>
      <c r="AU1167" s="75"/>
      <c r="AV1167" s="75"/>
      <c r="AW1167" s="75"/>
      <c r="AX1167" s="75"/>
      <c r="AY1167" s="75"/>
      <c r="AZ1167" s="75"/>
      <c r="BA1167" s="75"/>
      <c r="BB1167" s="75"/>
      <c r="BC1167" s="75"/>
      <c r="BD1167" s="75"/>
      <c r="BE1167" s="75"/>
      <c r="BF1167" s="75"/>
      <c r="BG1167" s="75"/>
      <c r="BH1167" s="75"/>
      <c r="BI1167" s="75"/>
      <c r="BJ1167" s="75"/>
      <c r="BK1167" s="75"/>
      <c r="BL1167" s="75"/>
      <c r="BM1167" s="75"/>
      <c r="BN1167" s="75"/>
      <c r="BO1167" s="75"/>
      <c r="BP1167" s="75"/>
      <c r="BQ1167" s="75"/>
      <c r="BR1167" s="75"/>
      <c r="BS1167" s="75"/>
      <c r="BT1167" s="75"/>
      <c r="BU1167" s="75"/>
      <c r="BV1167" s="75"/>
      <c r="BW1167" s="75"/>
      <c r="BX1167" s="75"/>
      <c r="BY1167" s="75"/>
      <c r="BZ1167" s="75"/>
      <c r="CA1167" s="75"/>
      <c r="CB1167" s="75"/>
      <c r="CC1167" s="75"/>
      <c r="CD1167" s="75"/>
      <c r="CE1167" s="75"/>
      <c r="CF1167" s="75"/>
    </row>
    <row r="1168" spans="2:84" ht="12.95" customHeight="1">
      <c r="B1168" s="75"/>
      <c r="C1168" s="75"/>
      <c r="D1168" s="75"/>
      <c r="E1168" s="76"/>
      <c r="F1168" s="76"/>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5"/>
      <c r="AL1168" s="75"/>
      <c r="AM1168" s="75"/>
      <c r="AN1168" s="75"/>
      <c r="AO1168" s="75"/>
      <c r="AP1168" s="75"/>
      <c r="AQ1168" s="75"/>
      <c r="AR1168" s="75"/>
      <c r="AS1168" s="75"/>
      <c r="AT1168" s="75"/>
      <c r="AU1168" s="75"/>
      <c r="AV1168" s="75"/>
      <c r="AW1168" s="75"/>
      <c r="AX1168" s="75"/>
      <c r="AY1168" s="75"/>
      <c r="AZ1168" s="75"/>
      <c r="BA1168" s="75"/>
      <c r="BB1168" s="75"/>
      <c r="BC1168" s="75"/>
      <c r="BD1168" s="75"/>
      <c r="BE1168" s="75"/>
      <c r="BF1168" s="75"/>
      <c r="BG1168" s="75"/>
      <c r="BH1168" s="75"/>
      <c r="BI1168" s="75"/>
      <c r="BJ1168" s="75"/>
      <c r="BK1168" s="75"/>
      <c r="BL1168" s="75"/>
      <c r="BM1168" s="75"/>
      <c r="BN1168" s="75"/>
      <c r="BO1168" s="75"/>
      <c r="BP1168" s="75"/>
      <c r="BQ1168" s="75"/>
      <c r="BR1168" s="75"/>
      <c r="BS1168" s="75"/>
      <c r="BT1168" s="75"/>
      <c r="BU1168" s="75"/>
      <c r="BV1168" s="75"/>
      <c r="BW1168" s="75"/>
      <c r="BX1168" s="75"/>
      <c r="BY1168" s="75"/>
      <c r="BZ1168" s="75"/>
      <c r="CA1168" s="75"/>
      <c r="CB1168" s="75"/>
      <c r="CC1168" s="75"/>
      <c r="CD1168" s="75"/>
      <c r="CE1168" s="75"/>
      <c r="CF1168" s="75"/>
    </row>
    <row r="1169" spans="2:84" ht="12.95" customHeight="1">
      <c r="B1169" s="75"/>
      <c r="C1169" s="75"/>
      <c r="D1169" s="75"/>
      <c r="E1169" s="76"/>
      <c r="F1169" s="76"/>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5"/>
      <c r="AL1169" s="75"/>
      <c r="AM1169" s="75"/>
      <c r="AN1169" s="75"/>
      <c r="AO1169" s="75"/>
      <c r="AP1169" s="75"/>
      <c r="AQ1169" s="75"/>
      <c r="AR1169" s="75"/>
      <c r="AS1169" s="75"/>
      <c r="AT1169" s="75"/>
      <c r="AU1169" s="75"/>
      <c r="AV1169" s="75"/>
      <c r="AW1169" s="75"/>
      <c r="AX1169" s="75"/>
      <c r="AY1169" s="75"/>
      <c r="AZ1169" s="75"/>
      <c r="BA1169" s="75"/>
      <c r="BB1169" s="75"/>
      <c r="BC1169" s="75"/>
      <c r="BD1169" s="75"/>
      <c r="BE1169" s="75"/>
      <c r="BF1169" s="75"/>
      <c r="BG1169" s="75"/>
      <c r="BH1169" s="75"/>
      <c r="BI1169" s="75"/>
      <c r="BJ1169" s="75"/>
      <c r="BK1169" s="75"/>
      <c r="BL1169" s="75"/>
      <c r="BM1169" s="75"/>
      <c r="BN1169" s="75"/>
      <c r="BO1169" s="75"/>
      <c r="BP1169" s="75"/>
      <c r="BQ1169" s="75"/>
      <c r="BR1169" s="75"/>
      <c r="BS1169" s="75"/>
      <c r="BT1169" s="75"/>
      <c r="BU1169" s="75"/>
      <c r="BV1169" s="75"/>
      <c r="BW1169" s="75"/>
      <c r="BX1169" s="75"/>
      <c r="BY1169" s="75"/>
      <c r="BZ1169" s="75"/>
      <c r="CA1169" s="75"/>
      <c r="CB1169" s="75"/>
      <c r="CC1169" s="75"/>
      <c r="CD1169" s="75"/>
      <c r="CE1169" s="75"/>
      <c r="CF1169" s="75"/>
    </row>
    <row r="1170" spans="2:84" ht="12.95" customHeight="1">
      <c r="B1170" s="75"/>
      <c r="C1170" s="75"/>
      <c r="D1170" s="75"/>
      <c r="E1170" s="76"/>
      <c r="F1170" s="76"/>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5"/>
      <c r="AL1170" s="75"/>
      <c r="AM1170" s="75"/>
      <c r="AN1170" s="75"/>
      <c r="AO1170" s="75"/>
      <c r="AP1170" s="75"/>
      <c r="AQ1170" s="75"/>
      <c r="AR1170" s="75"/>
      <c r="AS1170" s="75"/>
      <c r="AT1170" s="75"/>
      <c r="AU1170" s="75"/>
      <c r="AV1170" s="75"/>
      <c r="AW1170" s="75"/>
      <c r="AX1170" s="75"/>
      <c r="AY1170" s="75"/>
      <c r="AZ1170" s="75"/>
      <c r="BA1170" s="75"/>
      <c r="BB1170" s="75"/>
      <c r="BC1170" s="75"/>
      <c r="BD1170" s="75"/>
      <c r="BE1170" s="75"/>
      <c r="BF1170" s="75"/>
      <c r="BG1170" s="75"/>
      <c r="BH1170" s="75"/>
      <c r="BI1170" s="75"/>
      <c r="BJ1170" s="75"/>
      <c r="BK1170" s="75"/>
      <c r="BL1170" s="75"/>
      <c r="BM1170" s="75"/>
      <c r="BN1170" s="75"/>
      <c r="BO1170" s="75"/>
      <c r="BP1170" s="75"/>
      <c r="BQ1170" s="75"/>
      <c r="BR1170" s="75"/>
      <c r="BS1170" s="75"/>
      <c r="BT1170" s="75"/>
      <c r="BU1170" s="75"/>
      <c r="BV1170" s="75"/>
      <c r="BW1170" s="75"/>
      <c r="BX1170" s="75"/>
      <c r="BY1170" s="75"/>
      <c r="BZ1170" s="75"/>
      <c r="CA1170" s="75"/>
      <c r="CB1170" s="75"/>
      <c r="CC1170" s="75"/>
      <c r="CD1170" s="75"/>
      <c r="CE1170" s="75"/>
      <c r="CF1170" s="75"/>
    </row>
    <row r="1171" spans="2:84" ht="12.95" customHeight="1">
      <c r="B1171" s="75"/>
      <c r="C1171" s="75"/>
      <c r="D1171" s="75"/>
      <c r="E1171" s="76"/>
      <c r="F1171" s="76"/>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5"/>
      <c r="AL1171" s="75"/>
      <c r="AM1171" s="75"/>
      <c r="AN1171" s="75"/>
      <c r="AO1171" s="75"/>
      <c r="AP1171" s="75"/>
      <c r="AQ1171" s="75"/>
      <c r="AR1171" s="75"/>
      <c r="AS1171" s="75"/>
      <c r="AT1171" s="75"/>
      <c r="AU1171" s="75"/>
      <c r="AV1171" s="75"/>
      <c r="AW1171" s="75"/>
      <c r="AX1171" s="75"/>
      <c r="AY1171" s="75"/>
      <c r="AZ1171" s="75"/>
      <c r="BA1171" s="75"/>
      <c r="BB1171" s="75"/>
      <c r="BC1171" s="75"/>
      <c r="BD1171" s="75"/>
      <c r="BE1171" s="75"/>
      <c r="BF1171" s="75"/>
      <c r="BG1171" s="75"/>
      <c r="BH1171" s="75"/>
      <c r="BI1171" s="75"/>
      <c r="BJ1171" s="75"/>
      <c r="BK1171" s="75"/>
      <c r="BL1171" s="75"/>
      <c r="BM1171" s="75"/>
      <c r="BN1171" s="75"/>
      <c r="BO1171" s="75"/>
      <c r="BP1171" s="75"/>
      <c r="BQ1171" s="75"/>
      <c r="BR1171" s="75"/>
      <c r="BS1171" s="75"/>
      <c r="BT1171" s="75"/>
      <c r="BU1171" s="75"/>
      <c r="BV1171" s="75"/>
      <c r="BW1171" s="75"/>
      <c r="BX1171" s="75"/>
      <c r="BY1171" s="75"/>
      <c r="BZ1171" s="75"/>
      <c r="CA1171" s="75"/>
      <c r="CB1171" s="75"/>
      <c r="CC1171" s="75"/>
      <c r="CD1171" s="75"/>
      <c r="CE1171" s="75"/>
      <c r="CF1171" s="75"/>
    </row>
    <row r="1172" spans="2:84" ht="12.95" customHeight="1">
      <c r="B1172" s="75"/>
      <c r="C1172" s="75"/>
      <c r="D1172" s="75"/>
      <c r="E1172" s="76"/>
      <c r="F1172" s="76"/>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5"/>
      <c r="AL1172" s="75"/>
      <c r="AM1172" s="75"/>
      <c r="AN1172" s="75"/>
      <c r="AO1172" s="75"/>
      <c r="AP1172" s="75"/>
      <c r="AQ1172" s="75"/>
      <c r="AR1172" s="75"/>
      <c r="AS1172" s="75"/>
      <c r="AT1172" s="75"/>
      <c r="AU1172" s="75"/>
      <c r="AV1172" s="75"/>
      <c r="AW1172" s="75"/>
      <c r="AX1172" s="75"/>
      <c r="AY1172" s="75"/>
      <c r="AZ1172" s="75"/>
      <c r="BA1172" s="75"/>
      <c r="BB1172" s="75"/>
      <c r="BC1172" s="75"/>
      <c r="BD1172" s="75"/>
      <c r="BE1172" s="75"/>
      <c r="BF1172" s="75"/>
      <c r="BG1172" s="75"/>
      <c r="BH1172" s="75"/>
      <c r="BI1172" s="75"/>
      <c r="BJ1172" s="75"/>
      <c r="BK1172" s="75"/>
      <c r="BL1172" s="75"/>
      <c r="BM1172" s="75"/>
      <c r="BN1172" s="75"/>
      <c r="BO1172" s="75"/>
      <c r="BP1172" s="75"/>
      <c r="BQ1172" s="75"/>
      <c r="BR1172" s="75"/>
      <c r="BS1172" s="75"/>
      <c r="BT1172" s="75"/>
      <c r="BU1172" s="75"/>
      <c r="BV1172" s="75"/>
      <c r="BW1172" s="75"/>
      <c r="BX1172" s="75"/>
      <c r="BY1172" s="75"/>
      <c r="BZ1172" s="75"/>
      <c r="CA1172" s="75"/>
      <c r="CB1172" s="75"/>
      <c r="CC1172" s="75"/>
      <c r="CD1172" s="75"/>
      <c r="CE1172" s="75"/>
      <c r="CF1172" s="75"/>
    </row>
    <row r="1173" spans="2:84" ht="12.95" customHeight="1">
      <c r="B1173" s="75"/>
      <c r="C1173" s="75"/>
      <c r="D1173" s="75"/>
      <c r="E1173" s="76"/>
      <c r="F1173" s="76"/>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5"/>
      <c r="AL1173" s="75"/>
      <c r="AM1173" s="75"/>
      <c r="AN1173" s="75"/>
      <c r="AO1173" s="75"/>
      <c r="AP1173" s="75"/>
      <c r="AQ1173" s="75"/>
      <c r="AR1173" s="75"/>
      <c r="AS1173" s="75"/>
      <c r="AT1173" s="75"/>
      <c r="AU1173" s="75"/>
      <c r="AV1173" s="75"/>
      <c r="AW1173" s="75"/>
      <c r="AX1173" s="75"/>
      <c r="AY1173" s="75"/>
      <c r="AZ1173" s="75"/>
      <c r="BA1173" s="75"/>
      <c r="BB1173" s="75"/>
      <c r="BC1173" s="75"/>
      <c r="BD1173" s="75"/>
      <c r="BE1173" s="75"/>
      <c r="BF1173" s="75"/>
      <c r="BG1173" s="75"/>
      <c r="BH1173" s="75"/>
      <c r="BI1173" s="75"/>
      <c r="BJ1173" s="75"/>
      <c r="BK1173" s="75"/>
      <c r="BL1173" s="75"/>
      <c r="BM1173" s="75"/>
      <c r="BN1173" s="75"/>
      <c r="BO1173" s="75"/>
      <c r="BP1173" s="75"/>
      <c r="BQ1173" s="75"/>
      <c r="BR1173" s="75"/>
      <c r="BS1173" s="75"/>
      <c r="BT1173" s="75"/>
      <c r="BU1173" s="75"/>
      <c r="BV1173" s="75"/>
      <c r="BW1173" s="75"/>
      <c r="BX1173" s="75"/>
      <c r="BY1173" s="75"/>
      <c r="BZ1173" s="75"/>
      <c r="CA1173" s="75"/>
      <c r="CB1173" s="75"/>
      <c r="CC1173" s="75"/>
      <c r="CD1173" s="75"/>
      <c r="CE1173" s="75"/>
      <c r="CF1173" s="75"/>
    </row>
    <row r="1174" spans="2:84" ht="12.95" customHeight="1">
      <c r="B1174" s="75"/>
      <c r="C1174" s="75"/>
      <c r="D1174" s="75"/>
      <c r="E1174" s="76"/>
      <c r="F1174" s="76"/>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75"/>
      <c r="BI1174" s="75"/>
      <c r="BJ1174" s="75"/>
      <c r="BK1174" s="75"/>
      <c r="BL1174" s="75"/>
      <c r="BM1174" s="75"/>
      <c r="BN1174" s="75"/>
      <c r="BO1174" s="75"/>
      <c r="BP1174" s="75"/>
      <c r="BQ1174" s="75"/>
      <c r="BR1174" s="75"/>
      <c r="BS1174" s="75"/>
      <c r="BT1174" s="75"/>
      <c r="BU1174" s="75"/>
      <c r="BV1174" s="75"/>
      <c r="BW1174" s="75"/>
      <c r="BX1174" s="75"/>
      <c r="BY1174" s="75"/>
      <c r="BZ1174" s="75"/>
      <c r="CA1174" s="75"/>
      <c r="CB1174" s="75"/>
      <c r="CC1174" s="75"/>
      <c r="CD1174" s="75"/>
      <c r="CE1174" s="75"/>
      <c r="CF1174" s="75"/>
    </row>
    <row r="1175" spans="2:84" ht="12.95" customHeight="1">
      <c r="B1175" s="75"/>
      <c r="C1175" s="75"/>
      <c r="D1175" s="75"/>
      <c r="E1175" s="76"/>
      <c r="F1175" s="76"/>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5"/>
      <c r="AL1175" s="75"/>
      <c r="AM1175" s="75"/>
      <c r="AN1175" s="75"/>
      <c r="AO1175" s="75"/>
      <c r="AP1175" s="75"/>
      <c r="AQ1175" s="75"/>
      <c r="AR1175" s="75"/>
      <c r="AS1175" s="75"/>
      <c r="AT1175" s="75"/>
      <c r="AU1175" s="75"/>
      <c r="AV1175" s="75"/>
      <c r="AW1175" s="75"/>
      <c r="AX1175" s="75"/>
      <c r="AY1175" s="75"/>
      <c r="AZ1175" s="75"/>
      <c r="BA1175" s="75"/>
      <c r="BB1175" s="75"/>
      <c r="BC1175" s="75"/>
      <c r="BD1175" s="75"/>
      <c r="BE1175" s="75"/>
      <c r="BF1175" s="75"/>
      <c r="BG1175" s="75"/>
      <c r="BH1175" s="75"/>
      <c r="BI1175" s="75"/>
      <c r="BJ1175" s="75"/>
      <c r="BK1175" s="75"/>
      <c r="BL1175" s="75"/>
      <c r="BM1175" s="75"/>
      <c r="BN1175" s="75"/>
      <c r="BO1175" s="75"/>
      <c r="BP1175" s="75"/>
      <c r="BQ1175" s="75"/>
      <c r="BR1175" s="75"/>
      <c r="BS1175" s="75"/>
      <c r="BT1175" s="75"/>
      <c r="BU1175" s="75"/>
      <c r="BV1175" s="75"/>
      <c r="BW1175" s="75"/>
      <c r="BX1175" s="75"/>
      <c r="BY1175" s="75"/>
      <c r="BZ1175" s="75"/>
      <c r="CA1175" s="75"/>
      <c r="CB1175" s="75"/>
      <c r="CC1175" s="75"/>
      <c r="CD1175" s="75"/>
      <c r="CE1175" s="75"/>
      <c r="CF1175" s="75"/>
    </row>
    <row r="1176" spans="2:84" ht="12.95" customHeight="1">
      <c r="B1176" s="75"/>
      <c r="C1176" s="75"/>
      <c r="D1176" s="75"/>
      <c r="E1176" s="76"/>
      <c r="F1176" s="76"/>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5"/>
      <c r="AL1176" s="75"/>
      <c r="AM1176" s="75"/>
      <c r="AN1176" s="75"/>
      <c r="AO1176" s="75"/>
      <c r="AP1176" s="75"/>
      <c r="AQ1176" s="75"/>
      <c r="AR1176" s="75"/>
      <c r="AS1176" s="75"/>
      <c r="AT1176" s="75"/>
      <c r="AU1176" s="75"/>
      <c r="AV1176" s="75"/>
      <c r="AW1176" s="75"/>
      <c r="AX1176" s="75"/>
      <c r="AY1176" s="75"/>
      <c r="AZ1176" s="75"/>
      <c r="BA1176" s="75"/>
      <c r="BB1176" s="75"/>
      <c r="BC1176" s="75"/>
      <c r="BD1176" s="75"/>
      <c r="BE1176" s="75"/>
      <c r="BF1176" s="75"/>
      <c r="BG1176" s="75"/>
      <c r="BH1176" s="75"/>
      <c r="BI1176" s="75"/>
      <c r="BJ1176" s="75"/>
      <c r="BK1176" s="75"/>
      <c r="BL1176" s="75"/>
      <c r="BM1176" s="75"/>
      <c r="BN1176" s="75"/>
      <c r="BO1176" s="75"/>
      <c r="BP1176" s="75"/>
      <c r="BQ1176" s="75"/>
      <c r="BR1176" s="75"/>
      <c r="BS1176" s="75"/>
      <c r="BT1176" s="75"/>
      <c r="BU1176" s="75"/>
      <c r="BV1176" s="75"/>
      <c r="BW1176" s="75"/>
      <c r="BX1176" s="75"/>
      <c r="BY1176" s="75"/>
      <c r="BZ1176" s="75"/>
      <c r="CA1176" s="75"/>
      <c r="CB1176" s="75"/>
      <c r="CC1176" s="75"/>
      <c r="CD1176" s="75"/>
      <c r="CE1176" s="75"/>
      <c r="CF1176" s="75"/>
    </row>
    <row r="1177" spans="2:84" ht="12.95" customHeight="1">
      <c r="B1177" s="75"/>
      <c r="C1177" s="75"/>
      <c r="D1177" s="75"/>
      <c r="E1177" s="76"/>
      <c r="F1177" s="76"/>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5"/>
      <c r="AL1177" s="75"/>
      <c r="AM1177" s="75"/>
      <c r="AN1177" s="75"/>
      <c r="AO1177" s="75"/>
      <c r="AP1177" s="75"/>
      <c r="AQ1177" s="75"/>
      <c r="AR1177" s="75"/>
      <c r="AS1177" s="75"/>
      <c r="AT1177" s="75"/>
      <c r="AU1177" s="75"/>
      <c r="AV1177" s="75"/>
      <c r="AW1177" s="75"/>
      <c r="AX1177" s="75"/>
      <c r="AY1177" s="75"/>
      <c r="AZ1177" s="75"/>
      <c r="BA1177" s="75"/>
      <c r="BB1177" s="75"/>
      <c r="BC1177" s="75"/>
      <c r="BD1177" s="75"/>
      <c r="BE1177" s="75"/>
      <c r="BF1177" s="75"/>
      <c r="BG1177" s="75"/>
      <c r="BH1177" s="75"/>
      <c r="BI1177" s="75"/>
      <c r="BJ1177" s="75"/>
      <c r="BK1177" s="75"/>
      <c r="BL1177" s="75"/>
      <c r="BM1177" s="75"/>
      <c r="BN1177" s="75"/>
      <c r="BO1177" s="75"/>
      <c r="BP1177" s="75"/>
      <c r="BQ1177" s="75"/>
      <c r="BR1177" s="75"/>
      <c r="BS1177" s="75"/>
      <c r="BT1177" s="75"/>
      <c r="BU1177" s="75"/>
      <c r="BV1177" s="75"/>
      <c r="BW1177" s="75"/>
      <c r="BX1177" s="75"/>
      <c r="BY1177" s="75"/>
      <c r="BZ1177" s="75"/>
      <c r="CA1177" s="75"/>
      <c r="CB1177" s="75"/>
      <c r="CC1177" s="75"/>
      <c r="CD1177" s="75"/>
      <c r="CE1177" s="75"/>
      <c r="CF1177" s="75"/>
    </row>
    <row r="1178" spans="2:84" ht="12.95" customHeight="1">
      <c r="B1178" s="75"/>
      <c r="C1178" s="75"/>
      <c r="D1178" s="75"/>
      <c r="E1178" s="76"/>
      <c r="F1178" s="76"/>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5"/>
      <c r="AL1178" s="75"/>
      <c r="AM1178" s="75"/>
      <c r="AN1178" s="75"/>
      <c r="AO1178" s="75"/>
      <c r="AP1178" s="75"/>
      <c r="AQ1178" s="75"/>
      <c r="AR1178" s="75"/>
      <c r="AS1178" s="75"/>
      <c r="AT1178" s="75"/>
      <c r="AU1178" s="75"/>
      <c r="AV1178" s="75"/>
      <c r="AW1178" s="75"/>
      <c r="AX1178" s="75"/>
      <c r="AY1178" s="75"/>
      <c r="AZ1178" s="75"/>
      <c r="BA1178" s="75"/>
      <c r="BB1178" s="75"/>
      <c r="BC1178" s="75"/>
      <c r="BD1178" s="75"/>
      <c r="BE1178" s="75"/>
      <c r="BF1178" s="75"/>
      <c r="BG1178" s="75"/>
      <c r="BH1178" s="75"/>
      <c r="BI1178" s="75"/>
      <c r="BJ1178" s="75"/>
      <c r="BK1178" s="75"/>
      <c r="BL1178" s="75"/>
      <c r="BM1178" s="75"/>
      <c r="BN1178" s="75"/>
      <c r="BO1178" s="75"/>
      <c r="BP1178" s="75"/>
      <c r="BQ1178" s="75"/>
      <c r="BR1178" s="75"/>
      <c r="BS1178" s="75"/>
      <c r="BT1178" s="75"/>
      <c r="BU1178" s="75"/>
      <c r="BV1178" s="75"/>
      <c r="BW1178" s="75"/>
      <c r="BX1178" s="75"/>
      <c r="BY1178" s="75"/>
      <c r="BZ1178" s="75"/>
      <c r="CA1178" s="75"/>
      <c r="CB1178" s="75"/>
      <c r="CC1178" s="75"/>
      <c r="CD1178" s="75"/>
      <c r="CE1178" s="75"/>
      <c r="CF1178" s="75"/>
    </row>
    <row r="1179" spans="2:84" ht="12.95" customHeight="1">
      <c r="B1179" s="75"/>
      <c r="C1179" s="75"/>
      <c r="D1179" s="75"/>
      <c r="E1179" s="76"/>
      <c r="F1179" s="76"/>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5"/>
      <c r="AL1179" s="75"/>
      <c r="AM1179" s="75"/>
      <c r="AN1179" s="75"/>
      <c r="AO1179" s="75"/>
      <c r="AP1179" s="75"/>
      <c r="AQ1179" s="75"/>
      <c r="AR1179" s="75"/>
      <c r="AS1179" s="75"/>
      <c r="AT1179" s="75"/>
      <c r="AU1179" s="75"/>
      <c r="AV1179" s="75"/>
      <c r="AW1179" s="75"/>
      <c r="AX1179" s="75"/>
      <c r="AY1179" s="75"/>
      <c r="AZ1179" s="75"/>
      <c r="BA1179" s="75"/>
      <c r="BB1179" s="75"/>
      <c r="BC1179" s="75"/>
      <c r="BD1179" s="75"/>
      <c r="BE1179" s="75"/>
      <c r="BF1179" s="75"/>
      <c r="BG1179" s="75"/>
      <c r="BH1179" s="75"/>
      <c r="BI1179" s="75"/>
      <c r="BJ1179" s="75"/>
      <c r="BK1179" s="75"/>
      <c r="BL1179" s="75"/>
      <c r="BM1179" s="75"/>
      <c r="BN1179" s="75"/>
      <c r="BO1179" s="75"/>
      <c r="BP1179" s="75"/>
      <c r="BQ1179" s="75"/>
      <c r="BR1179" s="75"/>
      <c r="BS1179" s="75"/>
      <c r="BT1179" s="75"/>
      <c r="BU1179" s="75"/>
      <c r="BV1179" s="75"/>
      <c r="BW1179" s="75"/>
      <c r="BX1179" s="75"/>
      <c r="BY1179" s="75"/>
      <c r="BZ1179" s="75"/>
      <c r="CA1179" s="75"/>
      <c r="CB1179" s="75"/>
      <c r="CC1179" s="75"/>
      <c r="CD1179" s="75"/>
      <c r="CE1179" s="75"/>
      <c r="CF1179" s="75"/>
    </row>
    <row r="1180" spans="2:84" ht="12.95" customHeight="1">
      <c r="B1180" s="75"/>
      <c r="C1180" s="75"/>
      <c r="D1180" s="75"/>
      <c r="E1180" s="76"/>
      <c r="F1180" s="76"/>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5"/>
      <c r="AL1180" s="75"/>
      <c r="AM1180" s="75"/>
      <c r="AN1180" s="75"/>
      <c r="AO1180" s="75"/>
      <c r="AP1180" s="75"/>
      <c r="AQ1180" s="75"/>
      <c r="AR1180" s="75"/>
      <c r="AS1180" s="75"/>
      <c r="AT1180" s="75"/>
      <c r="AU1180" s="75"/>
      <c r="AV1180" s="75"/>
      <c r="AW1180" s="75"/>
      <c r="AX1180" s="75"/>
      <c r="AY1180" s="75"/>
      <c r="AZ1180" s="75"/>
      <c r="BA1180" s="75"/>
      <c r="BB1180" s="75"/>
      <c r="BC1180" s="75"/>
      <c r="BD1180" s="75"/>
      <c r="BE1180" s="75"/>
      <c r="BF1180" s="75"/>
      <c r="BG1180" s="75"/>
      <c r="BH1180" s="75"/>
      <c r="BI1180" s="75"/>
      <c r="BJ1180" s="75"/>
      <c r="BK1180" s="75"/>
      <c r="BL1180" s="75"/>
      <c r="BM1180" s="75"/>
      <c r="BN1180" s="75"/>
      <c r="BO1180" s="75"/>
      <c r="BP1180" s="75"/>
      <c r="BQ1180" s="75"/>
      <c r="BR1180" s="75"/>
      <c r="BS1180" s="75"/>
      <c r="BT1180" s="75"/>
      <c r="BU1180" s="75"/>
      <c r="BV1180" s="75"/>
      <c r="BW1180" s="75"/>
      <c r="BX1180" s="75"/>
      <c r="BY1180" s="75"/>
      <c r="BZ1180" s="75"/>
      <c r="CA1180" s="75"/>
      <c r="CB1180" s="75"/>
      <c r="CC1180" s="75"/>
      <c r="CD1180" s="75"/>
      <c r="CE1180" s="75"/>
      <c r="CF1180" s="75"/>
    </row>
    <row r="1181" spans="2:84" ht="12.95" customHeight="1">
      <c r="B1181" s="75"/>
      <c r="C1181" s="75"/>
      <c r="D1181" s="75"/>
      <c r="E1181" s="76"/>
      <c r="F1181" s="76"/>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5"/>
      <c r="AL1181" s="75"/>
      <c r="AM1181" s="75"/>
      <c r="AN1181" s="75"/>
      <c r="AO1181" s="75"/>
      <c r="AP1181" s="75"/>
      <c r="AQ1181" s="75"/>
      <c r="AR1181" s="75"/>
      <c r="AS1181" s="75"/>
      <c r="AT1181" s="75"/>
      <c r="AU1181" s="75"/>
      <c r="AV1181" s="75"/>
      <c r="AW1181" s="75"/>
      <c r="AX1181" s="75"/>
      <c r="AY1181" s="75"/>
      <c r="AZ1181" s="75"/>
      <c r="BA1181" s="75"/>
      <c r="BB1181" s="75"/>
      <c r="BC1181" s="75"/>
      <c r="BD1181" s="75"/>
      <c r="BE1181" s="75"/>
      <c r="BF1181" s="75"/>
      <c r="BG1181" s="75"/>
      <c r="BH1181" s="75"/>
      <c r="BI1181" s="75"/>
      <c r="BJ1181" s="75"/>
      <c r="BK1181" s="75"/>
      <c r="BL1181" s="75"/>
      <c r="BM1181" s="75"/>
      <c r="BN1181" s="75"/>
      <c r="BO1181" s="75"/>
      <c r="BP1181" s="75"/>
      <c r="BQ1181" s="75"/>
      <c r="BR1181" s="75"/>
      <c r="BS1181" s="75"/>
      <c r="BT1181" s="75"/>
      <c r="BU1181" s="75"/>
      <c r="BV1181" s="75"/>
      <c r="BW1181" s="75"/>
      <c r="BX1181" s="75"/>
      <c r="BY1181" s="75"/>
      <c r="BZ1181" s="75"/>
      <c r="CA1181" s="75"/>
      <c r="CB1181" s="75"/>
      <c r="CC1181" s="75"/>
      <c r="CD1181" s="75"/>
      <c r="CE1181" s="75"/>
      <c r="CF1181" s="75"/>
    </row>
    <row r="1182" spans="2:84" ht="12.95" customHeight="1">
      <c r="B1182" s="75"/>
      <c r="C1182" s="75"/>
      <c r="D1182" s="75"/>
      <c r="E1182" s="76"/>
      <c r="F1182" s="76"/>
      <c r="G1182" s="75"/>
      <c r="H1182" s="75"/>
      <c r="I1182" s="75"/>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5"/>
      <c r="AL1182" s="75"/>
      <c r="AM1182" s="75"/>
      <c r="AN1182" s="75"/>
      <c r="AO1182" s="75"/>
      <c r="AP1182" s="75"/>
      <c r="AQ1182" s="75"/>
      <c r="AR1182" s="75"/>
      <c r="AS1182" s="75"/>
      <c r="AT1182" s="75"/>
      <c r="AU1182" s="75"/>
      <c r="AV1182" s="75"/>
      <c r="AW1182" s="75"/>
      <c r="AX1182" s="75"/>
      <c r="AY1182" s="75"/>
      <c r="AZ1182" s="75"/>
      <c r="BA1182" s="75"/>
      <c r="BB1182" s="75"/>
      <c r="BC1182" s="75"/>
      <c r="BD1182" s="75"/>
      <c r="BE1182" s="75"/>
      <c r="BF1182" s="75"/>
      <c r="BG1182" s="75"/>
      <c r="BH1182" s="75"/>
      <c r="BI1182" s="75"/>
      <c r="BJ1182" s="75"/>
      <c r="BK1182" s="75"/>
      <c r="BL1182" s="75"/>
      <c r="BM1182" s="75"/>
      <c r="BN1182" s="75"/>
      <c r="BO1182" s="75"/>
      <c r="BP1182" s="75"/>
      <c r="BQ1182" s="75"/>
      <c r="BR1182" s="75"/>
      <c r="BS1182" s="75"/>
      <c r="BT1182" s="75"/>
      <c r="BU1182" s="75"/>
      <c r="BV1182" s="75"/>
      <c r="BW1182" s="75"/>
      <c r="BX1182" s="75"/>
      <c r="BY1182" s="75"/>
      <c r="BZ1182" s="75"/>
      <c r="CA1182" s="75"/>
      <c r="CB1182" s="75"/>
      <c r="CC1182" s="75"/>
      <c r="CD1182" s="75"/>
      <c r="CE1182" s="75"/>
      <c r="CF1182" s="75"/>
    </row>
    <row r="1183" spans="2:84" ht="12.95" customHeight="1">
      <c r="B1183" s="75"/>
      <c r="C1183" s="75"/>
      <c r="D1183" s="75"/>
      <c r="E1183" s="76"/>
      <c r="F1183" s="76"/>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5"/>
      <c r="AL1183" s="75"/>
      <c r="AM1183" s="75"/>
      <c r="AN1183" s="75"/>
      <c r="AO1183" s="75"/>
      <c r="AP1183" s="75"/>
      <c r="AQ1183" s="75"/>
      <c r="AR1183" s="75"/>
      <c r="AS1183" s="75"/>
      <c r="AT1183" s="75"/>
      <c r="AU1183" s="75"/>
      <c r="AV1183" s="75"/>
      <c r="AW1183" s="75"/>
      <c r="AX1183" s="75"/>
      <c r="AY1183" s="75"/>
      <c r="AZ1183" s="75"/>
      <c r="BA1183" s="75"/>
      <c r="BB1183" s="75"/>
      <c r="BC1183" s="75"/>
      <c r="BD1183" s="75"/>
      <c r="BE1183" s="75"/>
      <c r="BF1183" s="75"/>
      <c r="BG1183" s="75"/>
      <c r="BH1183" s="75"/>
      <c r="BI1183" s="75"/>
      <c r="BJ1183" s="75"/>
      <c r="BK1183" s="75"/>
      <c r="BL1183" s="75"/>
      <c r="BM1183" s="75"/>
      <c r="BN1183" s="75"/>
      <c r="BO1183" s="75"/>
      <c r="BP1183" s="75"/>
      <c r="BQ1183" s="75"/>
      <c r="BR1183" s="75"/>
      <c r="BS1183" s="75"/>
      <c r="BT1183" s="75"/>
      <c r="BU1183" s="75"/>
      <c r="BV1183" s="75"/>
      <c r="BW1183" s="75"/>
      <c r="BX1183" s="75"/>
      <c r="BY1183" s="75"/>
      <c r="BZ1183" s="75"/>
      <c r="CA1183" s="75"/>
      <c r="CB1183" s="75"/>
      <c r="CC1183" s="75"/>
      <c r="CD1183" s="75"/>
      <c r="CE1183" s="75"/>
      <c r="CF1183" s="75"/>
    </row>
    <row r="1184" spans="2:84" ht="12.95" customHeight="1">
      <c r="B1184" s="75"/>
      <c r="C1184" s="75"/>
      <c r="D1184" s="75"/>
      <c r="E1184" s="76"/>
      <c r="F1184" s="76"/>
      <c r="G1184" s="75"/>
      <c r="H1184" s="75"/>
      <c r="I1184" s="75"/>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5"/>
      <c r="AL1184" s="75"/>
      <c r="AM1184" s="75"/>
      <c r="AN1184" s="75"/>
      <c r="AO1184" s="75"/>
      <c r="AP1184" s="75"/>
      <c r="AQ1184" s="75"/>
      <c r="AR1184" s="75"/>
      <c r="AS1184" s="75"/>
      <c r="AT1184" s="75"/>
      <c r="AU1184" s="75"/>
      <c r="AV1184" s="75"/>
      <c r="AW1184" s="75"/>
      <c r="AX1184" s="75"/>
      <c r="AY1184" s="75"/>
      <c r="AZ1184" s="75"/>
      <c r="BA1184" s="75"/>
      <c r="BB1184" s="75"/>
      <c r="BC1184" s="75"/>
      <c r="BD1184" s="75"/>
      <c r="BE1184" s="75"/>
      <c r="BF1184" s="75"/>
      <c r="BG1184" s="75"/>
      <c r="BH1184" s="75"/>
      <c r="BI1184" s="75"/>
      <c r="BJ1184" s="75"/>
      <c r="BK1184" s="75"/>
      <c r="BL1184" s="75"/>
      <c r="BM1184" s="75"/>
      <c r="BN1184" s="75"/>
      <c r="BO1184" s="75"/>
      <c r="BP1184" s="75"/>
      <c r="BQ1184" s="75"/>
      <c r="BR1184" s="75"/>
      <c r="BS1184" s="75"/>
      <c r="BT1184" s="75"/>
      <c r="BU1184" s="75"/>
      <c r="BV1184" s="75"/>
      <c r="BW1184" s="75"/>
      <c r="BX1184" s="75"/>
      <c r="BY1184" s="75"/>
      <c r="BZ1184" s="75"/>
      <c r="CA1184" s="75"/>
      <c r="CB1184" s="75"/>
      <c r="CC1184" s="75"/>
      <c r="CD1184" s="75"/>
      <c r="CE1184" s="75"/>
      <c r="CF1184" s="75"/>
    </row>
    <row r="1185" spans="2:84" ht="12.95" customHeight="1">
      <c r="B1185" s="75"/>
      <c r="C1185" s="75"/>
      <c r="D1185" s="75"/>
      <c r="E1185" s="76"/>
      <c r="F1185" s="76"/>
      <c r="G1185" s="75"/>
      <c r="H1185" s="75"/>
      <c r="I1185" s="75"/>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5"/>
      <c r="AL1185" s="75"/>
      <c r="AM1185" s="75"/>
      <c r="AN1185" s="75"/>
      <c r="AO1185" s="75"/>
      <c r="AP1185" s="75"/>
      <c r="AQ1185" s="75"/>
      <c r="AR1185" s="75"/>
      <c r="AS1185" s="75"/>
      <c r="AT1185" s="75"/>
      <c r="AU1185" s="75"/>
      <c r="AV1185" s="75"/>
      <c r="AW1185" s="75"/>
      <c r="AX1185" s="75"/>
      <c r="AY1185" s="75"/>
      <c r="AZ1185" s="75"/>
      <c r="BA1185" s="75"/>
      <c r="BB1185" s="75"/>
      <c r="BC1185" s="75"/>
      <c r="BD1185" s="75"/>
      <c r="BE1185" s="75"/>
      <c r="BF1185" s="75"/>
      <c r="BG1185" s="75"/>
      <c r="BH1185" s="75"/>
      <c r="BI1185" s="75"/>
      <c r="BJ1185" s="75"/>
      <c r="BK1185" s="75"/>
      <c r="BL1185" s="75"/>
      <c r="BM1185" s="75"/>
      <c r="BN1185" s="75"/>
      <c r="BO1185" s="75"/>
      <c r="BP1185" s="75"/>
      <c r="BQ1185" s="75"/>
      <c r="BR1185" s="75"/>
      <c r="BS1185" s="75"/>
      <c r="BT1185" s="75"/>
      <c r="BU1185" s="75"/>
      <c r="BV1185" s="75"/>
      <c r="BW1185" s="75"/>
      <c r="BX1185" s="75"/>
      <c r="BY1185" s="75"/>
      <c r="BZ1185" s="75"/>
      <c r="CA1185" s="75"/>
      <c r="CB1185" s="75"/>
      <c r="CC1185" s="75"/>
      <c r="CD1185" s="75"/>
      <c r="CE1185" s="75"/>
      <c r="CF1185" s="75"/>
    </row>
    <row r="1186" spans="2:84" ht="12.95" customHeight="1">
      <c r="B1186" s="75"/>
      <c r="C1186" s="75"/>
      <c r="D1186" s="75"/>
      <c r="E1186" s="76"/>
      <c r="F1186" s="76"/>
      <c r="G1186" s="75"/>
      <c r="H1186" s="75"/>
      <c r="I1186" s="75"/>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5"/>
      <c r="AL1186" s="75"/>
      <c r="AM1186" s="75"/>
      <c r="AN1186" s="75"/>
      <c r="AO1186" s="75"/>
      <c r="AP1186" s="75"/>
      <c r="AQ1186" s="75"/>
      <c r="AR1186" s="75"/>
      <c r="AS1186" s="75"/>
      <c r="AT1186" s="75"/>
      <c r="AU1186" s="75"/>
      <c r="AV1186" s="75"/>
      <c r="AW1186" s="75"/>
      <c r="AX1186" s="75"/>
      <c r="AY1186" s="75"/>
      <c r="AZ1186" s="75"/>
      <c r="BA1186" s="75"/>
      <c r="BB1186" s="75"/>
      <c r="BC1186" s="75"/>
      <c r="BD1186" s="75"/>
      <c r="BE1186" s="75"/>
      <c r="BF1186" s="75"/>
      <c r="BG1186" s="75"/>
      <c r="BH1186" s="75"/>
      <c r="BI1186" s="75"/>
      <c r="BJ1186" s="75"/>
      <c r="BK1186" s="75"/>
      <c r="BL1186" s="75"/>
      <c r="BM1186" s="75"/>
      <c r="BN1186" s="75"/>
      <c r="BO1186" s="75"/>
      <c r="BP1186" s="75"/>
      <c r="BQ1186" s="75"/>
      <c r="BR1186" s="75"/>
      <c r="BS1186" s="75"/>
      <c r="BT1186" s="75"/>
      <c r="BU1186" s="75"/>
      <c r="BV1186" s="75"/>
      <c r="BW1186" s="75"/>
      <c r="BX1186" s="75"/>
      <c r="BY1186" s="75"/>
      <c r="BZ1186" s="75"/>
      <c r="CA1186" s="75"/>
      <c r="CB1186" s="75"/>
      <c r="CC1186" s="75"/>
      <c r="CD1186" s="75"/>
      <c r="CE1186" s="75"/>
      <c r="CF1186" s="75"/>
    </row>
    <row r="1187" spans="2:84" ht="12.95" customHeight="1">
      <c r="B1187" s="75"/>
      <c r="C1187" s="75"/>
      <c r="D1187" s="75"/>
      <c r="E1187" s="76"/>
      <c r="F1187" s="76"/>
      <c r="G1187" s="75"/>
      <c r="H1187" s="75"/>
      <c r="I1187" s="75"/>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5"/>
      <c r="AL1187" s="75"/>
      <c r="AM1187" s="75"/>
      <c r="AN1187" s="75"/>
      <c r="AO1187" s="75"/>
      <c r="AP1187" s="75"/>
      <c r="AQ1187" s="75"/>
      <c r="AR1187" s="75"/>
      <c r="AS1187" s="75"/>
      <c r="AT1187" s="75"/>
      <c r="AU1187" s="75"/>
      <c r="AV1187" s="75"/>
      <c r="AW1187" s="75"/>
      <c r="AX1187" s="75"/>
      <c r="AY1187" s="75"/>
      <c r="AZ1187" s="75"/>
      <c r="BA1187" s="75"/>
      <c r="BB1187" s="75"/>
      <c r="BC1187" s="75"/>
      <c r="BD1187" s="75"/>
      <c r="BE1187" s="75"/>
      <c r="BF1187" s="75"/>
      <c r="BG1187" s="75"/>
      <c r="BH1187" s="75"/>
      <c r="BI1187" s="75"/>
      <c r="BJ1187" s="75"/>
      <c r="BK1187" s="75"/>
      <c r="BL1187" s="75"/>
      <c r="BM1187" s="75"/>
      <c r="BN1187" s="75"/>
      <c r="BO1187" s="75"/>
      <c r="BP1187" s="75"/>
      <c r="BQ1187" s="75"/>
      <c r="BR1187" s="75"/>
      <c r="BS1187" s="75"/>
      <c r="BT1187" s="75"/>
      <c r="BU1187" s="75"/>
      <c r="BV1187" s="75"/>
      <c r="BW1187" s="75"/>
      <c r="BX1187" s="75"/>
      <c r="BY1187" s="75"/>
      <c r="BZ1187" s="75"/>
      <c r="CA1187" s="75"/>
      <c r="CB1187" s="75"/>
      <c r="CC1187" s="75"/>
      <c r="CD1187" s="75"/>
      <c r="CE1187" s="75"/>
      <c r="CF1187" s="75"/>
    </row>
    <row r="1188" spans="2:84" ht="12.95" customHeight="1">
      <c r="B1188" s="75"/>
      <c r="C1188" s="75"/>
      <c r="D1188" s="75"/>
      <c r="E1188" s="76"/>
      <c r="F1188" s="76"/>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5"/>
      <c r="AL1188" s="75"/>
      <c r="AM1188" s="75"/>
      <c r="AN1188" s="75"/>
      <c r="AO1188" s="75"/>
      <c r="AP1188" s="75"/>
      <c r="AQ1188" s="75"/>
      <c r="AR1188" s="75"/>
      <c r="AS1188" s="75"/>
      <c r="AT1188" s="75"/>
      <c r="AU1188" s="75"/>
      <c r="AV1188" s="75"/>
      <c r="AW1188" s="75"/>
      <c r="AX1188" s="75"/>
      <c r="AY1188" s="75"/>
      <c r="AZ1188" s="75"/>
      <c r="BA1188" s="75"/>
      <c r="BB1188" s="75"/>
      <c r="BC1188" s="75"/>
      <c r="BD1188" s="75"/>
      <c r="BE1188" s="75"/>
      <c r="BF1188" s="75"/>
      <c r="BG1188" s="75"/>
      <c r="BH1188" s="75"/>
      <c r="BI1188" s="75"/>
      <c r="BJ1188" s="75"/>
      <c r="BK1188" s="75"/>
      <c r="BL1188" s="75"/>
      <c r="BM1188" s="75"/>
      <c r="BN1188" s="75"/>
      <c r="BO1188" s="75"/>
      <c r="BP1188" s="75"/>
      <c r="BQ1188" s="75"/>
      <c r="BR1188" s="75"/>
      <c r="BS1188" s="75"/>
      <c r="BT1188" s="75"/>
      <c r="BU1188" s="75"/>
      <c r="BV1188" s="75"/>
      <c r="BW1188" s="75"/>
      <c r="BX1188" s="75"/>
      <c r="BY1188" s="75"/>
      <c r="BZ1188" s="75"/>
      <c r="CA1188" s="75"/>
      <c r="CB1188" s="75"/>
      <c r="CC1188" s="75"/>
      <c r="CD1188" s="75"/>
      <c r="CE1188" s="75"/>
      <c r="CF1188" s="75"/>
    </row>
    <row r="1189" spans="2:84" ht="12.95" customHeight="1">
      <c r="B1189" s="75"/>
      <c r="C1189" s="75"/>
      <c r="D1189" s="75"/>
      <c r="E1189" s="76"/>
      <c r="F1189" s="76"/>
      <c r="G1189" s="75"/>
      <c r="H1189" s="75"/>
      <c r="I1189" s="75"/>
      <c r="J1189" s="75"/>
      <c r="K1189" s="75"/>
      <c r="L1189" s="75"/>
      <c r="M1189" s="75"/>
      <c r="N1189" s="75"/>
      <c r="O1189" s="75"/>
      <c r="P1189" s="75"/>
      <c r="Q1189" s="75"/>
      <c r="R1189" s="75"/>
      <c r="S1189" s="75"/>
      <c r="T1189" s="75"/>
      <c r="U1189" s="75"/>
      <c r="V1189" s="75"/>
      <c r="W1189" s="75"/>
      <c r="X1189" s="75"/>
      <c r="Y1189" s="75"/>
      <c r="Z1189" s="75"/>
      <c r="AA1189" s="75"/>
      <c r="AB1189" s="75"/>
      <c r="AC1189" s="75"/>
      <c r="AD1189" s="75"/>
      <c r="AE1189" s="75"/>
      <c r="AF1189" s="75"/>
      <c r="AG1189" s="75"/>
      <c r="AH1189" s="75"/>
      <c r="AI1189" s="75"/>
      <c r="AJ1189" s="75"/>
      <c r="AK1189" s="75"/>
      <c r="AL1189" s="75"/>
      <c r="AM1189" s="75"/>
      <c r="AN1189" s="75"/>
      <c r="AO1189" s="75"/>
      <c r="AP1189" s="75"/>
      <c r="AQ1189" s="75"/>
      <c r="AR1189" s="75"/>
      <c r="AS1189" s="75"/>
      <c r="AT1189" s="75"/>
      <c r="AU1189" s="75"/>
      <c r="AV1189" s="75"/>
      <c r="AW1189" s="75"/>
      <c r="AX1189" s="75"/>
      <c r="AY1189" s="75"/>
      <c r="AZ1189" s="75"/>
      <c r="BA1189" s="75"/>
      <c r="BB1189" s="75"/>
      <c r="BC1189" s="75"/>
      <c r="BD1189" s="75"/>
      <c r="BE1189" s="75"/>
      <c r="BF1189" s="75"/>
      <c r="BG1189" s="75"/>
      <c r="BH1189" s="75"/>
      <c r="BI1189" s="75"/>
      <c r="BJ1189" s="75"/>
      <c r="BK1189" s="75"/>
      <c r="BL1189" s="75"/>
      <c r="BM1189" s="75"/>
      <c r="BN1189" s="75"/>
      <c r="BO1189" s="75"/>
      <c r="BP1189" s="75"/>
      <c r="BQ1189" s="75"/>
      <c r="BR1189" s="75"/>
      <c r="BS1189" s="75"/>
      <c r="BT1189" s="75"/>
      <c r="BU1189" s="75"/>
      <c r="BV1189" s="75"/>
      <c r="BW1189" s="75"/>
      <c r="BX1189" s="75"/>
      <c r="BY1189" s="75"/>
      <c r="BZ1189" s="75"/>
      <c r="CA1189" s="75"/>
      <c r="CB1189" s="75"/>
      <c r="CC1189" s="75"/>
      <c r="CD1189" s="75"/>
      <c r="CE1189" s="75"/>
      <c r="CF1189" s="75"/>
    </row>
    <row r="1190" spans="2:84" ht="12.95" customHeight="1">
      <c r="B1190" s="75"/>
      <c r="C1190" s="75"/>
      <c r="D1190" s="75"/>
      <c r="E1190" s="76"/>
      <c r="F1190" s="76"/>
      <c r="G1190" s="75"/>
      <c r="H1190" s="75"/>
      <c r="I1190" s="75"/>
      <c r="J1190" s="75"/>
      <c r="K1190" s="75"/>
      <c r="L1190" s="75"/>
      <c r="M1190" s="75"/>
      <c r="N1190" s="75"/>
      <c r="O1190" s="75"/>
      <c r="P1190" s="75"/>
      <c r="Q1190" s="75"/>
      <c r="R1190" s="75"/>
      <c r="S1190" s="75"/>
      <c r="T1190" s="75"/>
      <c r="U1190" s="75"/>
      <c r="V1190" s="75"/>
      <c r="W1190" s="75"/>
      <c r="X1190" s="75"/>
      <c r="Y1190" s="75"/>
      <c r="Z1190" s="75"/>
      <c r="AA1190" s="75"/>
      <c r="AB1190" s="75"/>
      <c r="AC1190" s="75"/>
      <c r="AD1190" s="75"/>
      <c r="AE1190" s="75"/>
      <c r="AF1190" s="75"/>
      <c r="AG1190" s="75"/>
      <c r="AH1190" s="75"/>
      <c r="AI1190" s="75"/>
      <c r="AJ1190" s="75"/>
      <c r="AK1190" s="75"/>
      <c r="AL1190" s="75"/>
      <c r="AM1190" s="75"/>
      <c r="AN1190" s="75"/>
      <c r="AO1190" s="75"/>
      <c r="AP1190" s="75"/>
      <c r="AQ1190" s="75"/>
      <c r="AR1190" s="75"/>
      <c r="AS1190" s="75"/>
      <c r="AT1190" s="75"/>
      <c r="AU1190" s="75"/>
      <c r="AV1190" s="75"/>
      <c r="AW1190" s="75"/>
      <c r="AX1190" s="75"/>
      <c r="AY1190" s="75"/>
      <c r="AZ1190" s="75"/>
      <c r="BA1190" s="75"/>
      <c r="BB1190" s="75"/>
      <c r="BC1190" s="75"/>
      <c r="BD1190" s="75"/>
      <c r="BE1190" s="75"/>
      <c r="BF1190" s="75"/>
      <c r="BG1190" s="75"/>
      <c r="BH1190" s="75"/>
      <c r="BI1190" s="75"/>
      <c r="BJ1190" s="75"/>
      <c r="BK1190" s="75"/>
      <c r="BL1190" s="75"/>
      <c r="BM1190" s="75"/>
      <c r="BN1190" s="75"/>
      <c r="BO1190" s="75"/>
      <c r="BP1190" s="75"/>
      <c r="BQ1190" s="75"/>
      <c r="BR1190" s="75"/>
      <c r="BS1190" s="75"/>
      <c r="BT1190" s="75"/>
      <c r="BU1190" s="75"/>
      <c r="BV1190" s="75"/>
      <c r="BW1190" s="75"/>
      <c r="BX1190" s="75"/>
      <c r="BY1190" s="75"/>
      <c r="BZ1190" s="75"/>
      <c r="CA1190" s="75"/>
      <c r="CB1190" s="75"/>
      <c r="CC1190" s="75"/>
      <c r="CD1190" s="75"/>
      <c r="CE1190" s="75"/>
      <c r="CF1190" s="75"/>
    </row>
    <row r="1191" spans="2:84" ht="12.95" customHeight="1">
      <c r="B1191" s="75"/>
      <c r="C1191" s="75"/>
      <c r="D1191" s="75"/>
      <c r="E1191" s="76"/>
      <c r="F1191" s="76"/>
      <c r="G1191" s="75"/>
      <c r="H1191" s="75"/>
      <c r="I1191" s="75"/>
      <c r="J1191" s="75"/>
      <c r="K1191" s="75"/>
      <c r="L1191" s="75"/>
      <c r="M1191" s="75"/>
      <c r="N1191" s="75"/>
      <c r="O1191" s="75"/>
      <c r="P1191" s="75"/>
      <c r="Q1191" s="75"/>
      <c r="R1191" s="75"/>
      <c r="S1191" s="75"/>
      <c r="T1191" s="75"/>
      <c r="U1191" s="75"/>
      <c r="V1191" s="75"/>
      <c r="W1191" s="75"/>
      <c r="X1191" s="75"/>
      <c r="Y1191" s="75"/>
      <c r="Z1191" s="75"/>
      <c r="AA1191" s="75"/>
      <c r="AB1191" s="75"/>
      <c r="AC1191" s="75"/>
      <c r="AD1191" s="75"/>
      <c r="AE1191" s="75"/>
      <c r="AF1191" s="75"/>
      <c r="AG1191" s="75"/>
      <c r="AH1191" s="75"/>
      <c r="AI1191" s="75"/>
      <c r="AJ1191" s="75"/>
      <c r="AK1191" s="75"/>
      <c r="AL1191" s="75"/>
      <c r="AM1191" s="75"/>
      <c r="AN1191" s="75"/>
      <c r="AO1191" s="75"/>
      <c r="AP1191" s="75"/>
      <c r="AQ1191" s="75"/>
      <c r="AR1191" s="75"/>
      <c r="AS1191" s="75"/>
      <c r="AT1191" s="75"/>
      <c r="AU1191" s="75"/>
      <c r="AV1191" s="75"/>
      <c r="AW1191" s="75"/>
      <c r="AX1191" s="75"/>
      <c r="AY1191" s="75"/>
      <c r="AZ1191" s="75"/>
      <c r="BA1191" s="75"/>
      <c r="BB1191" s="75"/>
      <c r="BC1191" s="75"/>
      <c r="BD1191" s="75"/>
      <c r="BE1191" s="75"/>
      <c r="BF1191" s="75"/>
      <c r="BG1191" s="75"/>
      <c r="BH1191" s="75"/>
      <c r="BI1191" s="75"/>
      <c r="BJ1191" s="75"/>
      <c r="BK1191" s="75"/>
      <c r="BL1191" s="75"/>
      <c r="BM1191" s="75"/>
      <c r="BN1191" s="75"/>
      <c r="BO1191" s="75"/>
      <c r="BP1191" s="75"/>
      <c r="BQ1191" s="75"/>
      <c r="BR1191" s="75"/>
      <c r="BS1191" s="75"/>
      <c r="BT1191" s="75"/>
      <c r="BU1191" s="75"/>
      <c r="BV1191" s="75"/>
      <c r="BW1191" s="75"/>
      <c r="BX1191" s="75"/>
      <c r="BY1191" s="75"/>
      <c r="BZ1191" s="75"/>
      <c r="CA1191" s="75"/>
      <c r="CB1191" s="75"/>
      <c r="CC1191" s="75"/>
      <c r="CD1191" s="75"/>
      <c r="CE1191" s="75"/>
      <c r="CF1191" s="75"/>
    </row>
    <row r="1192" spans="2:84" ht="12.95" customHeight="1">
      <c r="B1192" s="75"/>
      <c r="C1192" s="75"/>
      <c r="D1192" s="75"/>
      <c r="E1192" s="76"/>
      <c r="F1192" s="76"/>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5"/>
      <c r="AL1192" s="75"/>
      <c r="AM1192" s="75"/>
      <c r="AN1192" s="75"/>
      <c r="AO1192" s="75"/>
      <c r="AP1192" s="75"/>
      <c r="AQ1192" s="75"/>
      <c r="AR1192" s="75"/>
      <c r="AS1192" s="75"/>
      <c r="AT1192" s="75"/>
      <c r="AU1192" s="75"/>
      <c r="AV1192" s="75"/>
      <c r="AW1192" s="75"/>
      <c r="AX1192" s="75"/>
      <c r="AY1192" s="75"/>
      <c r="AZ1192" s="75"/>
      <c r="BA1192" s="75"/>
      <c r="BB1192" s="75"/>
      <c r="BC1192" s="75"/>
      <c r="BD1192" s="75"/>
      <c r="BE1192" s="75"/>
      <c r="BF1192" s="75"/>
      <c r="BG1192" s="75"/>
      <c r="BH1192" s="75"/>
      <c r="BI1192" s="75"/>
      <c r="BJ1192" s="75"/>
      <c r="BK1192" s="75"/>
      <c r="BL1192" s="75"/>
      <c r="BM1192" s="75"/>
      <c r="BN1192" s="75"/>
      <c r="BO1192" s="75"/>
      <c r="BP1192" s="75"/>
      <c r="BQ1192" s="75"/>
      <c r="BR1192" s="75"/>
      <c r="BS1192" s="75"/>
      <c r="BT1192" s="75"/>
      <c r="BU1192" s="75"/>
      <c r="BV1192" s="75"/>
      <c r="BW1192" s="75"/>
      <c r="BX1192" s="75"/>
      <c r="BY1192" s="75"/>
      <c r="BZ1192" s="75"/>
      <c r="CA1192" s="75"/>
      <c r="CB1192" s="75"/>
      <c r="CC1192" s="75"/>
      <c r="CD1192" s="75"/>
      <c r="CE1192" s="75"/>
      <c r="CF1192" s="75"/>
    </row>
    <row r="1193" spans="2:84" ht="12.95" customHeight="1">
      <c r="B1193" s="75"/>
      <c r="C1193" s="75"/>
      <c r="D1193" s="75"/>
      <c r="E1193" s="76"/>
      <c r="F1193" s="76"/>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5"/>
      <c r="AL1193" s="75"/>
      <c r="AM1193" s="75"/>
      <c r="AN1193" s="75"/>
      <c r="AO1193" s="75"/>
      <c r="AP1193" s="75"/>
      <c r="AQ1193" s="75"/>
      <c r="AR1193" s="75"/>
      <c r="AS1193" s="75"/>
      <c r="AT1193" s="75"/>
      <c r="AU1193" s="75"/>
      <c r="AV1193" s="75"/>
      <c r="AW1193" s="75"/>
      <c r="AX1193" s="75"/>
      <c r="AY1193" s="75"/>
      <c r="AZ1193" s="75"/>
      <c r="BA1193" s="75"/>
      <c r="BB1193" s="75"/>
      <c r="BC1193" s="75"/>
      <c r="BD1193" s="75"/>
      <c r="BE1193" s="75"/>
      <c r="BF1193" s="75"/>
      <c r="BG1193" s="75"/>
      <c r="BH1193" s="75"/>
      <c r="BI1193" s="75"/>
      <c r="BJ1193" s="75"/>
      <c r="BK1193" s="75"/>
      <c r="BL1193" s="75"/>
      <c r="BM1193" s="75"/>
      <c r="BN1193" s="75"/>
      <c r="BO1193" s="75"/>
      <c r="BP1193" s="75"/>
      <c r="BQ1193" s="75"/>
      <c r="BR1193" s="75"/>
      <c r="BS1193" s="75"/>
      <c r="BT1193" s="75"/>
      <c r="BU1193" s="75"/>
      <c r="BV1193" s="75"/>
      <c r="BW1193" s="75"/>
      <c r="BX1193" s="75"/>
      <c r="BY1193" s="75"/>
      <c r="BZ1193" s="75"/>
      <c r="CA1193" s="75"/>
      <c r="CB1193" s="75"/>
      <c r="CC1193" s="75"/>
      <c r="CD1193" s="75"/>
      <c r="CE1193" s="75"/>
      <c r="CF1193" s="75"/>
    </row>
    <row r="1194" spans="2:84" ht="12.95" customHeight="1">
      <c r="B1194" s="75"/>
      <c r="C1194" s="75"/>
      <c r="D1194" s="75"/>
      <c r="E1194" s="76"/>
      <c r="F1194" s="76"/>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5"/>
      <c r="AL1194" s="75"/>
      <c r="AM1194" s="75"/>
      <c r="AN1194" s="75"/>
      <c r="AO1194" s="75"/>
      <c r="AP1194" s="75"/>
      <c r="AQ1194" s="75"/>
      <c r="AR1194" s="75"/>
      <c r="AS1194" s="75"/>
      <c r="AT1194" s="75"/>
      <c r="AU1194" s="75"/>
      <c r="AV1194" s="75"/>
      <c r="AW1194" s="75"/>
      <c r="AX1194" s="75"/>
      <c r="AY1194" s="75"/>
      <c r="AZ1194" s="75"/>
      <c r="BA1194" s="75"/>
      <c r="BB1194" s="75"/>
      <c r="BC1194" s="75"/>
      <c r="BD1194" s="75"/>
      <c r="BE1194" s="75"/>
      <c r="BF1194" s="75"/>
      <c r="BG1194" s="75"/>
      <c r="BH1194" s="75"/>
      <c r="BI1194" s="75"/>
      <c r="BJ1194" s="75"/>
      <c r="BK1194" s="75"/>
      <c r="BL1194" s="75"/>
      <c r="BM1194" s="75"/>
      <c r="BN1194" s="75"/>
      <c r="BO1194" s="75"/>
      <c r="BP1194" s="75"/>
      <c r="BQ1194" s="75"/>
      <c r="BR1194" s="75"/>
      <c r="BS1194" s="75"/>
      <c r="BT1194" s="75"/>
      <c r="BU1194" s="75"/>
      <c r="BV1194" s="75"/>
      <c r="BW1194" s="75"/>
      <c r="BX1194" s="75"/>
      <c r="BY1194" s="75"/>
      <c r="BZ1194" s="75"/>
      <c r="CA1194" s="75"/>
      <c r="CB1194" s="75"/>
      <c r="CC1194" s="75"/>
      <c r="CD1194" s="75"/>
      <c r="CE1194" s="75"/>
      <c r="CF1194" s="75"/>
    </row>
    <row r="1195" spans="2:84" ht="12.95" customHeight="1">
      <c r="B1195" s="75"/>
      <c r="C1195" s="75"/>
      <c r="D1195" s="75"/>
      <c r="E1195" s="76"/>
      <c r="F1195" s="76"/>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5"/>
      <c r="AL1195" s="75"/>
      <c r="AM1195" s="75"/>
      <c r="AN1195" s="75"/>
      <c r="AO1195" s="75"/>
      <c r="AP1195" s="75"/>
      <c r="AQ1195" s="75"/>
      <c r="AR1195" s="75"/>
      <c r="AS1195" s="75"/>
      <c r="AT1195" s="75"/>
      <c r="AU1195" s="75"/>
      <c r="AV1195" s="75"/>
      <c r="AW1195" s="75"/>
      <c r="AX1195" s="75"/>
      <c r="AY1195" s="75"/>
      <c r="AZ1195" s="75"/>
      <c r="BA1195" s="75"/>
      <c r="BB1195" s="75"/>
      <c r="BC1195" s="75"/>
      <c r="BD1195" s="75"/>
      <c r="BE1195" s="75"/>
      <c r="BF1195" s="75"/>
      <c r="BG1195" s="75"/>
      <c r="BH1195" s="75"/>
      <c r="BI1195" s="75"/>
      <c r="BJ1195" s="75"/>
      <c r="BK1195" s="75"/>
      <c r="BL1195" s="75"/>
      <c r="BM1195" s="75"/>
      <c r="BN1195" s="75"/>
      <c r="BO1195" s="75"/>
      <c r="BP1195" s="75"/>
      <c r="BQ1195" s="75"/>
      <c r="BR1195" s="75"/>
      <c r="BS1195" s="75"/>
      <c r="BT1195" s="75"/>
      <c r="BU1195" s="75"/>
      <c r="BV1195" s="75"/>
      <c r="BW1195" s="75"/>
      <c r="BX1195" s="75"/>
      <c r="BY1195" s="75"/>
      <c r="BZ1195" s="75"/>
      <c r="CA1195" s="75"/>
      <c r="CB1195" s="75"/>
      <c r="CC1195" s="75"/>
      <c r="CD1195" s="75"/>
      <c r="CE1195" s="75"/>
      <c r="CF1195" s="75"/>
    </row>
    <row r="1196" spans="2:84" ht="12.95" customHeight="1">
      <c r="B1196" s="75"/>
      <c r="C1196" s="75"/>
      <c r="D1196" s="75"/>
      <c r="E1196" s="76"/>
      <c r="F1196" s="76"/>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5"/>
      <c r="AL1196" s="75"/>
      <c r="AM1196" s="75"/>
      <c r="AN1196" s="75"/>
      <c r="AO1196" s="75"/>
      <c r="AP1196" s="75"/>
      <c r="AQ1196" s="75"/>
      <c r="AR1196" s="75"/>
      <c r="AS1196" s="75"/>
      <c r="AT1196" s="75"/>
      <c r="AU1196" s="75"/>
      <c r="AV1196" s="75"/>
      <c r="AW1196" s="75"/>
      <c r="AX1196" s="75"/>
      <c r="AY1196" s="75"/>
      <c r="AZ1196" s="75"/>
      <c r="BA1196" s="75"/>
      <c r="BB1196" s="75"/>
      <c r="BC1196" s="75"/>
      <c r="BD1196" s="75"/>
      <c r="BE1196" s="75"/>
      <c r="BF1196" s="75"/>
      <c r="BG1196" s="75"/>
      <c r="BH1196" s="75"/>
      <c r="BI1196" s="75"/>
      <c r="BJ1196" s="75"/>
      <c r="BK1196" s="75"/>
      <c r="BL1196" s="75"/>
      <c r="BM1196" s="75"/>
      <c r="BN1196" s="75"/>
      <c r="BO1196" s="75"/>
      <c r="BP1196" s="75"/>
      <c r="BQ1196" s="75"/>
      <c r="BR1196" s="75"/>
      <c r="BS1196" s="75"/>
      <c r="BT1196" s="75"/>
      <c r="BU1196" s="75"/>
      <c r="BV1196" s="75"/>
      <c r="BW1196" s="75"/>
      <c r="BX1196" s="75"/>
      <c r="BY1196" s="75"/>
      <c r="BZ1196" s="75"/>
      <c r="CA1196" s="75"/>
      <c r="CB1196" s="75"/>
      <c r="CC1196" s="75"/>
      <c r="CD1196" s="75"/>
      <c r="CE1196" s="75"/>
      <c r="CF1196" s="75"/>
    </row>
    <row r="1197" spans="2:84" ht="12.95" customHeight="1">
      <c r="B1197" s="75"/>
      <c r="C1197" s="75"/>
      <c r="D1197" s="75"/>
      <c r="E1197" s="76"/>
      <c r="F1197" s="76"/>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5"/>
      <c r="AL1197" s="75"/>
      <c r="AM1197" s="75"/>
      <c r="AN1197" s="75"/>
      <c r="AO1197" s="75"/>
      <c r="AP1197" s="75"/>
      <c r="AQ1197" s="75"/>
      <c r="AR1197" s="75"/>
      <c r="AS1197" s="75"/>
      <c r="AT1197" s="75"/>
      <c r="AU1197" s="75"/>
      <c r="AV1197" s="75"/>
      <c r="AW1197" s="75"/>
      <c r="AX1197" s="75"/>
      <c r="AY1197" s="75"/>
      <c r="AZ1197" s="75"/>
      <c r="BA1197" s="75"/>
      <c r="BB1197" s="75"/>
      <c r="BC1197" s="75"/>
      <c r="BD1197" s="75"/>
      <c r="BE1197" s="75"/>
      <c r="BF1197" s="75"/>
      <c r="BG1197" s="75"/>
      <c r="BH1197" s="75"/>
      <c r="BI1197" s="75"/>
      <c r="BJ1197" s="75"/>
      <c r="BK1197" s="75"/>
      <c r="BL1197" s="75"/>
      <c r="BM1197" s="75"/>
      <c r="BN1197" s="75"/>
      <c r="BO1197" s="75"/>
      <c r="BP1197" s="75"/>
      <c r="BQ1197" s="75"/>
      <c r="BR1197" s="75"/>
      <c r="BS1197" s="75"/>
      <c r="BT1197" s="75"/>
      <c r="BU1197" s="75"/>
      <c r="BV1197" s="75"/>
      <c r="BW1197" s="75"/>
      <c r="BX1197" s="75"/>
      <c r="BY1197" s="75"/>
      <c r="BZ1197" s="75"/>
      <c r="CA1197" s="75"/>
      <c r="CB1197" s="75"/>
      <c r="CC1197" s="75"/>
      <c r="CD1197" s="75"/>
      <c r="CE1197" s="75"/>
      <c r="CF1197" s="75"/>
    </row>
    <row r="1198" spans="2:84" ht="12.95" customHeight="1">
      <c r="B1198" s="75"/>
      <c r="C1198" s="75"/>
      <c r="D1198" s="75"/>
      <c r="E1198" s="76"/>
      <c r="F1198" s="76"/>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5"/>
      <c r="AL1198" s="75"/>
      <c r="AM1198" s="75"/>
      <c r="AN1198" s="75"/>
      <c r="AO1198" s="75"/>
      <c r="AP1198" s="75"/>
      <c r="AQ1198" s="75"/>
      <c r="AR1198" s="75"/>
      <c r="AS1198" s="75"/>
      <c r="AT1198" s="75"/>
      <c r="AU1198" s="75"/>
      <c r="AV1198" s="75"/>
      <c r="AW1198" s="75"/>
      <c r="AX1198" s="75"/>
      <c r="AY1198" s="75"/>
      <c r="AZ1198" s="75"/>
      <c r="BA1198" s="75"/>
      <c r="BB1198" s="75"/>
      <c r="BC1198" s="75"/>
      <c r="BD1198" s="75"/>
      <c r="BE1198" s="75"/>
      <c r="BF1198" s="75"/>
      <c r="BG1198" s="75"/>
      <c r="BH1198" s="75"/>
      <c r="BI1198" s="75"/>
      <c r="BJ1198" s="75"/>
      <c r="BK1198" s="75"/>
      <c r="BL1198" s="75"/>
      <c r="BM1198" s="75"/>
      <c r="BN1198" s="75"/>
      <c r="BO1198" s="75"/>
      <c r="BP1198" s="75"/>
      <c r="BQ1198" s="75"/>
      <c r="BR1198" s="75"/>
      <c r="BS1198" s="75"/>
      <c r="BT1198" s="75"/>
      <c r="BU1198" s="75"/>
      <c r="BV1198" s="75"/>
      <c r="BW1198" s="75"/>
      <c r="BX1198" s="75"/>
      <c r="BY1198" s="75"/>
      <c r="BZ1198" s="75"/>
      <c r="CA1198" s="75"/>
      <c r="CB1198" s="75"/>
      <c r="CC1198" s="75"/>
      <c r="CD1198" s="75"/>
      <c r="CE1198" s="75"/>
      <c r="CF1198" s="75"/>
    </row>
    <row r="1199" spans="2:84" ht="12.95" customHeight="1">
      <c r="B1199" s="75"/>
      <c r="C1199" s="75"/>
      <c r="D1199" s="75"/>
      <c r="E1199" s="76"/>
      <c r="F1199" s="76"/>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5"/>
      <c r="AL1199" s="75"/>
      <c r="AM1199" s="75"/>
      <c r="AN1199" s="75"/>
      <c r="AO1199" s="75"/>
      <c r="AP1199" s="75"/>
      <c r="AQ1199" s="75"/>
      <c r="AR1199" s="75"/>
      <c r="AS1199" s="75"/>
      <c r="AT1199" s="75"/>
      <c r="AU1199" s="75"/>
      <c r="AV1199" s="75"/>
      <c r="AW1199" s="75"/>
      <c r="AX1199" s="75"/>
      <c r="AY1199" s="75"/>
      <c r="AZ1199" s="75"/>
      <c r="BA1199" s="75"/>
      <c r="BB1199" s="75"/>
      <c r="BC1199" s="75"/>
      <c r="BD1199" s="75"/>
      <c r="BE1199" s="75"/>
      <c r="BF1199" s="75"/>
      <c r="BG1199" s="75"/>
      <c r="BH1199" s="75"/>
      <c r="BI1199" s="75"/>
      <c r="BJ1199" s="75"/>
      <c r="BK1199" s="75"/>
      <c r="BL1199" s="75"/>
      <c r="BM1199" s="75"/>
      <c r="BN1199" s="75"/>
      <c r="BO1199" s="75"/>
      <c r="BP1199" s="75"/>
      <c r="BQ1199" s="75"/>
      <c r="BR1199" s="75"/>
      <c r="BS1199" s="75"/>
      <c r="BT1199" s="75"/>
      <c r="BU1199" s="75"/>
      <c r="BV1199" s="75"/>
      <c r="BW1199" s="75"/>
      <c r="BX1199" s="75"/>
      <c r="BY1199" s="75"/>
      <c r="BZ1199" s="75"/>
      <c r="CA1199" s="75"/>
      <c r="CB1199" s="75"/>
      <c r="CC1199" s="75"/>
      <c r="CD1199" s="75"/>
      <c r="CE1199" s="75"/>
      <c r="CF1199" s="75"/>
    </row>
    <row r="1200" spans="2:84" ht="12.95" customHeight="1">
      <c r="B1200" s="75"/>
      <c r="C1200" s="75"/>
      <c r="D1200" s="75"/>
      <c r="E1200" s="76"/>
      <c r="F1200" s="76"/>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5"/>
      <c r="AL1200" s="75"/>
      <c r="AM1200" s="75"/>
      <c r="AN1200" s="75"/>
      <c r="AO1200" s="75"/>
      <c r="AP1200" s="75"/>
      <c r="AQ1200" s="75"/>
      <c r="AR1200" s="75"/>
      <c r="AS1200" s="75"/>
      <c r="AT1200" s="75"/>
      <c r="AU1200" s="75"/>
      <c r="AV1200" s="75"/>
      <c r="AW1200" s="75"/>
      <c r="AX1200" s="75"/>
      <c r="AY1200" s="75"/>
      <c r="AZ1200" s="75"/>
      <c r="BA1200" s="75"/>
      <c r="BB1200" s="75"/>
      <c r="BC1200" s="75"/>
      <c r="BD1200" s="75"/>
      <c r="BE1200" s="75"/>
      <c r="BF1200" s="75"/>
      <c r="BG1200" s="75"/>
      <c r="BH1200" s="75"/>
      <c r="BI1200" s="75"/>
      <c r="BJ1200" s="75"/>
      <c r="BK1200" s="75"/>
      <c r="BL1200" s="75"/>
      <c r="BM1200" s="75"/>
      <c r="BN1200" s="75"/>
      <c r="BO1200" s="75"/>
      <c r="BP1200" s="75"/>
      <c r="BQ1200" s="75"/>
      <c r="BR1200" s="75"/>
      <c r="BS1200" s="75"/>
      <c r="BT1200" s="75"/>
      <c r="BU1200" s="75"/>
      <c r="BV1200" s="75"/>
      <c r="BW1200" s="75"/>
      <c r="BX1200" s="75"/>
      <c r="BY1200" s="75"/>
      <c r="BZ1200" s="75"/>
      <c r="CA1200" s="75"/>
      <c r="CB1200" s="75"/>
      <c r="CC1200" s="75"/>
      <c r="CD1200" s="75"/>
      <c r="CE1200" s="75"/>
      <c r="CF1200" s="75"/>
    </row>
    <row r="1201" spans="2:84" ht="12.95" customHeight="1">
      <c r="B1201" s="75"/>
      <c r="C1201" s="75"/>
      <c r="D1201" s="75"/>
      <c r="E1201" s="76"/>
      <c r="F1201" s="76"/>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5"/>
      <c r="AL1201" s="75"/>
      <c r="AM1201" s="75"/>
      <c r="AN1201" s="75"/>
      <c r="AO1201" s="75"/>
      <c r="AP1201" s="75"/>
      <c r="AQ1201" s="75"/>
      <c r="AR1201" s="75"/>
      <c r="AS1201" s="75"/>
      <c r="AT1201" s="75"/>
      <c r="AU1201" s="75"/>
      <c r="AV1201" s="75"/>
      <c r="AW1201" s="75"/>
      <c r="AX1201" s="75"/>
      <c r="AY1201" s="75"/>
      <c r="AZ1201" s="75"/>
      <c r="BA1201" s="75"/>
      <c r="BB1201" s="75"/>
      <c r="BC1201" s="75"/>
      <c r="BD1201" s="75"/>
      <c r="BE1201" s="75"/>
      <c r="BF1201" s="75"/>
      <c r="BG1201" s="75"/>
      <c r="BH1201" s="75"/>
      <c r="BI1201" s="75"/>
      <c r="BJ1201" s="75"/>
      <c r="BK1201" s="75"/>
      <c r="BL1201" s="75"/>
      <c r="BM1201" s="75"/>
      <c r="BN1201" s="75"/>
      <c r="BO1201" s="75"/>
      <c r="BP1201" s="75"/>
      <c r="BQ1201" s="75"/>
      <c r="BR1201" s="75"/>
      <c r="BS1201" s="75"/>
      <c r="BT1201" s="75"/>
      <c r="BU1201" s="75"/>
      <c r="BV1201" s="75"/>
      <c r="BW1201" s="75"/>
      <c r="BX1201" s="75"/>
      <c r="BY1201" s="75"/>
      <c r="BZ1201" s="75"/>
      <c r="CA1201" s="75"/>
      <c r="CB1201" s="75"/>
      <c r="CC1201" s="75"/>
      <c r="CD1201" s="75"/>
      <c r="CE1201" s="75"/>
      <c r="CF1201" s="75"/>
    </row>
    <row r="1202" spans="2:84" ht="12.95" customHeight="1">
      <c r="B1202" s="75"/>
      <c r="C1202" s="75"/>
      <c r="D1202" s="75"/>
      <c r="E1202" s="76"/>
      <c r="F1202" s="76"/>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5"/>
      <c r="AL1202" s="75"/>
      <c r="AM1202" s="75"/>
      <c r="AN1202" s="75"/>
      <c r="AO1202" s="75"/>
      <c r="AP1202" s="75"/>
      <c r="AQ1202" s="75"/>
      <c r="AR1202" s="75"/>
      <c r="AS1202" s="75"/>
      <c r="AT1202" s="75"/>
      <c r="AU1202" s="75"/>
      <c r="AV1202" s="75"/>
      <c r="AW1202" s="75"/>
      <c r="AX1202" s="75"/>
      <c r="AY1202" s="75"/>
      <c r="AZ1202" s="75"/>
      <c r="BA1202" s="75"/>
      <c r="BB1202" s="75"/>
      <c r="BC1202" s="75"/>
      <c r="BD1202" s="75"/>
      <c r="BE1202" s="75"/>
      <c r="BF1202" s="75"/>
      <c r="BG1202" s="75"/>
      <c r="BH1202" s="75"/>
      <c r="BI1202" s="75"/>
      <c r="BJ1202" s="75"/>
      <c r="BK1202" s="75"/>
      <c r="BL1202" s="75"/>
      <c r="BM1202" s="75"/>
      <c r="BN1202" s="75"/>
      <c r="BO1202" s="75"/>
      <c r="BP1202" s="75"/>
      <c r="BQ1202" s="75"/>
      <c r="BR1202" s="75"/>
      <c r="BS1202" s="75"/>
      <c r="BT1202" s="75"/>
      <c r="BU1202" s="75"/>
      <c r="BV1202" s="75"/>
      <c r="BW1202" s="75"/>
      <c r="BX1202" s="75"/>
      <c r="BY1202" s="75"/>
      <c r="BZ1202" s="75"/>
      <c r="CA1202" s="75"/>
      <c r="CB1202" s="75"/>
      <c r="CC1202" s="75"/>
      <c r="CD1202" s="75"/>
      <c r="CE1202" s="75"/>
      <c r="CF1202" s="75"/>
    </row>
    <row r="1203" spans="2:84" ht="12.95" customHeight="1">
      <c r="B1203" s="75"/>
      <c r="C1203" s="75"/>
      <c r="D1203" s="75"/>
      <c r="E1203" s="76"/>
      <c r="F1203" s="76"/>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5"/>
      <c r="AL1203" s="75"/>
      <c r="AM1203" s="75"/>
      <c r="AN1203" s="75"/>
      <c r="AO1203" s="75"/>
      <c r="AP1203" s="75"/>
      <c r="AQ1203" s="75"/>
      <c r="AR1203" s="75"/>
      <c r="AS1203" s="75"/>
      <c r="AT1203" s="75"/>
      <c r="AU1203" s="75"/>
      <c r="AV1203" s="75"/>
      <c r="AW1203" s="75"/>
      <c r="AX1203" s="75"/>
      <c r="AY1203" s="75"/>
      <c r="AZ1203" s="75"/>
      <c r="BA1203" s="75"/>
      <c r="BB1203" s="75"/>
      <c r="BC1203" s="75"/>
      <c r="BD1203" s="75"/>
      <c r="BE1203" s="75"/>
      <c r="BF1203" s="75"/>
      <c r="BG1203" s="75"/>
      <c r="BH1203" s="75"/>
      <c r="BI1203" s="75"/>
      <c r="BJ1203" s="75"/>
      <c r="BK1203" s="75"/>
      <c r="BL1203" s="75"/>
      <c r="BM1203" s="75"/>
      <c r="BN1203" s="75"/>
      <c r="BO1203" s="75"/>
      <c r="BP1203" s="75"/>
      <c r="BQ1203" s="75"/>
      <c r="BR1203" s="75"/>
      <c r="BS1203" s="75"/>
      <c r="BT1203" s="75"/>
      <c r="BU1203" s="75"/>
      <c r="BV1203" s="75"/>
      <c r="BW1203" s="75"/>
      <c r="BX1203" s="75"/>
      <c r="BY1203" s="75"/>
      <c r="BZ1203" s="75"/>
      <c r="CA1203" s="75"/>
      <c r="CB1203" s="75"/>
      <c r="CC1203" s="75"/>
      <c r="CD1203" s="75"/>
      <c r="CE1203" s="75"/>
      <c r="CF1203" s="75"/>
    </row>
    <row r="1204" spans="2:84" ht="12.95" customHeight="1">
      <c r="B1204" s="75"/>
      <c r="C1204" s="75"/>
      <c r="D1204" s="75"/>
      <c r="E1204" s="76"/>
      <c r="F1204" s="76"/>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5"/>
      <c r="AL1204" s="75"/>
      <c r="AM1204" s="75"/>
      <c r="AN1204" s="75"/>
      <c r="AO1204" s="75"/>
      <c r="AP1204" s="75"/>
      <c r="AQ1204" s="75"/>
      <c r="AR1204" s="75"/>
      <c r="AS1204" s="75"/>
      <c r="AT1204" s="75"/>
      <c r="AU1204" s="75"/>
      <c r="AV1204" s="75"/>
      <c r="AW1204" s="75"/>
      <c r="AX1204" s="75"/>
      <c r="AY1204" s="75"/>
      <c r="AZ1204" s="75"/>
      <c r="BA1204" s="75"/>
      <c r="BB1204" s="75"/>
      <c r="BC1204" s="75"/>
      <c r="BD1204" s="75"/>
      <c r="BE1204" s="75"/>
      <c r="BF1204" s="75"/>
      <c r="BG1204" s="75"/>
      <c r="BH1204" s="75"/>
      <c r="BI1204" s="75"/>
      <c r="BJ1204" s="75"/>
      <c r="BK1204" s="75"/>
      <c r="BL1204" s="75"/>
      <c r="BM1204" s="75"/>
      <c r="BN1204" s="75"/>
      <c r="BO1204" s="75"/>
      <c r="BP1204" s="75"/>
      <c r="BQ1204" s="75"/>
      <c r="BR1204" s="75"/>
      <c r="BS1204" s="75"/>
      <c r="BT1204" s="75"/>
      <c r="BU1204" s="75"/>
      <c r="BV1204" s="75"/>
      <c r="BW1204" s="75"/>
      <c r="BX1204" s="75"/>
      <c r="BY1204" s="75"/>
      <c r="BZ1204" s="75"/>
      <c r="CA1204" s="75"/>
      <c r="CB1204" s="75"/>
      <c r="CC1204" s="75"/>
      <c r="CD1204" s="75"/>
      <c r="CE1204" s="75"/>
      <c r="CF1204" s="75"/>
    </row>
    <row r="1205" spans="2:84" ht="12.95" customHeight="1">
      <c r="B1205" s="75"/>
      <c r="C1205" s="75"/>
      <c r="D1205" s="75"/>
      <c r="E1205" s="76"/>
      <c r="F1205" s="76"/>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5"/>
      <c r="AL1205" s="75"/>
      <c r="AM1205" s="75"/>
      <c r="AN1205" s="75"/>
      <c r="AO1205" s="75"/>
      <c r="AP1205" s="75"/>
      <c r="AQ1205" s="75"/>
      <c r="AR1205" s="75"/>
      <c r="AS1205" s="75"/>
      <c r="AT1205" s="75"/>
      <c r="AU1205" s="75"/>
      <c r="AV1205" s="75"/>
      <c r="AW1205" s="75"/>
      <c r="AX1205" s="75"/>
      <c r="AY1205" s="75"/>
      <c r="AZ1205" s="75"/>
      <c r="BA1205" s="75"/>
      <c r="BB1205" s="75"/>
      <c r="BC1205" s="75"/>
      <c r="BD1205" s="75"/>
      <c r="BE1205" s="75"/>
      <c r="BF1205" s="75"/>
      <c r="BG1205" s="75"/>
      <c r="BH1205" s="75"/>
      <c r="BI1205" s="75"/>
      <c r="BJ1205" s="75"/>
      <c r="BK1205" s="75"/>
      <c r="BL1205" s="75"/>
      <c r="BM1205" s="75"/>
      <c r="BN1205" s="75"/>
      <c r="BO1205" s="75"/>
      <c r="BP1205" s="75"/>
      <c r="BQ1205" s="75"/>
      <c r="BR1205" s="75"/>
      <c r="BS1205" s="75"/>
      <c r="BT1205" s="75"/>
      <c r="BU1205" s="75"/>
      <c r="BV1205" s="75"/>
      <c r="BW1205" s="75"/>
      <c r="BX1205" s="75"/>
      <c r="BY1205" s="75"/>
      <c r="BZ1205" s="75"/>
      <c r="CA1205" s="75"/>
      <c r="CB1205" s="75"/>
      <c r="CC1205" s="75"/>
      <c r="CD1205" s="75"/>
      <c r="CE1205" s="75"/>
      <c r="CF1205" s="75"/>
    </row>
    <row r="1206" spans="2:84" ht="12.95" customHeight="1">
      <c r="B1206" s="75"/>
      <c r="C1206" s="75"/>
      <c r="D1206" s="75"/>
      <c r="E1206" s="76"/>
      <c r="F1206" s="76"/>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5"/>
      <c r="AL1206" s="75"/>
      <c r="AM1206" s="75"/>
      <c r="AN1206" s="75"/>
      <c r="AO1206" s="75"/>
      <c r="AP1206" s="75"/>
      <c r="AQ1206" s="75"/>
      <c r="AR1206" s="75"/>
      <c r="AS1206" s="75"/>
      <c r="AT1206" s="75"/>
      <c r="AU1206" s="75"/>
      <c r="AV1206" s="75"/>
      <c r="AW1206" s="75"/>
      <c r="AX1206" s="75"/>
      <c r="AY1206" s="75"/>
      <c r="AZ1206" s="75"/>
      <c r="BA1206" s="75"/>
      <c r="BB1206" s="75"/>
      <c r="BC1206" s="75"/>
      <c r="BD1206" s="75"/>
      <c r="BE1206" s="75"/>
      <c r="BF1206" s="75"/>
      <c r="BG1206" s="75"/>
      <c r="BH1206" s="75"/>
      <c r="BI1206" s="75"/>
      <c r="BJ1206" s="75"/>
      <c r="BK1206" s="75"/>
      <c r="BL1206" s="75"/>
      <c r="BM1206" s="75"/>
      <c r="BN1206" s="75"/>
      <c r="BO1206" s="75"/>
      <c r="BP1206" s="75"/>
      <c r="BQ1206" s="75"/>
      <c r="BR1206" s="75"/>
      <c r="BS1206" s="75"/>
      <c r="BT1206" s="75"/>
      <c r="BU1206" s="75"/>
      <c r="BV1206" s="75"/>
      <c r="BW1206" s="75"/>
      <c r="BX1206" s="75"/>
      <c r="BY1206" s="75"/>
      <c r="BZ1206" s="75"/>
      <c r="CA1206" s="75"/>
      <c r="CB1206" s="75"/>
      <c r="CC1206" s="75"/>
      <c r="CD1206" s="75"/>
      <c r="CE1206" s="75"/>
      <c r="CF1206" s="75"/>
    </row>
  </sheetData>
  <sheetProtection autoFilter="0"/>
  <autoFilter ref="A1:CF8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F47"/>
  <sheetViews>
    <sheetView workbookViewId="0">
      <pane ySplit="1" topLeftCell="A2" activePane="bottomLeft" state="frozen"/>
      <selection activeCell="O1" sqref="O1"/>
      <selection pane="bottomLeft" activeCell="A2" sqref="A2"/>
    </sheetView>
  </sheetViews>
  <sheetFormatPr baseColWidth="10" defaultColWidth="17.42578125" defaultRowHeight="15"/>
  <cols>
    <col min="1" max="6" width="17.42578125" style="78" customWidth="1"/>
    <col min="7" max="222" width="17.42578125" style="78"/>
    <col min="223" max="224" width="17.42578125" style="78" customWidth="1"/>
    <col min="225" max="225" width="21.5703125" style="78" customWidth="1"/>
    <col min="226" max="246" width="17.42578125" style="78" customWidth="1"/>
    <col min="247" max="247" width="0" style="78" hidden="1" customWidth="1"/>
    <col min="248" max="478" width="17.42578125" style="78"/>
    <col min="479" max="480" width="17.42578125" style="78" customWidth="1"/>
    <col min="481" max="481" width="21.5703125" style="78" customWidth="1"/>
    <col min="482" max="502" width="17.42578125" style="78" customWidth="1"/>
    <col min="503" max="503" width="0" style="78" hidden="1" customWidth="1"/>
    <col min="504" max="734" width="17.42578125" style="78"/>
    <col min="735" max="736" width="17.42578125" style="78" customWidth="1"/>
    <col min="737" max="737" width="21.5703125" style="78" customWidth="1"/>
    <col min="738" max="758" width="17.42578125" style="78" customWidth="1"/>
    <col min="759" max="759" width="0" style="78" hidden="1" customWidth="1"/>
    <col min="760" max="990" width="17.42578125" style="78"/>
    <col min="991" max="992" width="17.42578125" style="78" customWidth="1"/>
    <col min="993" max="993" width="21.5703125" style="78" customWidth="1"/>
    <col min="994" max="1014" width="17.42578125" style="78" customWidth="1"/>
    <col min="1015" max="1015" width="0" style="78" hidden="1" customWidth="1"/>
    <col min="1016" max="1246" width="17.42578125" style="78"/>
    <col min="1247" max="1248" width="17.42578125" style="78" customWidth="1"/>
    <col min="1249" max="1249" width="21.5703125" style="78" customWidth="1"/>
    <col min="1250" max="1270" width="17.42578125" style="78" customWidth="1"/>
    <col min="1271" max="1271" width="0" style="78" hidden="1" customWidth="1"/>
    <col min="1272" max="1502" width="17.42578125" style="78"/>
    <col min="1503" max="1504" width="17.42578125" style="78" customWidth="1"/>
    <col min="1505" max="1505" width="21.5703125" style="78" customWidth="1"/>
    <col min="1506" max="1526" width="17.42578125" style="78" customWidth="1"/>
    <col min="1527" max="1527" width="0" style="78" hidden="1" customWidth="1"/>
    <col min="1528" max="1758" width="17.42578125" style="78"/>
    <col min="1759" max="1760" width="17.42578125" style="78" customWidth="1"/>
    <col min="1761" max="1761" width="21.5703125" style="78" customWidth="1"/>
    <col min="1762" max="1782" width="17.42578125" style="78" customWidth="1"/>
    <col min="1783" max="1783" width="0" style="78" hidden="1" customWidth="1"/>
    <col min="1784" max="2014" width="17.42578125" style="78"/>
    <col min="2015" max="2016" width="17.42578125" style="78" customWidth="1"/>
    <col min="2017" max="2017" width="21.5703125" style="78" customWidth="1"/>
    <col min="2018" max="2038" width="17.42578125" style="78" customWidth="1"/>
    <col min="2039" max="2039" width="0" style="78" hidden="1" customWidth="1"/>
    <col min="2040" max="2270" width="17.42578125" style="78"/>
    <col min="2271" max="2272" width="17.42578125" style="78" customWidth="1"/>
    <col min="2273" max="2273" width="21.5703125" style="78" customWidth="1"/>
    <col min="2274" max="2294" width="17.42578125" style="78" customWidth="1"/>
    <col min="2295" max="2295" width="0" style="78" hidden="1" customWidth="1"/>
    <col min="2296" max="2526" width="17.42578125" style="78"/>
    <col min="2527" max="2528" width="17.42578125" style="78" customWidth="1"/>
    <col min="2529" max="2529" width="21.5703125" style="78" customWidth="1"/>
    <col min="2530" max="2550" width="17.42578125" style="78" customWidth="1"/>
    <col min="2551" max="2551" width="0" style="78" hidden="1" customWidth="1"/>
    <col min="2552" max="2782" width="17.42578125" style="78"/>
    <col min="2783" max="2784" width="17.42578125" style="78" customWidth="1"/>
    <col min="2785" max="2785" width="21.5703125" style="78" customWidth="1"/>
    <col min="2786" max="2806" width="17.42578125" style="78" customWidth="1"/>
    <col min="2807" max="2807" width="0" style="78" hidden="1" customWidth="1"/>
    <col min="2808" max="3038" width="17.42578125" style="78"/>
    <col min="3039" max="3040" width="17.42578125" style="78" customWidth="1"/>
    <col min="3041" max="3041" width="21.5703125" style="78" customWidth="1"/>
    <col min="3042" max="3062" width="17.42578125" style="78" customWidth="1"/>
    <col min="3063" max="3063" width="0" style="78" hidden="1" customWidth="1"/>
    <col min="3064" max="3294" width="17.42578125" style="78"/>
    <col min="3295" max="3296" width="17.42578125" style="78" customWidth="1"/>
    <col min="3297" max="3297" width="21.5703125" style="78" customWidth="1"/>
    <col min="3298" max="3318" width="17.42578125" style="78" customWidth="1"/>
    <col min="3319" max="3319" width="0" style="78" hidden="1" customWidth="1"/>
    <col min="3320" max="3550" width="17.42578125" style="78"/>
    <col min="3551" max="3552" width="17.42578125" style="78" customWidth="1"/>
    <col min="3553" max="3553" width="21.5703125" style="78" customWidth="1"/>
    <col min="3554" max="3574" width="17.42578125" style="78" customWidth="1"/>
    <col min="3575" max="3575" width="0" style="78" hidden="1" customWidth="1"/>
    <col min="3576" max="3806" width="17.42578125" style="78"/>
    <col min="3807" max="3808" width="17.42578125" style="78" customWidth="1"/>
    <col min="3809" max="3809" width="21.5703125" style="78" customWidth="1"/>
    <col min="3810" max="3830" width="17.42578125" style="78" customWidth="1"/>
    <col min="3831" max="3831" width="0" style="78" hidden="1" customWidth="1"/>
    <col min="3832" max="4062" width="17.42578125" style="78"/>
    <col min="4063" max="4064" width="17.42578125" style="78" customWidth="1"/>
    <col min="4065" max="4065" width="21.5703125" style="78" customWidth="1"/>
    <col min="4066" max="4086" width="17.42578125" style="78" customWidth="1"/>
    <col min="4087" max="4087" width="0" style="78" hidden="1" customWidth="1"/>
    <col min="4088" max="4318" width="17.42578125" style="78"/>
    <col min="4319" max="4320" width="17.42578125" style="78" customWidth="1"/>
    <col min="4321" max="4321" width="21.5703125" style="78" customWidth="1"/>
    <col min="4322" max="4342" width="17.42578125" style="78" customWidth="1"/>
    <col min="4343" max="4343" width="0" style="78" hidden="1" customWidth="1"/>
    <col min="4344" max="4574" width="17.42578125" style="78"/>
    <col min="4575" max="4576" width="17.42578125" style="78" customWidth="1"/>
    <col min="4577" max="4577" width="21.5703125" style="78" customWidth="1"/>
    <col min="4578" max="4598" width="17.42578125" style="78" customWidth="1"/>
    <col min="4599" max="4599" width="0" style="78" hidden="1" customWidth="1"/>
    <col min="4600" max="4830" width="17.42578125" style="78"/>
    <col min="4831" max="4832" width="17.42578125" style="78" customWidth="1"/>
    <col min="4833" max="4833" width="21.5703125" style="78" customWidth="1"/>
    <col min="4834" max="4854" width="17.42578125" style="78" customWidth="1"/>
    <col min="4855" max="4855" width="0" style="78" hidden="1" customWidth="1"/>
    <col min="4856" max="5086" width="17.42578125" style="78"/>
    <col min="5087" max="5088" width="17.42578125" style="78" customWidth="1"/>
    <col min="5089" max="5089" width="21.5703125" style="78" customWidth="1"/>
    <col min="5090" max="5110" width="17.42578125" style="78" customWidth="1"/>
    <col min="5111" max="5111" width="0" style="78" hidden="1" customWidth="1"/>
    <col min="5112" max="5342" width="17.42578125" style="78"/>
    <col min="5343" max="5344" width="17.42578125" style="78" customWidth="1"/>
    <col min="5345" max="5345" width="21.5703125" style="78" customWidth="1"/>
    <col min="5346" max="5366" width="17.42578125" style="78" customWidth="1"/>
    <col min="5367" max="5367" width="0" style="78" hidden="1" customWidth="1"/>
    <col min="5368" max="5598" width="17.42578125" style="78"/>
    <col min="5599" max="5600" width="17.42578125" style="78" customWidth="1"/>
    <col min="5601" max="5601" width="21.5703125" style="78" customWidth="1"/>
    <col min="5602" max="5622" width="17.42578125" style="78" customWidth="1"/>
    <col min="5623" max="5623" width="0" style="78" hidden="1" customWidth="1"/>
    <col min="5624" max="5854" width="17.42578125" style="78"/>
    <col min="5855" max="5856" width="17.42578125" style="78" customWidth="1"/>
    <col min="5857" max="5857" width="21.5703125" style="78" customWidth="1"/>
    <col min="5858" max="5878" width="17.42578125" style="78" customWidth="1"/>
    <col min="5879" max="5879" width="0" style="78" hidden="1" customWidth="1"/>
    <col min="5880" max="6110" width="17.42578125" style="78"/>
    <col min="6111" max="6112" width="17.42578125" style="78" customWidth="1"/>
    <col min="6113" max="6113" width="21.5703125" style="78" customWidth="1"/>
    <col min="6114" max="6134" width="17.42578125" style="78" customWidth="1"/>
    <col min="6135" max="6135" width="0" style="78" hidden="1" customWidth="1"/>
    <col min="6136" max="6366" width="17.42578125" style="78"/>
    <col min="6367" max="6368" width="17.42578125" style="78" customWidth="1"/>
    <col min="6369" max="6369" width="21.5703125" style="78" customWidth="1"/>
    <col min="6370" max="6390" width="17.42578125" style="78" customWidth="1"/>
    <col min="6391" max="6391" width="0" style="78" hidden="1" customWidth="1"/>
    <col min="6392" max="6622" width="17.42578125" style="78"/>
    <col min="6623" max="6624" width="17.42578125" style="78" customWidth="1"/>
    <col min="6625" max="6625" width="21.5703125" style="78" customWidth="1"/>
    <col min="6626" max="6646" width="17.42578125" style="78" customWidth="1"/>
    <col min="6647" max="6647" width="0" style="78" hidden="1" customWidth="1"/>
    <col min="6648" max="6878" width="17.42578125" style="78"/>
    <col min="6879" max="6880" width="17.42578125" style="78" customWidth="1"/>
    <col min="6881" max="6881" width="21.5703125" style="78" customWidth="1"/>
    <col min="6882" max="6902" width="17.42578125" style="78" customWidth="1"/>
    <col min="6903" max="6903" width="0" style="78" hidden="1" customWidth="1"/>
    <col min="6904" max="7134" width="17.42578125" style="78"/>
    <col min="7135" max="7136" width="17.42578125" style="78" customWidth="1"/>
    <col min="7137" max="7137" width="21.5703125" style="78" customWidth="1"/>
    <col min="7138" max="7158" width="17.42578125" style="78" customWidth="1"/>
    <col min="7159" max="7159" width="0" style="78" hidden="1" customWidth="1"/>
    <col min="7160" max="7390" width="17.42578125" style="78"/>
    <col min="7391" max="7392" width="17.42578125" style="78" customWidth="1"/>
    <col min="7393" max="7393" width="21.5703125" style="78" customWidth="1"/>
    <col min="7394" max="7414" width="17.42578125" style="78" customWidth="1"/>
    <col min="7415" max="7415" width="0" style="78" hidden="1" customWidth="1"/>
    <col min="7416" max="7646" width="17.42578125" style="78"/>
    <col min="7647" max="7648" width="17.42578125" style="78" customWidth="1"/>
    <col min="7649" max="7649" width="21.5703125" style="78" customWidth="1"/>
    <col min="7650" max="7670" width="17.42578125" style="78" customWidth="1"/>
    <col min="7671" max="7671" width="0" style="78" hidden="1" customWidth="1"/>
    <col min="7672" max="7902" width="17.42578125" style="78"/>
    <col min="7903" max="7904" width="17.42578125" style="78" customWidth="1"/>
    <col min="7905" max="7905" width="21.5703125" style="78" customWidth="1"/>
    <col min="7906" max="7926" width="17.42578125" style="78" customWidth="1"/>
    <col min="7927" max="7927" width="0" style="78" hidden="1" customWidth="1"/>
    <col min="7928" max="8158" width="17.42578125" style="78"/>
    <col min="8159" max="8160" width="17.42578125" style="78" customWidth="1"/>
    <col min="8161" max="8161" width="21.5703125" style="78" customWidth="1"/>
    <col min="8162" max="8182" width="17.42578125" style="78" customWidth="1"/>
    <col min="8183" max="8183" width="0" style="78" hidden="1" customWidth="1"/>
    <col min="8184" max="8414" width="17.42578125" style="78"/>
    <col min="8415" max="8416" width="17.42578125" style="78" customWidth="1"/>
    <col min="8417" max="8417" width="21.5703125" style="78" customWidth="1"/>
    <col min="8418" max="8438" width="17.42578125" style="78" customWidth="1"/>
    <col min="8439" max="8439" width="0" style="78" hidden="1" customWidth="1"/>
    <col min="8440" max="8670" width="17.42578125" style="78"/>
    <col min="8671" max="8672" width="17.42578125" style="78" customWidth="1"/>
    <col min="8673" max="8673" width="21.5703125" style="78" customWidth="1"/>
    <col min="8674" max="8694" width="17.42578125" style="78" customWidth="1"/>
    <col min="8695" max="8695" width="0" style="78" hidden="1" customWidth="1"/>
    <col min="8696" max="8926" width="17.42578125" style="78"/>
    <col min="8927" max="8928" width="17.42578125" style="78" customWidth="1"/>
    <col min="8929" max="8929" width="21.5703125" style="78" customWidth="1"/>
    <col min="8930" max="8950" width="17.42578125" style="78" customWidth="1"/>
    <col min="8951" max="8951" width="0" style="78" hidden="1" customWidth="1"/>
    <col min="8952" max="9182" width="17.42578125" style="78"/>
    <col min="9183" max="9184" width="17.42578125" style="78" customWidth="1"/>
    <col min="9185" max="9185" width="21.5703125" style="78" customWidth="1"/>
    <col min="9186" max="9206" width="17.42578125" style="78" customWidth="1"/>
    <col min="9207" max="9207" width="0" style="78" hidden="1" customWidth="1"/>
    <col min="9208" max="9438" width="17.42578125" style="78"/>
    <col min="9439" max="9440" width="17.42578125" style="78" customWidth="1"/>
    <col min="9441" max="9441" width="21.5703125" style="78" customWidth="1"/>
    <col min="9442" max="9462" width="17.42578125" style="78" customWidth="1"/>
    <col min="9463" max="9463" width="0" style="78" hidden="1" customWidth="1"/>
    <col min="9464" max="9694" width="17.42578125" style="78"/>
    <col min="9695" max="9696" width="17.42578125" style="78" customWidth="1"/>
    <col min="9697" max="9697" width="21.5703125" style="78" customWidth="1"/>
    <col min="9698" max="9718" width="17.42578125" style="78" customWidth="1"/>
    <col min="9719" max="9719" width="0" style="78" hidden="1" customWidth="1"/>
    <col min="9720" max="9950" width="17.42578125" style="78"/>
    <col min="9951" max="9952" width="17.42578125" style="78" customWidth="1"/>
    <col min="9953" max="9953" width="21.5703125" style="78" customWidth="1"/>
    <col min="9954" max="9974" width="17.42578125" style="78" customWidth="1"/>
    <col min="9975" max="9975" width="0" style="78" hidden="1" customWidth="1"/>
    <col min="9976" max="10206" width="17.42578125" style="78"/>
    <col min="10207" max="10208" width="17.42578125" style="78" customWidth="1"/>
    <col min="10209" max="10209" width="21.5703125" style="78" customWidth="1"/>
    <col min="10210" max="10230" width="17.42578125" style="78" customWidth="1"/>
    <col min="10231" max="10231" width="0" style="78" hidden="1" customWidth="1"/>
    <col min="10232" max="10462" width="17.42578125" style="78"/>
    <col min="10463" max="10464" width="17.42578125" style="78" customWidth="1"/>
    <col min="10465" max="10465" width="21.5703125" style="78" customWidth="1"/>
    <col min="10466" max="10486" width="17.42578125" style="78" customWidth="1"/>
    <col min="10487" max="10487" width="0" style="78" hidden="1" customWidth="1"/>
    <col min="10488" max="10718" width="17.42578125" style="78"/>
    <col min="10719" max="10720" width="17.42578125" style="78" customWidth="1"/>
    <col min="10721" max="10721" width="21.5703125" style="78" customWidth="1"/>
    <col min="10722" max="10742" width="17.42578125" style="78" customWidth="1"/>
    <col min="10743" max="10743" width="0" style="78" hidden="1" customWidth="1"/>
    <col min="10744" max="10974" width="17.42578125" style="78"/>
    <col min="10975" max="10976" width="17.42578125" style="78" customWidth="1"/>
    <col min="10977" max="10977" width="21.5703125" style="78" customWidth="1"/>
    <col min="10978" max="10998" width="17.42578125" style="78" customWidth="1"/>
    <col min="10999" max="10999" width="0" style="78" hidden="1" customWidth="1"/>
    <col min="11000" max="11230" width="17.42578125" style="78"/>
    <col min="11231" max="11232" width="17.42578125" style="78" customWidth="1"/>
    <col min="11233" max="11233" width="21.5703125" style="78" customWidth="1"/>
    <col min="11234" max="11254" width="17.42578125" style="78" customWidth="1"/>
    <col min="11255" max="11255" width="0" style="78" hidden="1" customWidth="1"/>
    <col min="11256" max="11486" width="17.42578125" style="78"/>
    <col min="11487" max="11488" width="17.42578125" style="78" customWidth="1"/>
    <col min="11489" max="11489" width="21.5703125" style="78" customWidth="1"/>
    <col min="11490" max="11510" width="17.42578125" style="78" customWidth="1"/>
    <col min="11511" max="11511" width="0" style="78" hidden="1" customWidth="1"/>
    <col min="11512" max="11742" width="17.42578125" style="78"/>
    <col min="11743" max="11744" width="17.42578125" style="78" customWidth="1"/>
    <col min="11745" max="11745" width="21.5703125" style="78" customWidth="1"/>
    <col min="11746" max="11766" width="17.42578125" style="78" customWidth="1"/>
    <col min="11767" max="11767" width="0" style="78" hidden="1" customWidth="1"/>
    <col min="11768" max="11998" width="17.42578125" style="78"/>
    <col min="11999" max="12000" width="17.42578125" style="78" customWidth="1"/>
    <col min="12001" max="12001" width="21.5703125" style="78" customWidth="1"/>
    <col min="12002" max="12022" width="17.42578125" style="78" customWidth="1"/>
    <col min="12023" max="12023" width="0" style="78" hidden="1" customWidth="1"/>
    <col min="12024" max="12254" width="17.42578125" style="78"/>
    <col min="12255" max="12256" width="17.42578125" style="78" customWidth="1"/>
    <col min="12257" max="12257" width="21.5703125" style="78" customWidth="1"/>
    <col min="12258" max="12278" width="17.42578125" style="78" customWidth="1"/>
    <col min="12279" max="12279" width="0" style="78" hidden="1" customWidth="1"/>
    <col min="12280" max="12510" width="17.42578125" style="78"/>
    <col min="12511" max="12512" width="17.42578125" style="78" customWidth="1"/>
    <col min="12513" max="12513" width="21.5703125" style="78" customWidth="1"/>
    <col min="12514" max="12534" width="17.42578125" style="78" customWidth="1"/>
    <col min="12535" max="12535" width="0" style="78" hidden="1" customWidth="1"/>
    <col min="12536" max="12766" width="17.42578125" style="78"/>
    <col min="12767" max="12768" width="17.42578125" style="78" customWidth="1"/>
    <col min="12769" max="12769" width="21.5703125" style="78" customWidth="1"/>
    <col min="12770" max="12790" width="17.42578125" style="78" customWidth="1"/>
    <col min="12791" max="12791" width="0" style="78" hidden="1" customWidth="1"/>
    <col min="12792" max="13022" width="17.42578125" style="78"/>
    <col min="13023" max="13024" width="17.42578125" style="78" customWidth="1"/>
    <col min="13025" max="13025" width="21.5703125" style="78" customWidth="1"/>
    <col min="13026" max="13046" width="17.42578125" style="78" customWidth="1"/>
    <col min="13047" max="13047" width="0" style="78" hidden="1" customWidth="1"/>
    <col min="13048" max="13278" width="17.42578125" style="78"/>
    <col min="13279" max="13280" width="17.42578125" style="78" customWidth="1"/>
    <col min="13281" max="13281" width="21.5703125" style="78" customWidth="1"/>
    <col min="13282" max="13302" width="17.42578125" style="78" customWidth="1"/>
    <col min="13303" max="13303" width="0" style="78" hidden="1" customWidth="1"/>
    <col min="13304" max="13534" width="17.42578125" style="78"/>
    <col min="13535" max="13536" width="17.42578125" style="78" customWidth="1"/>
    <col min="13537" max="13537" width="21.5703125" style="78" customWidth="1"/>
    <col min="13538" max="13558" width="17.42578125" style="78" customWidth="1"/>
    <col min="13559" max="13559" width="0" style="78" hidden="1" customWidth="1"/>
    <col min="13560" max="13790" width="17.42578125" style="78"/>
    <col min="13791" max="13792" width="17.42578125" style="78" customWidth="1"/>
    <col min="13793" max="13793" width="21.5703125" style="78" customWidth="1"/>
    <col min="13794" max="13814" width="17.42578125" style="78" customWidth="1"/>
    <col min="13815" max="13815" width="0" style="78" hidden="1" customWidth="1"/>
    <col min="13816" max="14046" width="17.42578125" style="78"/>
    <col min="14047" max="14048" width="17.42578125" style="78" customWidth="1"/>
    <col min="14049" max="14049" width="21.5703125" style="78" customWidth="1"/>
    <col min="14050" max="14070" width="17.42578125" style="78" customWidth="1"/>
    <col min="14071" max="14071" width="0" style="78" hidden="1" customWidth="1"/>
    <col min="14072" max="14302" width="17.42578125" style="78"/>
    <col min="14303" max="14304" width="17.42578125" style="78" customWidth="1"/>
    <col min="14305" max="14305" width="21.5703125" style="78" customWidth="1"/>
    <col min="14306" max="14326" width="17.42578125" style="78" customWidth="1"/>
    <col min="14327" max="14327" width="0" style="78" hidden="1" customWidth="1"/>
    <col min="14328" max="14558" width="17.42578125" style="78"/>
    <col min="14559" max="14560" width="17.42578125" style="78" customWidth="1"/>
    <col min="14561" max="14561" width="21.5703125" style="78" customWidth="1"/>
    <col min="14562" max="14582" width="17.42578125" style="78" customWidth="1"/>
    <col min="14583" max="14583" width="0" style="78" hidden="1" customWidth="1"/>
    <col min="14584" max="14814" width="17.42578125" style="78"/>
    <col min="14815" max="14816" width="17.42578125" style="78" customWidth="1"/>
    <col min="14817" max="14817" width="21.5703125" style="78" customWidth="1"/>
    <col min="14818" max="14838" width="17.42578125" style="78" customWidth="1"/>
    <col min="14839" max="14839" width="0" style="78" hidden="1" customWidth="1"/>
    <col min="14840" max="15070" width="17.42578125" style="78"/>
    <col min="15071" max="15072" width="17.42578125" style="78" customWidth="1"/>
    <col min="15073" max="15073" width="21.5703125" style="78" customWidth="1"/>
    <col min="15074" max="15094" width="17.42578125" style="78" customWidth="1"/>
    <col min="15095" max="15095" width="0" style="78" hidden="1" customWidth="1"/>
    <col min="15096" max="15326" width="17.42578125" style="78"/>
    <col min="15327" max="15328" width="17.42578125" style="78" customWidth="1"/>
    <col min="15329" max="15329" width="21.5703125" style="78" customWidth="1"/>
    <col min="15330" max="15350" width="17.42578125" style="78" customWidth="1"/>
    <col min="15351" max="15351" width="0" style="78" hidden="1" customWidth="1"/>
    <col min="15352" max="15582" width="17.42578125" style="78"/>
    <col min="15583" max="15584" width="17.42578125" style="78" customWidth="1"/>
    <col min="15585" max="15585" width="21.5703125" style="78" customWidth="1"/>
    <col min="15586" max="15606" width="17.42578125" style="78" customWidth="1"/>
    <col min="15607" max="15607" width="0" style="78" hidden="1" customWidth="1"/>
    <col min="15608" max="15838" width="17.42578125" style="78"/>
    <col min="15839" max="15840" width="17.42578125" style="78" customWidth="1"/>
    <col min="15841" max="15841" width="21.5703125" style="78" customWidth="1"/>
    <col min="15842" max="15862" width="17.42578125" style="78" customWidth="1"/>
    <col min="15863" max="15863" width="0" style="78" hidden="1" customWidth="1"/>
    <col min="15864" max="16094" width="17.42578125" style="78"/>
    <col min="16095" max="16096" width="17.42578125" style="78" customWidth="1"/>
    <col min="16097" max="16097" width="21.5703125" style="78" customWidth="1"/>
    <col min="16098" max="16118" width="17.42578125" style="78" customWidth="1"/>
    <col min="16119" max="16119" width="0" style="78" hidden="1" customWidth="1"/>
    <col min="16120" max="16384" width="17.42578125" style="78"/>
  </cols>
  <sheetData>
    <row r="1" spans="1:6" ht="22.5">
      <c r="A1" s="29" t="s">
        <v>0</v>
      </c>
      <c r="B1" s="29" t="s">
        <v>1</v>
      </c>
      <c r="C1" s="29" t="s">
        <v>2</v>
      </c>
      <c r="D1" s="29" t="s">
        <v>3</v>
      </c>
      <c r="E1" s="30" t="s">
        <v>4</v>
      </c>
      <c r="F1" s="30" t="s">
        <v>5</v>
      </c>
    </row>
    <row r="2" spans="1:6">
      <c r="A2" s="64" t="s">
        <v>20</v>
      </c>
      <c r="B2" s="33" t="s">
        <v>14</v>
      </c>
      <c r="C2" s="65">
        <v>1</v>
      </c>
      <c r="D2" s="64"/>
      <c r="E2" s="37">
        <v>500000</v>
      </c>
      <c r="F2" s="35">
        <v>500000</v>
      </c>
    </row>
    <row r="3" spans="1:6">
      <c r="A3" s="64" t="s">
        <v>20</v>
      </c>
      <c r="B3" s="64" t="s">
        <v>28</v>
      </c>
      <c r="C3" s="65"/>
      <c r="D3" s="64"/>
      <c r="E3" s="37"/>
      <c r="F3" s="35">
        <v>500000</v>
      </c>
    </row>
    <row r="4" spans="1:6">
      <c r="A4" s="64" t="s">
        <v>20</v>
      </c>
      <c r="B4" s="80" t="s">
        <v>281</v>
      </c>
      <c r="C4" s="65">
        <v>10</v>
      </c>
      <c r="D4" s="64" t="s">
        <v>282</v>
      </c>
      <c r="E4" s="37">
        <v>175000</v>
      </c>
      <c r="F4" s="35">
        <v>1750000</v>
      </c>
    </row>
    <row r="5" spans="1:6">
      <c r="A5" s="64" t="s">
        <v>20</v>
      </c>
      <c r="B5" s="33" t="s">
        <v>283</v>
      </c>
      <c r="C5" s="65">
        <v>1</v>
      </c>
      <c r="D5" s="64"/>
      <c r="E5" s="37">
        <v>1500000</v>
      </c>
      <c r="F5" s="35">
        <v>1500000</v>
      </c>
    </row>
    <row r="6" spans="1:6" ht="20.25" customHeight="1">
      <c r="A6" s="64" t="s">
        <v>20</v>
      </c>
      <c r="B6" s="81" t="s">
        <v>284</v>
      </c>
      <c r="C6" s="65">
        <v>11</v>
      </c>
      <c r="D6" s="64" t="s">
        <v>282</v>
      </c>
      <c r="E6" s="37">
        <v>1144191</v>
      </c>
      <c r="F6" s="79">
        <v>12586106</v>
      </c>
    </row>
    <row r="7" spans="1:6" ht="17.25" customHeight="1">
      <c r="A7" s="64" t="s">
        <v>20</v>
      </c>
      <c r="B7" s="81" t="s">
        <v>285</v>
      </c>
      <c r="C7" s="65">
        <v>11</v>
      </c>
      <c r="D7" s="64" t="s">
        <v>282</v>
      </c>
      <c r="E7" s="37">
        <v>1174579</v>
      </c>
      <c r="F7" s="79">
        <v>12920367</v>
      </c>
    </row>
    <row r="8" spans="1:6" ht="18.75" customHeight="1">
      <c r="A8" s="64" t="s">
        <v>20</v>
      </c>
      <c r="B8" s="81" t="s">
        <v>286</v>
      </c>
      <c r="C8" s="65">
        <v>5</v>
      </c>
      <c r="D8" s="64" t="s">
        <v>282</v>
      </c>
      <c r="E8" s="37">
        <v>1176769</v>
      </c>
      <c r="F8" s="79">
        <v>5883848</v>
      </c>
    </row>
    <row r="9" spans="1:6" ht="16.5" customHeight="1">
      <c r="A9" s="64" t="s">
        <v>20</v>
      </c>
      <c r="B9" s="81" t="s">
        <v>287</v>
      </c>
      <c r="C9" s="65">
        <v>11</v>
      </c>
      <c r="D9" s="64" t="s">
        <v>282</v>
      </c>
      <c r="E9" s="37">
        <v>1170074</v>
      </c>
      <c r="F9" s="79">
        <v>12870815</v>
      </c>
    </row>
    <row r="10" spans="1:6" ht="19.5" customHeight="1">
      <c r="A10" s="64" t="s">
        <v>20</v>
      </c>
      <c r="B10" s="81" t="s">
        <v>288</v>
      </c>
      <c r="C10" s="65">
        <v>12</v>
      </c>
      <c r="D10" s="64" t="s">
        <v>282</v>
      </c>
      <c r="E10" s="37">
        <v>284483</v>
      </c>
      <c r="F10" s="79">
        <v>3413800</v>
      </c>
    </row>
    <row r="11" spans="1:6">
      <c r="A11" s="64" t="s">
        <v>20</v>
      </c>
      <c r="B11" s="64" t="s">
        <v>289</v>
      </c>
      <c r="C11" s="65"/>
      <c r="D11" s="64"/>
      <c r="E11" s="37"/>
      <c r="F11" s="35">
        <v>1000000</v>
      </c>
    </row>
    <row r="12" spans="1:6">
      <c r="A12" s="64" t="s">
        <v>20</v>
      </c>
      <c r="B12" s="73" t="s">
        <v>290</v>
      </c>
      <c r="C12" s="83">
        <v>20</v>
      </c>
      <c r="D12" s="82" t="s">
        <v>236</v>
      </c>
      <c r="E12" s="84">
        <v>12000</v>
      </c>
      <c r="F12" s="35">
        <v>240000</v>
      </c>
    </row>
    <row r="13" spans="1:6">
      <c r="A13" s="64" t="s">
        <v>20</v>
      </c>
      <c r="B13" s="80" t="s">
        <v>291</v>
      </c>
      <c r="C13" s="53">
        <v>12</v>
      </c>
      <c r="D13" s="82" t="s">
        <v>10</v>
      </c>
      <c r="E13" s="84">
        <v>18000</v>
      </c>
      <c r="F13" s="35">
        <v>216000</v>
      </c>
    </row>
    <row r="14" spans="1:6">
      <c r="A14" s="64" t="s">
        <v>20</v>
      </c>
      <c r="B14" s="80" t="s">
        <v>292</v>
      </c>
      <c r="C14" s="85">
        <v>40</v>
      </c>
      <c r="D14" s="82" t="s">
        <v>230</v>
      </c>
      <c r="E14" s="84">
        <v>10000</v>
      </c>
      <c r="F14" s="35">
        <v>400000</v>
      </c>
    </row>
    <row r="15" spans="1:6">
      <c r="A15" s="64" t="s">
        <v>20</v>
      </c>
      <c r="B15" s="80" t="s">
        <v>293</v>
      </c>
      <c r="C15" s="85">
        <v>1000</v>
      </c>
      <c r="D15" s="82" t="s">
        <v>10</v>
      </c>
      <c r="E15" s="84">
        <v>320</v>
      </c>
      <c r="F15" s="35">
        <v>320000</v>
      </c>
    </row>
    <row r="16" spans="1:6">
      <c r="A16" s="64" t="s">
        <v>20</v>
      </c>
      <c r="B16" s="80" t="s">
        <v>294</v>
      </c>
      <c r="C16" s="85">
        <v>100</v>
      </c>
      <c r="D16" s="82" t="s">
        <v>114</v>
      </c>
      <c r="E16" s="84">
        <v>4200</v>
      </c>
      <c r="F16" s="35">
        <v>420000</v>
      </c>
    </row>
    <row r="17" spans="1:6">
      <c r="A17" s="64" t="s">
        <v>20</v>
      </c>
      <c r="B17" s="80" t="s">
        <v>295</v>
      </c>
      <c r="C17" s="85">
        <v>10</v>
      </c>
      <c r="D17" s="82" t="s">
        <v>236</v>
      </c>
      <c r="E17" s="84">
        <v>13000</v>
      </c>
      <c r="F17" s="35">
        <v>130000</v>
      </c>
    </row>
    <row r="18" spans="1:6">
      <c r="A18" s="64" t="s">
        <v>20</v>
      </c>
      <c r="B18" s="80" t="s">
        <v>296</v>
      </c>
      <c r="C18" s="85">
        <v>20</v>
      </c>
      <c r="D18" s="82" t="s">
        <v>297</v>
      </c>
      <c r="E18" s="84">
        <v>13000</v>
      </c>
      <c r="F18" s="35">
        <v>260000</v>
      </c>
    </row>
    <row r="19" spans="1:6">
      <c r="A19" s="64" t="s">
        <v>20</v>
      </c>
      <c r="B19" s="80" t="s">
        <v>298</v>
      </c>
      <c r="C19" s="85">
        <v>30</v>
      </c>
      <c r="D19" s="82" t="s">
        <v>299</v>
      </c>
      <c r="E19" s="84">
        <v>8000</v>
      </c>
      <c r="F19" s="35">
        <v>240000</v>
      </c>
    </row>
    <row r="20" spans="1:6">
      <c r="A20" s="64" t="s">
        <v>20</v>
      </c>
      <c r="B20" s="80" t="s">
        <v>300</v>
      </c>
      <c r="C20" s="85">
        <v>20</v>
      </c>
      <c r="D20" s="82" t="s">
        <v>10</v>
      </c>
      <c r="E20" s="84">
        <v>10000</v>
      </c>
      <c r="F20" s="35">
        <v>200000</v>
      </c>
    </row>
    <row r="21" spans="1:6">
      <c r="A21" s="64" t="s">
        <v>20</v>
      </c>
      <c r="B21" s="80" t="s">
        <v>301</v>
      </c>
      <c r="C21" s="85">
        <v>20</v>
      </c>
      <c r="D21" s="82" t="s">
        <v>10</v>
      </c>
      <c r="E21" s="84">
        <v>10000</v>
      </c>
      <c r="F21" s="35">
        <v>200000</v>
      </c>
    </row>
    <row r="22" spans="1:6">
      <c r="A22" s="64" t="s">
        <v>20</v>
      </c>
      <c r="B22" s="80" t="s">
        <v>302</v>
      </c>
      <c r="C22" s="85">
        <v>100</v>
      </c>
      <c r="D22" s="82" t="s">
        <v>10</v>
      </c>
      <c r="E22" s="84">
        <v>3000</v>
      </c>
      <c r="F22" s="35">
        <v>300000</v>
      </c>
    </row>
    <row r="23" spans="1:6">
      <c r="A23" s="64" t="s">
        <v>20</v>
      </c>
      <c r="B23" s="80" t="s">
        <v>303</v>
      </c>
      <c r="C23" s="85">
        <v>20</v>
      </c>
      <c r="D23" s="82" t="s">
        <v>236</v>
      </c>
      <c r="E23" s="84">
        <v>16500</v>
      </c>
      <c r="F23" s="35">
        <v>330000</v>
      </c>
    </row>
    <row r="24" spans="1:6">
      <c r="A24" s="64" t="s">
        <v>20</v>
      </c>
      <c r="B24" s="80" t="s">
        <v>304</v>
      </c>
      <c r="C24" s="85">
        <v>40</v>
      </c>
      <c r="D24" s="82" t="s">
        <v>10</v>
      </c>
      <c r="E24" s="84">
        <v>12000</v>
      </c>
      <c r="F24" s="35">
        <v>480000</v>
      </c>
    </row>
    <row r="25" spans="1:6">
      <c r="A25" s="64" t="s">
        <v>20</v>
      </c>
      <c r="B25" s="80" t="s">
        <v>305</v>
      </c>
      <c r="C25" s="85">
        <v>60</v>
      </c>
      <c r="D25" s="82" t="s">
        <v>236</v>
      </c>
      <c r="E25" s="84">
        <v>6000</v>
      </c>
      <c r="F25" s="35">
        <v>360000</v>
      </c>
    </row>
    <row r="26" spans="1:6">
      <c r="A26" s="64" t="s">
        <v>20</v>
      </c>
      <c r="B26" s="80" t="s">
        <v>306</v>
      </c>
      <c r="C26" s="85">
        <v>10</v>
      </c>
      <c r="D26" s="82" t="s">
        <v>10</v>
      </c>
      <c r="E26" s="84">
        <v>50000</v>
      </c>
      <c r="F26" s="35">
        <v>500000</v>
      </c>
    </row>
    <row r="27" spans="1:6">
      <c r="A27" s="64" t="s">
        <v>20</v>
      </c>
      <c r="B27" s="80" t="s">
        <v>307</v>
      </c>
      <c r="C27" s="85">
        <v>60</v>
      </c>
      <c r="D27" s="82" t="s">
        <v>236</v>
      </c>
      <c r="E27" s="84">
        <v>12500</v>
      </c>
      <c r="F27" s="35">
        <v>750000</v>
      </c>
    </row>
    <row r="28" spans="1:6">
      <c r="A28" s="64" t="s">
        <v>20</v>
      </c>
      <c r="B28" s="80" t="s">
        <v>308</v>
      </c>
      <c r="C28" s="85">
        <v>60</v>
      </c>
      <c r="D28" s="82" t="s">
        <v>230</v>
      </c>
      <c r="E28" s="84">
        <v>14000</v>
      </c>
      <c r="F28" s="35">
        <v>840000</v>
      </c>
    </row>
    <row r="29" spans="1:6">
      <c r="A29" s="64" t="s">
        <v>20</v>
      </c>
      <c r="B29" s="80" t="s">
        <v>309</v>
      </c>
      <c r="C29" s="85">
        <v>20</v>
      </c>
      <c r="D29" s="82" t="s">
        <v>236</v>
      </c>
      <c r="E29" s="84">
        <v>16000</v>
      </c>
      <c r="F29" s="35">
        <v>320000</v>
      </c>
    </row>
    <row r="30" spans="1:6">
      <c r="A30" s="64" t="s">
        <v>20</v>
      </c>
      <c r="B30" s="80" t="s">
        <v>310</v>
      </c>
      <c r="C30" s="85">
        <v>50</v>
      </c>
      <c r="D30" s="82" t="s">
        <v>236</v>
      </c>
      <c r="E30" s="84">
        <v>7000</v>
      </c>
      <c r="F30" s="35">
        <v>350000</v>
      </c>
    </row>
    <row r="31" spans="1:6">
      <c r="A31" s="64" t="s">
        <v>20</v>
      </c>
      <c r="B31" s="80" t="s">
        <v>311</v>
      </c>
      <c r="C31" s="85">
        <v>60</v>
      </c>
      <c r="D31" s="82" t="s">
        <v>10</v>
      </c>
      <c r="E31" s="84">
        <v>7000</v>
      </c>
      <c r="F31" s="35">
        <v>420000</v>
      </c>
    </row>
    <row r="32" spans="1:6">
      <c r="A32" s="64" t="s">
        <v>20</v>
      </c>
      <c r="B32" s="80" t="s">
        <v>312</v>
      </c>
      <c r="C32" s="85">
        <v>60</v>
      </c>
      <c r="D32" s="82" t="s">
        <v>10</v>
      </c>
      <c r="E32" s="84">
        <v>3000</v>
      </c>
      <c r="F32" s="35">
        <v>180000</v>
      </c>
    </row>
    <row r="33" spans="1:6">
      <c r="A33" s="64" t="s">
        <v>20</v>
      </c>
      <c r="B33" s="80" t="s">
        <v>313</v>
      </c>
      <c r="C33" s="85">
        <v>10</v>
      </c>
      <c r="D33" s="82" t="s">
        <v>314</v>
      </c>
      <c r="E33" s="84">
        <v>62000</v>
      </c>
      <c r="F33" s="35">
        <v>620000</v>
      </c>
    </row>
    <row r="34" spans="1:6">
      <c r="A34" s="64" t="s">
        <v>20</v>
      </c>
      <c r="B34" s="80" t="s">
        <v>315</v>
      </c>
      <c r="C34" s="85">
        <v>185</v>
      </c>
      <c r="D34" s="82" t="s">
        <v>17</v>
      </c>
      <c r="E34" s="84">
        <v>2500</v>
      </c>
      <c r="F34" s="35">
        <v>462500</v>
      </c>
    </row>
    <row r="35" spans="1:6">
      <c r="A35" s="64" t="s">
        <v>20</v>
      </c>
      <c r="B35" s="80" t="s">
        <v>316</v>
      </c>
      <c r="C35" s="85">
        <v>10</v>
      </c>
      <c r="D35" s="82" t="s">
        <v>17</v>
      </c>
      <c r="E35" s="84">
        <v>21000</v>
      </c>
      <c r="F35" s="35">
        <v>210000</v>
      </c>
    </row>
    <row r="36" spans="1:6">
      <c r="A36" s="64" t="s">
        <v>20</v>
      </c>
      <c r="B36" s="80" t="s">
        <v>317</v>
      </c>
      <c r="C36" s="85">
        <v>20</v>
      </c>
      <c r="D36" s="82" t="s">
        <v>10</v>
      </c>
      <c r="E36" s="84">
        <v>11000</v>
      </c>
      <c r="F36" s="35">
        <v>220000</v>
      </c>
    </row>
    <row r="37" spans="1:6">
      <c r="A37" s="64" t="s">
        <v>20</v>
      </c>
      <c r="B37" s="80" t="s">
        <v>318</v>
      </c>
      <c r="C37" s="85">
        <v>20</v>
      </c>
      <c r="D37" s="82" t="s">
        <v>230</v>
      </c>
      <c r="E37" s="84">
        <v>20000</v>
      </c>
      <c r="F37" s="35">
        <v>400000</v>
      </c>
    </row>
    <row r="38" spans="1:6">
      <c r="A38" s="64" t="s">
        <v>20</v>
      </c>
      <c r="B38" s="80" t="s">
        <v>319</v>
      </c>
      <c r="C38" s="85">
        <v>200</v>
      </c>
      <c r="D38" s="82" t="s">
        <v>158</v>
      </c>
      <c r="E38" s="84">
        <v>3000</v>
      </c>
      <c r="F38" s="35">
        <v>600000</v>
      </c>
    </row>
    <row r="39" spans="1:6">
      <c r="A39" s="64" t="s">
        <v>20</v>
      </c>
      <c r="B39" s="80" t="s">
        <v>320</v>
      </c>
      <c r="C39" s="85">
        <v>376</v>
      </c>
      <c r="D39" s="82" t="s">
        <v>158</v>
      </c>
      <c r="E39" s="84">
        <v>14000</v>
      </c>
      <c r="F39" s="35">
        <v>5264000</v>
      </c>
    </row>
    <row r="40" spans="1:6">
      <c r="A40" s="64" t="s">
        <v>20</v>
      </c>
      <c r="B40" s="80" t="s">
        <v>321</v>
      </c>
      <c r="C40" s="85">
        <v>50</v>
      </c>
      <c r="D40" s="82" t="s">
        <v>114</v>
      </c>
      <c r="E40" s="84">
        <v>1500</v>
      </c>
      <c r="F40" s="35">
        <v>75000</v>
      </c>
    </row>
    <row r="41" spans="1:6">
      <c r="A41" s="64" t="s">
        <v>20</v>
      </c>
      <c r="B41" s="80" t="s">
        <v>322</v>
      </c>
      <c r="C41" s="85">
        <v>40</v>
      </c>
      <c r="D41" s="82" t="s">
        <v>10</v>
      </c>
      <c r="E41" s="84">
        <v>10000</v>
      </c>
      <c r="F41" s="35">
        <v>400000</v>
      </c>
    </row>
    <row r="42" spans="1:6">
      <c r="A42" s="64" t="s">
        <v>20</v>
      </c>
      <c r="B42" s="80" t="s">
        <v>323</v>
      </c>
      <c r="C42" s="85">
        <v>40</v>
      </c>
      <c r="D42" s="82" t="s">
        <v>10</v>
      </c>
      <c r="E42" s="84">
        <v>10000</v>
      </c>
      <c r="F42" s="35">
        <v>400000</v>
      </c>
    </row>
    <row r="43" spans="1:6">
      <c r="A43" s="64" t="s">
        <v>20</v>
      </c>
      <c r="B43" s="80" t="s">
        <v>324</v>
      </c>
      <c r="C43" s="86">
        <v>42</v>
      </c>
      <c r="D43" s="64" t="s">
        <v>10</v>
      </c>
      <c r="E43" s="79">
        <v>40948</v>
      </c>
      <c r="F43" s="79">
        <v>1719816</v>
      </c>
    </row>
    <row r="44" spans="1:6">
      <c r="A44" s="64" t="s">
        <v>20</v>
      </c>
      <c r="B44" s="80" t="s">
        <v>325</v>
      </c>
      <c r="C44" s="86">
        <v>40</v>
      </c>
      <c r="D44" s="64" t="s">
        <v>233</v>
      </c>
      <c r="E44" s="79">
        <v>4292</v>
      </c>
      <c r="F44" s="79">
        <v>171680</v>
      </c>
    </row>
    <row r="45" spans="1:6">
      <c r="A45" s="64" t="s">
        <v>20</v>
      </c>
      <c r="B45" s="80" t="s">
        <v>326</v>
      </c>
      <c r="C45" s="86">
        <v>20</v>
      </c>
      <c r="D45" s="64" t="s">
        <v>233</v>
      </c>
      <c r="E45" s="79">
        <v>4176</v>
      </c>
      <c r="F45" s="79">
        <v>83520</v>
      </c>
    </row>
    <row r="46" spans="1:6">
      <c r="A46" s="64" t="s">
        <v>20</v>
      </c>
      <c r="B46" s="80" t="s">
        <v>327</v>
      </c>
      <c r="C46" s="86">
        <v>10</v>
      </c>
      <c r="D46" s="64" t="s">
        <v>233</v>
      </c>
      <c r="E46" s="79">
        <v>10788</v>
      </c>
      <c r="F46" s="79">
        <v>107880</v>
      </c>
    </row>
    <row r="47" spans="1:6">
      <c r="A47" s="64" t="s">
        <v>20</v>
      </c>
      <c r="B47" s="80" t="s">
        <v>328</v>
      </c>
      <c r="C47" s="86">
        <v>175</v>
      </c>
      <c r="D47" s="64" t="s">
        <v>10</v>
      </c>
      <c r="E47" s="79">
        <v>5162</v>
      </c>
      <c r="F47" s="79">
        <v>903350</v>
      </c>
    </row>
  </sheetData>
  <sheetProtection autoFilter="0"/>
  <autoFilter ref="A1:F47"/>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P97"/>
  <sheetViews>
    <sheetView zoomScaleNormal="100" workbookViewId="0">
      <pane ySplit="1" topLeftCell="A2" activePane="bottomLeft" state="frozen"/>
      <selection pane="bottomLeft" activeCell="A98" sqref="A98:XFD123"/>
    </sheetView>
  </sheetViews>
  <sheetFormatPr baseColWidth="10" defaultColWidth="40.7109375" defaultRowHeight="15"/>
  <cols>
    <col min="1" max="1" width="8.5703125" style="75" customWidth="1"/>
    <col min="2" max="2" width="31.140625" style="75" customWidth="1"/>
    <col min="3" max="3" width="13.28515625" style="75" customWidth="1"/>
    <col min="4" max="4" width="12.85546875" style="75" customWidth="1"/>
    <col min="5" max="5" width="10.5703125" style="102" customWidth="1"/>
    <col min="6" max="6" width="16.5703125" style="103" customWidth="1"/>
    <col min="7" max="222" width="40.7109375" style="96"/>
    <col min="223" max="223" width="14.7109375" style="96" bestFit="1" customWidth="1"/>
    <col min="224" max="224" width="35.85546875" style="96" customWidth="1"/>
    <col min="225" max="225" width="51.42578125" style="96" customWidth="1"/>
    <col min="226" max="226" width="11.42578125" style="96" customWidth="1"/>
    <col min="227" max="227" width="14" style="96" customWidth="1"/>
    <col min="228" max="228" width="12" style="96" customWidth="1"/>
    <col min="229" max="229" width="8.5703125" style="96" customWidth="1"/>
    <col min="230" max="230" width="10.140625" style="96" customWidth="1"/>
    <col min="231" max="231" width="11" style="96" customWidth="1"/>
    <col min="232" max="232" width="12" style="96" customWidth="1"/>
    <col min="233" max="233" width="11.5703125" style="96" customWidth="1"/>
    <col min="234" max="234" width="9.42578125" style="96" customWidth="1"/>
    <col min="235" max="235" width="31.140625" style="96" customWidth="1"/>
    <col min="236" max="236" width="25" style="96" customWidth="1"/>
    <col min="237" max="237" width="12" style="96" customWidth="1"/>
    <col min="238" max="238" width="29.7109375" style="96" bestFit="1" customWidth="1"/>
    <col min="239" max="239" width="31" style="96" customWidth="1"/>
    <col min="240" max="240" width="17" style="96" customWidth="1"/>
    <col min="241" max="241" width="10.42578125" style="96" customWidth="1"/>
    <col min="242" max="242" width="13.28515625" style="96" customWidth="1"/>
    <col min="243" max="243" width="12.85546875" style="96" customWidth="1"/>
    <col min="244" max="244" width="10.5703125" style="96" customWidth="1"/>
    <col min="245" max="245" width="16.5703125" style="96" customWidth="1"/>
    <col min="246" max="246" width="13.28515625" style="96" customWidth="1"/>
    <col min="247" max="247" width="0" style="96" hidden="1" customWidth="1"/>
    <col min="248" max="249" width="14.28515625" style="96" customWidth="1"/>
    <col min="250" max="250" width="13.140625" style="96" customWidth="1"/>
    <col min="251" max="251" width="12.140625" style="96" customWidth="1"/>
    <col min="252" max="252" width="12.28515625" style="96" customWidth="1"/>
    <col min="253" max="253" width="10.5703125" style="96" customWidth="1"/>
    <col min="254" max="254" width="11" style="96" customWidth="1"/>
    <col min="255" max="255" width="15.42578125" style="96" customWidth="1"/>
    <col min="256" max="256" width="11.5703125" style="96" customWidth="1"/>
    <col min="257" max="257" width="14.42578125" style="96" customWidth="1"/>
    <col min="258" max="258" width="10.42578125" style="96" customWidth="1"/>
    <col min="259" max="478" width="40.7109375" style="96"/>
    <col min="479" max="479" width="14.7109375" style="96" bestFit="1" customWidth="1"/>
    <col min="480" max="480" width="35.85546875" style="96" customWidth="1"/>
    <col min="481" max="481" width="51.42578125" style="96" customWidth="1"/>
    <col min="482" max="482" width="11.42578125" style="96" customWidth="1"/>
    <col min="483" max="483" width="14" style="96" customWidth="1"/>
    <col min="484" max="484" width="12" style="96" customWidth="1"/>
    <col min="485" max="485" width="8.5703125" style="96" customWidth="1"/>
    <col min="486" max="486" width="10.140625" style="96" customWidth="1"/>
    <col min="487" max="487" width="11" style="96" customWidth="1"/>
    <col min="488" max="488" width="12" style="96" customWidth="1"/>
    <col min="489" max="489" width="11.5703125" style="96" customWidth="1"/>
    <col min="490" max="490" width="9.42578125" style="96" customWidth="1"/>
    <col min="491" max="491" width="31.140625" style="96" customWidth="1"/>
    <col min="492" max="492" width="25" style="96" customWidth="1"/>
    <col min="493" max="493" width="12" style="96" customWidth="1"/>
    <col min="494" max="494" width="29.7109375" style="96" bestFit="1" customWidth="1"/>
    <col min="495" max="495" width="31" style="96" customWidth="1"/>
    <col min="496" max="496" width="17" style="96" customWidth="1"/>
    <col min="497" max="497" width="10.42578125" style="96" customWidth="1"/>
    <col min="498" max="498" width="13.28515625" style="96" customWidth="1"/>
    <col min="499" max="499" width="12.85546875" style="96" customWidth="1"/>
    <col min="500" max="500" width="10.5703125" style="96" customWidth="1"/>
    <col min="501" max="501" width="16.5703125" style="96" customWidth="1"/>
    <col min="502" max="502" width="13.28515625" style="96" customWidth="1"/>
    <col min="503" max="503" width="0" style="96" hidden="1" customWidth="1"/>
    <col min="504" max="505" width="14.28515625" style="96" customWidth="1"/>
    <col min="506" max="506" width="13.140625" style="96" customWidth="1"/>
    <col min="507" max="507" width="12.140625" style="96" customWidth="1"/>
    <col min="508" max="508" width="12.28515625" style="96" customWidth="1"/>
    <col min="509" max="509" width="10.5703125" style="96" customWidth="1"/>
    <col min="510" max="510" width="11" style="96" customWidth="1"/>
    <col min="511" max="511" width="15.42578125" style="96" customWidth="1"/>
    <col min="512" max="512" width="11.5703125" style="96" customWidth="1"/>
    <col min="513" max="513" width="14.42578125" style="96" customWidth="1"/>
    <col min="514" max="514" width="10.42578125" style="96" customWidth="1"/>
    <col min="515" max="734" width="40.7109375" style="96"/>
    <col min="735" max="735" width="14.7109375" style="96" bestFit="1" customWidth="1"/>
    <col min="736" max="736" width="35.85546875" style="96" customWidth="1"/>
    <col min="737" max="737" width="51.42578125" style="96" customWidth="1"/>
    <col min="738" max="738" width="11.42578125" style="96" customWidth="1"/>
    <col min="739" max="739" width="14" style="96" customWidth="1"/>
    <col min="740" max="740" width="12" style="96" customWidth="1"/>
    <col min="741" max="741" width="8.5703125" style="96" customWidth="1"/>
    <col min="742" max="742" width="10.140625" style="96" customWidth="1"/>
    <col min="743" max="743" width="11" style="96" customWidth="1"/>
    <col min="744" max="744" width="12" style="96" customWidth="1"/>
    <col min="745" max="745" width="11.5703125" style="96" customWidth="1"/>
    <col min="746" max="746" width="9.42578125" style="96" customWidth="1"/>
    <col min="747" max="747" width="31.140625" style="96" customWidth="1"/>
    <col min="748" max="748" width="25" style="96" customWidth="1"/>
    <col min="749" max="749" width="12" style="96" customWidth="1"/>
    <col min="750" max="750" width="29.7109375" style="96" bestFit="1" customWidth="1"/>
    <col min="751" max="751" width="31" style="96" customWidth="1"/>
    <col min="752" max="752" width="17" style="96" customWidth="1"/>
    <col min="753" max="753" width="10.42578125" style="96" customWidth="1"/>
    <col min="754" max="754" width="13.28515625" style="96" customWidth="1"/>
    <col min="755" max="755" width="12.85546875" style="96" customWidth="1"/>
    <col min="756" max="756" width="10.5703125" style="96" customWidth="1"/>
    <col min="757" max="757" width="16.5703125" style="96" customWidth="1"/>
    <col min="758" max="758" width="13.28515625" style="96" customWidth="1"/>
    <col min="759" max="759" width="0" style="96" hidden="1" customWidth="1"/>
    <col min="760" max="761" width="14.28515625" style="96" customWidth="1"/>
    <col min="762" max="762" width="13.140625" style="96" customWidth="1"/>
    <col min="763" max="763" width="12.140625" style="96" customWidth="1"/>
    <col min="764" max="764" width="12.28515625" style="96" customWidth="1"/>
    <col min="765" max="765" width="10.5703125" style="96" customWidth="1"/>
    <col min="766" max="766" width="11" style="96" customWidth="1"/>
    <col min="767" max="767" width="15.42578125" style="96" customWidth="1"/>
    <col min="768" max="768" width="11.5703125" style="96" customWidth="1"/>
    <col min="769" max="769" width="14.42578125" style="96" customWidth="1"/>
    <col min="770" max="770" width="10.42578125" style="96" customWidth="1"/>
    <col min="771" max="990" width="40.7109375" style="96"/>
    <col min="991" max="991" width="14.7109375" style="96" bestFit="1" customWidth="1"/>
    <col min="992" max="992" width="35.85546875" style="96" customWidth="1"/>
    <col min="993" max="993" width="51.42578125" style="96" customWidth="1"/>
    <col min="994" max="994" width="11.42578125" style="96" customWidth="1"/>
    <col min="995" max="995" width="14" style="96" customWidth="1"/>
    <col min="996" max="996" width="12" style="96" customWidth="1"/>
    <col min="997" max="997" width="8.5703125" style="96" customWidth="1"/>
    <col min="998" max="998" width="10.140625" style="96" customWidth="1"/>
    <col min="999" max="999" width="11" style="96" customWidth="1"/>
    <col min="1000" max="1000" width="12" style="96" customWidth="1"/>
    <col min="1001" max="1001" width="11.5703125" style="96" customWidth="1"/>
    <col min="1002" max="1002" width="9.42578125" style="96" customWidth="1"/>
    <col min="1003" max="1003" width="31.140625" style="96" customWidth="1"/>
    <col min="1004" max="1004" width="25" style="96" customWidth="1"/>
    <col min="1005" max="1005" width="12" style="96" customWidth="1"/>
    <col min="1006" max="1006" width="29.7109375" style="96" bestFit="1" customWidth="1"/>
    <col min="1007" max="1007" width="31" style="96" customWidth="1"/>
    <col min="1008" max="1008" width="17" style="96" customWidth="1"/>
    <col min="1009" max="1009" width="10.42578125" style="96" customWidth="1"/>
    <col min="1010" max="1010" width="13.28515625" style="96" customWidth="1"/>
    <col min="1011" max="1011" width="12.85546875" style="96" customWidth="1"/>
    <col min="1012" max="1012" width="10.5703125" style="96" customWidth="1"/>
    <col min="1013" max="1013" width="16.5703125" style="96" customWidth="1"/>
    <col min="1014" max="1014" width="13.28515625" style="96" customWidth="1"/>
    <col min="1015" max="1015" width="0" style="96" hidden="1" customWidth="1"/>
    <col min="1016" max="1017" width="14.28515625" style="96" customWidth="1"/>
    <col min="1018" max="1018" width="13.140625" style="96" customWidth="1"/>
    <col min="1019" max="1019" width="12.140625" style="96" customWidth="1"/>
    <col min="1020" max="1020" width="12.28515625" style="96" customWidth="1"/>
    <col min="1021" max="1021" width="10.5703125" style="96" customWidth="1"/>
    <col min="1022" max="1022" width="11" style="96" customWidth="1"/>
    <col min="1023" max="1023" width="15.42578125" style="96" customWidth="1"/>
    <col min="1024" max="1024" width="11.5703125" style="96" customWidth="1"/>
    <col min="1025" max="1025" width="14.42578125" style="96" customWidth="1"/>
    <col min="1026" max="1026" width="10.42578125" style="96" customWidth="1"/>
    <col min="1027" max="1246" width="40.7109375" style="96"/>
    <col min="1247" max="1247" width="14.7109375" style="96" bestFit="1" customWidth="1"/>
    <col min="1248" max="1248" width="35.85546875" style="96" customWidth="1"/>
    <col min="1249" max="1249" width="51.42578125" style="96" customWidth="1"/>
    <col min="1250" max="1250" width="11.42578125" style="96" customWidth="1"/>
    <col min="1251" max="1251" width="14" style="96" customWidth="1"/>
    <col min="1252" max="1252" width="12" style="96" customWidth="1"/>
    <col min="1253" max="1253" width="8.5703125" style="96" customWidth="1"/>
    <col min="1254" max="1254" width="10.140625" style="96" customWidth="1"/>
    <col min="1255" max="1255" width="11" style="96" customWidth="1"/>
    <col min="1256" max="1256" width="12" style="96" customWidth="1"/>
    <col min="1257" max="1257" width="11.5703125" style="96" customWidth="1"/>
    <col min="1258" max="1258" width="9.42578125" style="96" customWidth="1"/>
    <col min="1259" max="1259" width="31.140625" style="96" customWidth="1"/>
    <col min="1260" max="1260" width="25" style="96" customWidth="1"/>
    <col min="1261" max="1261" width="12" style="96" customWidth="1"/>
    <col min="1262" max="1262" width="29.7109375" style="96" bestFit="1" customWidth="1"/>
    <col min="1263" max="1263" width="31" style="96" customWidth="1"/>
    <col min="1264" max="1264" width="17" style="96" customWidth="1"/>
    <col min="1265" max="1265" width="10.42578125" style="96" customWidth="1"/>
    <col min="1266" max="1266" width="13.28515625" style="96" customWidth="1"/>
    <col min="1267" max="1267" width="12.85546875" style="96" customWidth="1"/>
    <col min="1268" max="1268" width="10.5703125" style="96" customWidth="1"/>
    <col min="1269" max="1269" width="16.5703125" style="96" customWidth="1"/>
    <col min="1270" max="1270" width="13.28515625" style="96" customWidth="1"/>
    <col min="1271" max="1271" width="0" style="96" hidden="1" customWidth="1"/>
    <col min="1272" max="1273" width="14.28515625" style="96" customWidth="1"/>
    <col min="1274" max="1274" width="13.140625" style="96" customWidth="1"/>
    <col min="1275" max="1275" width="12.140625" style="96" customWidth="1"/>
    <col min="1276" max="1276" width="12.28515625" style="96" customWidth="1"/>
    <col min="1277" max="1277" width="10.5703125" style="96" customWidth="1"/>
    <col min="1278" max="1278" width="11" style="96" customWidth="1"/>
    <col min="1279" max="1279" width="15.42578125" style="96" customWidth="1"/>
    <col min="1280" max="1280" width="11.5703125" style="96" customWidth="1"/>
    <col min="1281" max="1281" width="14.42578125" style="96" customWidth="1"/>
    <col min="1282" max="1282" width="10.42578125" style="96" customWidth="1"/>
    <col min="1283" max="1502" width="40.7109375" style="96"/>
    <col min="1503" max="1503" width="14.7109375" style="96" bestFit="1" customWidth="1"/>
    <col min="1504" max="1504" width="35.85546875" style="96" customWidth="1"/>
    <col min="1505" max="1505" width="51.42578125" style="96" customWidth="1"/>
    <col min="1506" max="1506" width="11.42578125" style="96" customWidth="1"/>
    <col min="1507" max="1507" width="14" style="96" customWidth="1"/>
    <col min="1508" max="1508" width="12" style="96" customWidth="1"/>
    <col min="1509" max="1509" width="8.5703125" style="96" customWidth="1"/>
    <col min="1510" max="1510" width="10.140625" style="96" customWidth="1"/>
    <col min="1511" max="1511" width="11" style="96" customWidth="1"/>
    <col min="1512" max="1512" width="12" style="96" customWidth="1"/>
    <col min="1513" max="1513" width="11.5703125" style="96" customWidth="1"/>
    <col min="1514" max="1514" width="9.42578125" style="96" customWidth="1"/>
    <col min="1515" max="1515" width="31.140625" style="96" customWidth="1"/>
    <col min="1516" max="1516" width="25" style="96" customWidth="1"/>
    <col min="1517" max="1517" width="12" style="96" customWidth="1"/>
    <col min="1518" max="1518" width="29.7109375" style="96" bestFit="1" customWidth="1"/>
    <col min="1519" max="1519" width="31" style="96" customWidth="1"/>
    <col min="1520" max="1520" width="17" style="96" customWidth="1"/>
    <col min="1521" max="1521" width="10.42578125" style="96" customWidth="1"/>
    <col min="1522" max="1522" width="13.28515625" style="96" customWidth="1"/>
    <col min="1523" max="1523" width="12.85546875" style="96" customWidth="1"/>
    <col min="1524" max="1524" width="10.5703125" style="96" customWidth="1"/>
    <col min="1525" max="1525" width="16.5703125" style="96" customWidth="1"/>
    <col min="1526" max="1526" width="13.28515625" style="96" customWidth="1"/>
    <col min="1527" max="1527" width="0" style="96" hidden="1" customWidth="1"/>
    <col min="1528" max="1529" width="14.28515625" style="96" customWidth="1"/>
    <col min="1530" max="1530" width="13.140625" style="96" customWidth="1"/>
    <col min="1531" max="1531" width="12.140625" style="96" customWidth="1"/>
    <col min="1532" max="1532" width="12.28515625" style="96" customWidth="1"/>
    <col min="1533" max="1533" width="10.5703125" style="96" customWidth="1"/>
    <col min="1534" max="1534" width="11" style="96" customWidth="1"/>
    <col min="1535" max="1535" width="15.42578125" style="96" customWidth="1"/>
    <col min="1536" max="1536" width="11.5703125" style="96" customWidth="1"/>
    <col min="1537" max="1537" width="14.42578125" style="96" customWidth="1"/>
    <col min="1538" max="1538" width="10.42578125" style="96" customWidth="1"/>
    <col min="1539" max="1758" width="40.7109375" style="96"/>
    <col min="1759" max="1759" width="14.7109375" style="96" bestFit="1" customWidth="1"/>
    <col min="1760" max="1760" width="35.85546875" style="96" customWidth="1"/>
    <col min="1761" max="1761" width="51.42578125" style="96" customWidth="1"/>
    <col min="1762" max="1762" width="11.42578125" style="96" customWidth="1"/>
    <col min="1763" max="1763" width="14" style="96" customWidth="1"/>
    <col min="1764" max="1764" width="12" style="96" customWidth="1"/>
    <col min="1765" max="1765" width="8.5703125" style="96" customWidth="1"/>
    <col min="1766" max="1766" width="10.140625" style="96" customWidth="1"/>
    <col min="1767" max="1767" width="11" style="96" customWidth="1"/>
    <col min="1768" max="1768" width="12" style="96" customWidth="1"/>
    <col min="1769" max="1769" width="11.5703125" style="96" customWidth="1"/>
    <col min="1770" max="1770" width="9.42578125" style="96" customWidth="1"/>
    <col min="1771" max="1771" width="31.140625" style="96" customWidth="1"/>
    <col min="1772" max="1772" width="25" style="96" customWidth="1"/>
    <col min="1773" max="1773" width="12" style="96" customWidth="1"/>
    <col min="1774" max="1774" width="29.7109375" style="96" bestFit="1" customWidth="1"/>
    <col min="1775" max="1775" width="31" style="96" customWidth="1"/>
    <col min="1776" max="1776" width="17" style="96" customWidth="1"/>
    <col min="1777" max="1777" width="10.42578125" style="96" customWidth="1"/>
    <col min="1778" max="1778" width="13.28515625" style="96" customWidth="1"/>
    <col min="1779" max="1779" width="12.85546875" style="96" customWidth="1"/>
    <col min="1780" max="1780" width="10.5703125" style="96" customWidth="1"/>
    <col min="1781" max="1781" width="16.5703125" style="96" customWidth="1"/>
    <col min="1782" max="1782" width="13.28515625" style="96" customWidth="1"/>
    <col min="1783" max="1783" width="0" style="96" hidden="1" customWidth="1"/>
    <col min="1784" max="1785" width="14.28515625" style="96" customWidth="1"/>
    <col min="1786" max="1786" width="13.140625" style="96" customWidth="1"/>
    <col min="1787" max="1787" width="12.140625" style="96" customWidth="1"/>
    <col min="1788" max="1788" width="12.28515625" style="96" customWidth="1"/>
    <col min="1789" max="1789" width="10.5703125" style="96" customWidth="1"/>
    <col min="1790" max="1790" width="11" style="96" customWidth="1"/>
    <col min="1791" max="1791" width="15.42578125" style="96" customWidth="1"/>
    <col min="1792" max="1792" width="11.5703125" style="96" customWidth="1"/>
    <col min="1793" max="1793" width="14.42578125" style="96" customWidth="1"/>
    <col min="1794" max="1794" width="10.42578125" style="96" customWidth="1"/>
    <col min="1795" max="2014" width="40.7109375" style="96"/>
    <col min="2015" max="2015" width="14.7109375" style="96" bestFit="1" customWidth="1"/>
    <col min="2016" max="2016" width="35.85546875" style="96" customWidth="1"/>
    <col min="2017" max="2017" width="51.42578125" style="96" customWidth="1"/>
    <col min="2018" max="2018" width="11.42578125" style="96" customWidth="1"/>
    <col min="2019" max="2019" width="14" style="96" customWidth="1"/>
    <col min="2020" max="2020" width="12" style="96" customWidth="1"/>
    <col min="2021" max="2021" width="8.5703125" style="96" customWidth="1"/>
    <col min="2022" max="2022" width="10.140625" style="96" customWidth="1"/>
    <col min="2023" max="2023" width="11" style="96" customWidth="1"/>
    <col min="2024" max="2024" width="12" style="96" customWidth="1"/>
    <col min="2025" max="2025" width="11.5703125" style="96" customWidth="1"/>
    <col min="2026" max="2026" width="9.42578125" style="96" customWidth="1"/>
    <col min="2027" max="2027" width="31.140625" style="96" customWidth="1"/>
    <col min="2028" max="2028" width="25" style="96" customWidth="1"/>
    <col min="2029" max="2029" width="12" style="96" customWidth="1"/>
    <col min="2030" max="2030" width="29.7109375" style="96" bestFit="1" customWidth="1"/>
    <col min="2031" max="2031" width="31" style="96" customWidth="1"/>
    <col min="2032" max="2032" width="17" style="96" customWidth="1"/>
    <col min="2033" max="2033" width="10.42578125" style="96" customWidth="1"/>
    <col min="2034" max="2034" width="13.28515625" style="96" customWidth="1"/>
    <col min="2035" max="2035" width="12.85546875" style="96" customWidth="1"/>
    <col min="2036" max="2036" width="10.5703125" style="96" customWidth="1"/>
    <col min="2037" max="2037" width="16.5703125" style="96" customWidth="1"/>
    <col min="2038" max="2038" width="13.28515625" style="96" customWidth="1"/>
    <col min="2039" max="2039" width="0" style="96" hidden="1" customWidth="1"/>
    <col min="2040" max="2041" width="14.28515625" style="96" customWidth="1"/>
    <col min="2042" max="2042" width="13.140625" style="96" customWidth="1"/>
    <col min="2043" max="2043" width="12.140625" style="96" customWidth="1"/>
    <col min="2044" max="2044" width="12.28515625" style="96" customWidth="1"/>
    <col min="2045" max="2045" width="10.5703125" style="96" customWidth="1"/>
    <col min="2046" max="2046" width="11" style="96" customWidth="1"/>
    <col min="2047" max="2047" width="15.42578125" style="96" customWidth="1"/>
    <col min="2048" max="2048" width="11.5703125" style="96" customWidth="1"/>
    <col min="2049" max="2049" width="14.42578125" style="96" customWidth="1"/>
    <col min="2050" max="2050" width="10.42578125" style="96" customWidth="1"/>
    <col min="2051" max="2270" width="40.7109375" style="96"/>
    <col min="2271" max="2271" width="14.7109375" style="96" bestFit="1" customWidth="1"/>
    <col min="2272" max="2272" width="35.85546875" style="96" customWidth="1"/>
    <col min="2273" max="2273" width="51.42578125" style="96" customWidth="1"/>
    <col min="2274" max="2274" width="11.42578125" style="96" customWidth="1"/>
    <col min="2275" max="2275" width="14" style="96" customWidth="1"/>
    <col min="2276" max="2276" width="12" style="96" customWidth="1"/>
    <col min="2277" max="2277" width="8.5703125" style="96" customWidth="1"/>
    <col min="2278" max="2278" width="10.140625" style="96" customWidth="1"/>
    <col min="2279" max="2279" width="11" style="96" customWidth="1"/>
    <col min="2280" max="2280" width="12" style="96" customWidth="1"/>
    <col min="2281" max="2281" width="11.5703125" style="96" customWidth="1"/>
    <col min="2282" max="2282" width="9.42578125" style="96" customWidth="1"/>
    <col min="2283" max="2283" width="31.140625" style="96" customWidth="1"/>
    <col min="2284" max="2284" width="25" style="96" customWidth="1"/>
    <col min="2285" max="2285" width="12" style="96" customWidth="1"/>
    <col min="2286" max="2286" width="29.7109375" style="96" bestFit="1" customWidth="1"/>
    <col min="2287" max="2287" width="31" style="96" customWidth="1"/>
    <col min="2288" max="2288" width="17" style="96" customWidth="1"/>
    <col min="2289" max="2289" width="10.42578125" style="96" customWidth="1"/>
    <col min="2290" max="2290" width="13.28515625" style="96" customWidth="1"/>
    <col min="2291" max="2291" width="12.85546875" style="96" customWidth="1"/>
    <col min="2292" max="2292" width="10.5703125" style="96" customWidth="1"/>
    <col min="2293" max="2293" width="16.5703125" style="96" customWidth="1"/>
    <col min="2294" max="2294" width="13.28515625" style="96" customWidth="1"/>
    <col min="2295" max="2295" width="0" style="96" hidden="1" customWidth="1"/>
    <col min="2296" max="2297" width="14.28515625" style="96" customWidth="1"/>
    <col min="2298" max="2298" width="13.140625" style="96" customWidth="1"/>
    <col min="2299" max="2299" width="12.140625" style="96" customWidth="1"/>
    <col min="2300" max="2300" width="12.28515625" style="96" customWidth="1"/>
    <col min="2301" max="2301" width="10.5703125" style="96" customWidth="1"/>
    <col min="2302" max="2302" width="11" style="96" customWidth="1"/>
    <col min="2303" max="2303" width="15.42578125" style="96" customWidth="1"/>
    <col min="2304" max="2304" width="11.5703125" style="96" customWidth="1"/>
    <col min="2305" max="2305" width="14.42578125" style="96" customWidth="1"/>
    <col min="2306" max="2306" width="10.42578125" style="96" customWidth="1"/>
    <col min="2307" max="2526" width="40.7109375" style="96"/>
    <col min="2527" max="2527" width="14.7109375" style="96" bestFit="1" customWidth="1"/>
    <col min="2528" max="2528" width="35.85546875" style="96" customWidth="1"/>
    <col min="2529" max="2529" width="51.42578125" style="96" customWidth="1"/>
    <col min="2530" max="2530" width="11.42578125" style="96" customWidth="1"/>
    <col min="2531" max="2531" width="14" style="96" customWidth="1"/>
    <col min="2532" max="2532" width="12" style="96" customWidth="1"/>
    <col min="2533" max="2533" width="8.5703125" style="96" customWidth="1"/>
    <col min="2534" max="2534" width="10.140625" style="96" customWidth="1"/>
    <col min="2535" max="2535" width="11" style="96" customWidth="1"/>
    <col min="2536" max="2536" width="12" style="96" customWidth="1"/>
    <col min="2537" max="2537" width="11.5703125" style="96" customWidth="1"/>
    <col min="2538" max="2538" width="9.42578125" style="96" customWidth="1"/>
    <col min="2539" max="2539" width="31.140625" style="96" customWidth="1"/>
    <col min="2540" max="2540" width="25" style="96" customWidth="1"/>
    <col min="2541" max="2541" width="12" style="96" customWidth="1"/>
    <col min="2542" max="2542" width="29.7109375" style="96" bestFit="1" customWidth="1"/>
    <col min="2543" max="2543" width="31" style="96" customWidth="1"/>
    <col min="2544" max="2544" width="17" style="96" customWidth="1"/>
    <col min="2545" max="2545" width="10.42578125" style="96" customWidth="1"/>
    <col min="2546" max="2546" width="13.28515625" style="96" customWidth="1"/>
    <col min="2547" max="2547" width="12.85546875" style="96" customWidth="1"/>
    <col min="2548" max="2548" width="10.5703125" style="96" customWidth="1"/>
    <col min="2549" max="2549" width="16.5703125" style="96" customWidth="1"/>
    <col min="2550" max="2550" width="13.28515625" style="96" customWidth="1"/>
    <col min="2551" max="2551" width="0" style="96" hidden="1" customWidth="1"/>
    <col min="2552" max="2553" width="14.28515625" style="96" customWidth="1"/>
    <col min="2554" max="2554" width="13.140625" style="96" customWidth="1"/>
    <col min="2555" max="2555" width="12.140625" style="96" customWidth="1"/>
    <col min="2556" max="2556" width="12.28515625" style="96" customWidth="1"/>
    <col min="2557" max="2557" width="10.5703125" style="96" customWidth="1"/>
    <col min="2558" max="2558" width="11" style="96" customWidth="1"/>
    <col min="2559" max="2559" width="15.42578125" style="96" customWidth="1"/>
    <col min="2560" max="2560" width="11.5703125" style="96" customWidth="1"/>
    <col min="2561" max="2561" width="14.42578125" style="96" customWidth="1"/>
    <col min="2562" max="2562" width="10.42578125" style="96" customWidth="1"/>
    <col min="2563" max="2782" width="40.7109375" style="96"/>
    <col min="2783" max="2783" width="14.7109375" style="96" bestFit="1" customWidth="1"/>
    <col min="2784" max="2784" width="35.85546875" style="96" customWidth="1"/>
    <col min="2785" max="2785" width="51.42578125" style="96" customWidth="1"/>
    <col min="2786" max="2786" width="11.42578125" style="96" customWidth="1"/>
    <col min="2787" max="2787" width="14" style="96" customWidth="1"/>
    <col min="2788" max="2788" width="12" style="96" customWidth="1"/>
    <col min="2789" max="2789" width="8.5703125" style="96" customWidth="1"/>
    <col min="2790" max="2790" width="10.140625" style="96" customWidth="1"/>
    <col min="2791" max="2791" width="11" style="96" customWidth="1"/>
    <col min="2792" max="2792" width="12" style="96" customWidth="1"/>
    <col min="2793" max="2793" width="11.5703125" style="96" customWidth="1"/>
    <col min="2794" max="2794" width="9.42578125" style="96" customWidth="1"/>
    <col min="2795" max="2795" width="31.140625" style="96" customWidth="1"/>
    <col min="2796" max="2796" width="25" style="96" customWidth="1"/>
    <col min="2797" max="2797" width="12" style="96" customWidth="1"/>
    <col min="2798" max="2798" width="29.7109375" style="96" bestFit="1" customWidth="1"/>
    <col min="2799" max="2799" width="31" style="96" customWidth="1"/>
    <col min="2800" max="2800" width="17" style="96" customWidth="1"/>
    <col min="2801" max="2801" width="10.42578125" style="96" customWidth="1"/>
    <col min="2802" max="2802" width="13.28515625" style="96" customWidth="1"/>
    <col min="2803" max="2803" width="12.85546875" style="96" customWidth="1"/>
    <col min="2804" max="2804" width="10.5703125" style="96" customWidth="1"/>
    <col min="2805" max="2805" width="16.5703125" style="96" customWidth="1"/>
    <col min="2806" max="2806" width="13.28515625" style="96" customWidth="1"/>
    <col min="2807" max="2807" width="0" style="96" hidden="1" customWidth="1"/>
    <col min="2808" max="2809" width="14.28515625" style="96" customWidth="1"/>
    <col min="2810" max="2810" width="13.140625" style="96" customWidth="1"/>
    <col min="2811" max="2811" width="12.140625" style="96" customWidth="1"/>
    <col min="2812" max="2812" width="12.28515625" style="96" customWidth="1"/>
    <col min="2813" max="2813" width="10.5703125" style="96" customWidth="1"/>
    <col min="2814" max="2814" width="11" style="96" customWidth="1"/>
    <col min="2815" max="2815" width="15.42578125" style="96" customWidth="1"/>
    <col min="2816" max="2816" width="11.5703125" style="96" customWidth="1"/>
    <col min="2817" max="2817" width="14.42578125" style="96" customWidth="1"/>
    <col min="2818" max="2818" width="10.42578125" style="96" customWidth="1"/>
    <col min="2819" max="3038" width="40.7109375" style="96"/>
    <col min="3039" max="3039" width="14.7109375" style="96" bestFit="1" customWidth="1"/>
    <col min="3040" max="3040" width="35.85546875" style="96" customWidth="1"/>
    <col min="3041" max="3041" width="51.42578125" style="96" customWidth="1"/>
    <col min="3042" max="3042" width="11.42578125" style="96" customWidth="1"/>
    <col min="3043" max="3043" width="14" style="96" customWidth="1"/>
    <col min="3044" max="3044" width="12" style="96" customWidth="1"/>
    <col min="3045" max="3045" width="8.5703125" style="96" customWidth="1"/>
    <col min="3046" max="3046" width="10.140625" style="96" customWidth="1"/>
    <col min="3047" max="3047" width="11" style="96" customWidth="1"/>
    <col min="3048" max="3048" width="12" style="96" customWidth="1"/>
    <col min="3049" max="3049" width="11.5703125" style="96" customWidth="1"/>
    <col min="3050" max="3050" width="9.42578125" style="96" customWidth="1"/>
    <col min="3051" max="3051" width="31.140625" style="96" customWidth="1"/>
    <col min="3052" max="3052" width="25" style="96" customWidth="1"/>
    <col min="3053" max="3053" width="12" style="96" customWidth="1"/>
    <col min="3054" max="3054" width="29.7109375" style="96" bestFit="1" customWidth="1"/>
    <col min="3055" max="3055" width="31" style="96" customWidth="1"/>
    <col min="3056" max="3056" width="17" style="96" customWidth="1"/>
    <col min="3057" max="3057" width="10.42578125" style="96" customWidth="1"/>
    <col min="3058" max="3058" width="13.28515625" style="96" customWidth="1"/>
    <col min="3059" max="3059" width="12.85546875" style="96" customWidth="1"/>
    <col min="3060" max="3060" width="10.5703125" style="96" customWidth="1"/>
    <col min="3061" max="3061" width="16.5703125" style="96" customWidth="1"/>
    <col min="3062" max="3062" width="13.28515625" style="96" customWidth="1"/>
    <col min="3063" max="3063" width="0" style="96" hidden="1" customWidth="1"/>
    <col min="3064" max="3065" width="14.28515625" style="96" customWidth="1"/>
    <col min="3066" max="3066" width="13.140625" style="96" customWidth="1"/>
    <col min="3067" max="3067" width="12.140625" style="96" customWidth="1"/>
    <col min="3068" max="3068" width="12.28515625" style="96" customWidth="1"/>
    <col min="3069" max="3069" width="10.5703125" style="96" customWidth="1"/>
    <col min="3070" max="3070" width="11" style="96" customWidth="1"/>
    <col min="3071" max="3071" width="15.42578125" style="96" customWidth="1"/>
    <col min="3072" max="3072" width="11.5703125" style="96" customWidth="1"/>
    <col min="3073" max="3073" width="14.42578125" style="96" customWidth="1"/>
    <col min="3074" max="3074" width="10.42578125" style="96" customWidth="1"/>
    <col min="3075" max="3294" width="40.7109375" style="96"/>
    <col min="3295" max="3295" width="14.7109375" style="96" bestFit="1" customWidth="1"/>
    <col min="3296" max="3296" width="35.85546875" style="96" customWidth="1"/>
    <col min="3297" max="3297" width="51.42578125" style="96" customWidth="1"/>
    <col min="3298" max="3298" width="11.42578125" style="96" customWidth="1"/>
    <col min="3299" max="3299" width="14" style="96" customWidth="1"/>
    <col min="3300" max="3300" width="12" style="96" customWidth="1"/>
    <col min="3301" max="3301" width="8.5703125" style="96" customWidth="1"/>
    <col min="3302" max="3302" width="10.140625" style="96" customWidth="1"/>
    <col min="3303" max="3303" width="11" style="96" customWidth="1"/>
    <col min="3304" max="3304" width="12" style="96" customWidth="1"/>
    <col min="3305" max="3305" width="11.5703125" style="96" customWidth="1"/>
    <col min="3306" max="3306" width="9.42578125" style="96" customWidth="1"/>
    <col min="3307" max="3307" width="31.140625" style="96" customWidth="1"/>
    <col min="3308" max="3308" width="25" style="96" customWidth="1"/>
    <col min="3309" max="3309" width="12" style="96" customWidth="1"/>
    <col min="3310" max="3310" width="29.7109375" style="96" bestFit="1" customWidth="1"/>
    <col min="3311" max="3311" width="31" style="96" customWidth="1"/>
    <col min="3312" max="3312" width="17" style="96" customWidth="1"/>
    <col min="3313" max="3313" width="10.42578125" style="96" customWidth="1"/>
    <col min="3314" max="3314" width="13.28515625" style="96" customWidth="1"/>
    <col min="3315" max="3315" width="12.85546875" style="96" customWidth="1"/>
    <col min="3316" max="3316" width="10.5703125" style="96" customWidth="1"/>
    <col min="3317" max="3317" width="16.5703125" style="96" customWidth="1"/>
    <col min="3318" max="3318" width="13.28515625" style="96" customWidth="1"/>
    <col min="3319" max="3319" width="0" style="96" hidden="1" customWidth="1"/>
    <col min="3320" max="3321" width="14.28515625" style="96" customWidth="1"/>
    <col min="3322" max="3322" width="13.140625" style="96" customWidth="1"/>
    <col min="3323" max="3323" width="12.140625" style="96" customWidth="1"/>
    <col min="3324" max="3324" width="12.28515625" style="96" customWidth="1"/>
    <col min="3325" max="3325" width="10.5703125" style="96" customWidth="1"/>
    <col min="3326" max="3326" width="11" style="96" customWidth="1"/>
    <col min="3327" max="3327" width="15.42578125" style="96" customWidth="1"/>
    <col min="3328" max="3328" width="11.5703125" style="96" customWidth="1"/>
    <col min="3329" max="3329" width="14.42578125" style="96" customWidth="1"/>
    <col min="3330" max="3330" width="10.42578125" style="96" customWidth="1"/>
    <col min="3331" max="3550" width="40.7109375" style="96"/>
    <col min="3551" max="3551" width="14.7109375" style="96" bestFit="1" customWidth="1"/>
    <col min="3552" max="3552" width="35.85546875" style="96" customWidth="1"/>
    <col min="3553" max="3553" width="51.42578125" style="96" customWidth="1"/>
    <col min="3554" max="3554" width="11.42578125" style="96" customWidth="1"/>
    <col min="3555" max="3555" width="14" style="96" customWidth="1"/>
    <col min="3556" max="3556" width="12" style="96" customWidth="1"/>
    <col min="3557" max="3557" width="8.5703125" style="96" customWidth="1"/>
    <col min="3558" max="3558" width="10.140625" style="96" customWidth="1"/>
    <col min="3559" max="3559" width="11" style="96" customWidth="1"/>
    <col min="3560" max="3560" width="12" style="96" customWidth="1"/>
    <col min="3561" max="3561" width="11.5703125" style="96" customWidth="1"/>
    <col min="3562" max="3562" width="9.42578125" style="96" customWidth="1"/>
    <col min="3563" max="3563" width="31.140625" style="96" customWidth="1"/>
    <col min="3564" max="3564" width="25" style="96" customWidth="1"/>
    <col min="3565" max="3565" width="12" style="96" customWidth="1"/>
    <col min="3566" max="3566" width="29.7109375" style="96" bestFit="1" customWidth="1"/>
    <col min="3567" max="3567" width="31" style="96" customWidth="1"/>
    <col min="3568" max="3568" width="17" style="96" customWidth="1"/>
    <col min="3569" max="3569" width="10.42578125" style="96" customWidth="1"/>
    <col min="3570" max="3570" width="13.28515625" style="96" customWidth="1"/>
    <col min="3571" max="3571" width="12.85546875" style="96" customWidth="1"/>
    <col min="3572" max="3572" width="10.5703125" style="96" customWidth="1"/>
    <col min="3573" max="3573" width="16.5703125" style="96" customWidth="1"/>
    <col min="3574" max="3574" width="13.28515625" style="96" customWidth="1"/>
    <col min="3575" max="3575" width="0" style="96" hidden="1" customWidth="1"/>
    <col min="3576" max="3577" width="14.28515625" style="96" customWidth="1"/>
    <col min="3578" max="3578" width="13.140625" style="96" customWidth="1"/>
    <col min="3579" max="3579" width="12.140625" style="96" customWidth="1"/>
    <col min="3580" max="3580" width="12.28515625" style="96" customWidth="1"/>
    <col min="3581" max="3581" width="10.5703125" style="96" customWidth="1"/>
    <col min="3582" max="3582" width="11" style="96" customWidth="1"/>
    <col min="3583" max="3583" width="15.42578125" style="96" customWidth="1"/>
    <col min="3584" max="3584" width="11.5703125" style="96" customWidth="1"/>
    <col min="3585" max="3585" width="14.42578125" style="96" customWidth="1"/>
    <col min="3586" max="3586" width="10.42578125" style="96" customWidth="1"/>
    <col min="3587" max="3806" width="40.7109375" style="96"/>
    <col min="3807" max="3807" width="14.7109375" style="96" bestFit="1" customWidth="1"/>
    <col min="3808" max="3808" width="35.85546875" style="96" customWidth="1"/>
    <col min="3809" max="3809" width="51.42578125" style="96" customWidth="1"/>
    <col min="3810" max="3810" width="11.42578125" style="96" customWidth="1"/>
    <col min="3811" max="3811" width="14" style="96" customWidth="1"/>
    <col min="3812" max="3812" width="12" style="96" customWidth="1"/>
    <col min="3813" max="3813" width="8.5703125" style="96" customWidth="1"/>
    <col min="3814" max="3814" width="10.140625" style="96" customWidth="1"/>
    <col min="3815" max="3815" width="11" style="96" customWidth="1"/>
    <col min="3816" max="3816" width="12" style="96" customWidth="1"/>
    <col min="3817" max="3817" width="11.5703125" style="96" customWidth="1"/>
    <col min="3818" max="3818" width="9.42578125" style="96" customWidth="1"/>
    <col min="3819" max="3819" width="31.140625" style="96" customWidth="1"/>
    <col min="3820" max="3820" width="25" style="96" customWidth="1"/>
    <col min="3821" max="3821" width="12" style="96" customWidth="1"/>
    <col min="3822" max="3822" width="29.7109375" style="96" bestFit="1" customWidth="1"/>
    <col min="3823" max="3823" width="31" style="96" customWidth="1"/>
    <col min="3824" max="3824" width="17" style="96" customWidth="1"/>
    <col min="3825" max="3825" width="10.42578125" style="96" customWidth="1"/>
    <col min="3826" max="3826" width="13.28515625" style="96" customWidth="1"/>
    <col min="3827" max="3827" width="12.85546875" style="96" customWidth="1"/>
    <col min="3828" max="3828" width="10.5703125" style="96" customWidth="1"/>
    <col min="3829" max="3829" width="16.5703125" style="96" customWidth="1"/>
    <col min="3830" max="3830" width="13.28515625" style="96" customWidth="1"/>
    <col min="3831" max="3831" width="0" style="96" hidden="1" customWidth="1"/>
    <col min="3832" max="3833" width="14.28515625" style="96" customWidth="1"/>
    <col min="3834" max="3834" width="13.140625" style="96" customWidth="1"/>
    <col min="3835" max="3835" width="12.140625" style="96" customWidth="1"/>
    <col min="3836" max="3836" width="12.28515625" style="96" customWidth="1"/>
    <col min="3837" max="3837" width="10.5703125" style="96" customWidth="1"/>
    <col min="3838" max="3838" width="11" style="96" customWidth="1"/>
    <col min="3839" max="3839" width="15.42578125" style="96" customWidth="1"/>
    <col min="3840" max="3840" width="11.5703125" style="96" customWidth="1"/>
    <col min="3841" max="3841" width="14.42578125" style="96" customWidth="1"/>
    <col min="3842" max="3842" width="10.42578125" style="96" customWidth="1"/>
    <col min="3843" max="4062" width="40.7109375" style="96"/>
    <col min="4063" max="4063" width="14.7109375" style="96" bestFit="1" customWidth="1"/>
    <col min="4064" max="4064" width="35.85546875" style="96" customWidth="1"/>
    <col min="4065" max="4065" width="51.42578125" style="96" customWidth="1"/>
    <col min="4066" max="4066" width="11.42578125" style="96" customWidth="1"/>
    <col min="4067" max="4067" width="14" style="96" customWidth="1"/>
    <col min="4068" max="4068" width="12" style="96" customWidth="1"/>
    <col min="4069" max="4069" width="8.5703125" style="96" customWidth="1"/>
    <col min="4070" max="4070" width="10.140625" style="96" customWidth="1"/>
    <col min="4071" max="4071" width="11" style="96" customWidth="1"/>
    <col min="4072" max="4072" width="12" style="96" customWidth="1"/>
    <col min="4073" max="4073" width="11.5703125" style="96" customWidth="1"/>
    <col min="4074" max="4074" width="9.42578125" style="96" customWidth="1"/>
    <col min="4075" max="4075" width="31.140625" style="96" customWidth="1"/>
    <col min="4076" max="4076" width="25" style="96" customWidth="1"/>
    <col min="4077" max="4077" width="12" style="96" customWidth="1"/>
    <col min="4078" max="4078" width="29.7109375" style="96" bestFit="1" customWidth="1"/>
    <col min="4079" max="4079" width="31" style="96" customWidth="1"/>
    <col min="4080" max="4080" width="17" style="96" customWidth="1"/>
    <col min="4081" max="4081" width="10.42578125" style="96" customWidth="1"/>
    <col min="4082" max="4082" width="13.28515625" style="96" customWidth="1"/>
    <col min="4083" max="4083" width="12.85546875" style="96" customWidth="1"/>
    <col min="4084" max="4084" width="10.5703125" style="96" customWidth="1"/>
    <col min="4085" max="4085" width="16.5703125" style="96" customWidth="1"/>
    <col min="4086" max="4086" width="13.28515625" style="96" customWidth="1"/>
    <col min="4087" max="4087" width="0" style="96" hidden="1" customWidth="1"/>
    <col min="4088" max="4089" width="14.28515625" style="96" customWidth="1"/>
    <col min="4090" max="4090" width="13.140625" style="96" customWidth="1"/>
    <col min="4091" max="4091" width="12.140625" style="96" customWidth="1"/>
    <col min="4092" max="4092" width="12.28515625" style="96" customWidth="1"/>
    <col min="4093" max="4093" width="10.5703125" style="96" customWidth="1"/>
    <col min="4094" max="4094" width="11" style="96" customWidth="1"/>
    <col min="4095" max="4095" width="15.42578125" style="96" customWidth="1"/>
    <col min="4096" max="4096" width="11.5703125" style="96" customWidth="1"/>
    <col min="4097" max="4097" width="14.42578125" style="96" customWidth="1"/>
    <col min="4098" max="4098" width="10.42578125" style="96" customWidth="1"/>
    <col min="4099" max="4318" width="40.7109375" style="96"/>
    <col min="4319" max="4319" width="14.7109375" style="96" bestFit="1" customWidth="1"/>
    <col min="4320" max="4320" width="35.85546875" style="96" customWidth="1"/>
    <col min="4321" max="4321" width="51.42578125" style="96" customWidth="1"/>
    <col min="4322" max="4322" width="11.42578125" style="96" customWidth="1"/>
    <col min="4323" max="4323" width="14" style="96" customWidth="1"/>
    <col min="4324" max="4324" width="12" style="96" customWidth="1"/>
    <col min="4325" max="4325" width="8.5703125" style="96" customWidth="1"/>
    <col min="4326" max="4326" width="10.140625" style="96" customWidth="1"/>
    <col min="4327" max="4327" width="11" style="96" customWidth="1"/>
    <col min="4328" max="4328" width="12" style="96" customWidth="1"/>
    <col min="4329" max="4329" width="11.5703125" style="96" customWidth="1"/>
    <col min="4330" max="4330" width="9.42578125" style="96" customWidth="1"/>
    <col min="4331" max="4331" width="31.140625" style="96" customWidth="1"/>
    <col min="4332" max="4332" width="25" style="96" customWidth="1"/>
    <col min="4333" max="4333" width="12" style="96" customWidth="1"/>
    <col min="4334" max="4334" width="29.7109375" style="96" bestFit="1" customWidth="1"/>
    <col min="4335" max="4335" width="31" style="96" customWidth="1"/>
    <col min="4336" max="4336" width="17" style="96" customWidth="1"/>
    <col min="4337" max="4337" width="10.42578125" style="96" customWidth="1"/>
    <col min="4338" max="4338" width="13.28515625" style="96" customWidth="1"/>
    <col min="4339" max="4339" width="12.85546875" style="96" customWidth="1"/>
    <col min="4340" max="4340" width="10.5703125" style="96" customWidth="1"/>
    <col min="4341" max="4341" width="16.5703125" style="96" customWidth="1"/>
    <col min="4342" max="4342" width="13.28515625" style="96" customWidth="1"/>
    <col min="4343" max="4343" width="0" style="96" hidden="1" customWidth="1"/>
    <col min="4344" max="4345" width="14.28515625" style="96" customWidth="1"/>
    <col min="4346" max="4346" width="13.140625" style="96" customWidth="1"/>
    <col min="4347" max="4347" width="12.140625" style="96" customWidth="1"/>
    <col min="4348" max="4348" width="12.28515625" style="96" customWidth="1"/>
    <col min="4349" max="4349" width="10.5703125" style="96" customWidth="1"/>
    <col min="4350" max="4350" width="11" style="96" customWidth="1"/>
    <col min="4351" max="4351" width="15.42578125" style="96" customWidth="1"/>
    <col min="4352" max="4352" width="11.5703125" style="96" customWidth="1"/>
    <col min="4353" max="4353" width="14.42578125" style="96" customWidth="1"/>
    <col min="4354" max="4354" width="10.42578125" style="96" customWidth="1"/>
    <col min="4355" max="4574" width="40.7109375" style="96"/>
    <col min="4575" max="4575" width="14.7109375" style="96" bestFit="1" customWidth="1"/>
    <col min="4576" max="4576" width="35.85546875" style="96" customWidth="1"/>
    <col min="4577" max="4577" width="51.42578125" style="96" customWidth="1"/>
    <col min="4578" max="4578" width="11.42578125" style="96" customWidth="1"/>
    <col min="4579" max="4579" width="14" style="96" customWidth="1"/>
    <col min="4580" max="4580" width="12" style="96" customWidth="1"/>
    <col min="4581" max="4581" width="8.5703125" style="96" customWidth="1"/>
    <col min="4582" max="4582" width="10.140625" style="96" customWidth="1"/>
    <col min="4583" max="4583" width="11" style="96" customWidth="1"/>
    <col min="4584" max="4584" width="12" style="96" customWidth="1"/>
    <col min="4585" max="4585" width="11.5703125" style="96" customWidth="1"/>
    <col min="4586" max="4586" width="9.42578125" style="96" customWidth="1"/>
    <col min="4587" max="4587" width="31.140625" style="96" customWidth="1"/>
    <col min="4588" max="4588" width="25" style="96" customWidth="1"/>
    <col min="4589" max="4589" width="12" style="96" customWidth="1"/>
    <col min="4590" max="4590" width="29.7109375" style="96" bestFit="1" customWidth="1"/>
    <col min="4591" max="4591" width="31" style="96" customWidth="1"/>
    <col min="4592" max="4592" width="17" style="96" customWidth="1"/>
    <col min="4593" max="4593" width="10.42578125" style="96" customWidth="1"/>
    <col min="4594" max="4594" width="13.28515625" style="96" customWidth="1"/>
    <col min="4595" max="4595" width="12.85546875" style="96" customWidth="1"/>
    <col min="4596" max="4596" width="10.5703125" style="96" customWidth="1"/>
    <col min="4597" max="4597" width="16.5703125" style="96" customWidth="1"/>
    <col min="4598" max="4598" width="13.28515625" style="96" customWidth="1"/>
    <col min="4599" max="4599" width="0" style="96" hidden="1" customWidth="1"/>
    <col min="4600" max="4601" width="14.28515625" style="96" customWidth="1"/>
    <col min="4602" max="4602" width="13.140625" style="96" customWidth="1"/>
    <col min="4603" max="4603" width="12.140625" style="96" customWidth="1"/>
    <col min="4604" max="4604" width="12.28515625" style="96" customWidth="1"/>
    <col min="4605" max="4605" width="10.5703125" style="96" customWidth="1"/>
    <col min="4606" max="4606" width="11" style="96" customWidth="1"/>
    <col min="4607" max="4607" width="15.42578125" style="96" customWidth="1"/>
    <col min="4608" max="4608" width="11.5703125" style="96" customWidth="1"/>
    <col min="4609" max="4609" width="14.42578125" style="96" customWidth="1"/>
    <col min="4610" max="4610" width="10.42578125" style="96" customWidth="1"/>
    <col min="4611" max="4830" width="40.7109375" style="96"/>
    <col min="4831" max="4831" width="14.7109375" style="96" bestFit="1" customWidth="1"/>
    <col min="4832" max="4832" width="35.85546875" style="96" customWidth="1"/>
    <col min="4833" max="4833" width="51.42578125" style="96" customWidth="1"/>
    <col min="4834" max="4834" width="11.42578125" style="96" customWidth="1"/>
    <col min="4835" max="4835" width="14" style="96" customWidth="1"/>
    <col min="4836" max="4836" width="12" style="96" customWidth="1"/>
    <col min="4837" max="4837" width="8.5703125" style="96" customWidth="1"/>
    <col min="4838" max="4838" width="10.140625" style="96" customWidth="1"/>
    <col min="4839" max="4839" width="11" style="96" customWidth="1"/>
    <col min="4840" max="4840" width="12" style="96" customWidth="1"/>
    <col min="4841" max="4841" width="11.5703125" style="96" customWidth="1"/>
    <col min="4842" max="4842" width="9.42578125" style="96" customWidth="1"/>
    <col min="4843" max="4843" width="31.140625" style="96" customWidth="1"/>
    <col min="4844" max="4844" width="25" style="96" customWidth="1"/>
    <col min="4845" max="4845" width="12" style="96" customWidth="1"/>
    <col min="4846" max="4846" width="29.7109375" style="96" bestFit="1" customWidth="1"/>
    <col min="4847" max="4847" width="31" style="96" customWidth="1"/>
    <col min="4848" max="4848" width="17" style="96" customWidth="1"/>
    <col min="4849" max="4849" width="10.42578125" style="96" customWidth="1"/>
    <col min="4850" max="4850" width="13.28515625" style="96" customWidth="1"/>
    <col min="4851" max="4851" width="12.85546875" style="96" customWidth="1"/>
    <col min="4852" max="4852" width="10.5703125" style="96" customWidth="1"/>
    <col min="4853" max="4853" width="16.5703125" style="96" customWidth="1"/>
    <col min="4854" max="4854" width="13.28515625" style="96" customWidth="1"/>
    <col min="4855" max="4855" width="0" style="96" hidden="1" customWidth="1"/>
    <col min="4856" max="4857" width="14.28515625" style="96" customWidth="1"/>
    <col min="4858" max="4858" width="13.140625" style="96" customWidth="1"/>
    <col min="4859" max="4859" width="12.140625" style="96" customWidth="1"/>
    <col min="4860" max="4860" width="12.28515625" style="96" customWidth="1"/>
    <col min="4861" max="4861" width="10.5703125" style="96" customWidth="1"/>
    <col min="4862" max="4862" width="11" style="96" customWidth="1"/>
    <col min="4863" max="4863" width="15.42578125" style="96" customWidth="1"/>
    <col min="4864" max="4864" width="11.5703125" style="96" customWidth="1"/>
    <col min="4865" max="4865" width="14.42578125" style="96" customWidth="1"/>
    <col min="4866" max="4866" width="10.42578125" style="96" customWidth="1"/>
    <col min="4867" max="5086" width="40.7109375" style="96"/>
    <col min="5087" max="5087" width="14.7109375" style="96" bestFit="1" customWidth="1"/>
    <col min="5088" max="5088" width="35.85546875" style="96" customWidth="1"/>
    <col min="5089" max="5089" width="51.42578125" style="96" customWidth="1"/>
    <col min="5090" max="5090" width="11.42578125" style="96" customWidth="1"/>
    <col min="5091" max="5091" width="14" style="96" customWidth="1"/>
    <col min="5092" max="5092" width="12" style="96" customWidth="1"/>
    <col min="5093" max="5093" width="8.5703125" style="96" customWidth="1"/>
    <col min="5094" max="5094" width="10.140625" style="96" customWidth="1"/>
    <col min="5095" max="5095" width="11" style="96" customWidth="1"/>
    <col min="5096" max="5096" width="12" style="96" customWidth="1"/>
    <col min="5097" max="5097" width="11.5703125" style="96" customWidth="1"/>
    <col min="5098" max="5098" width="9.42578125" style="96" customWidth="1"/>
    <col min="5099" max="5099" width="31.140625" style="96" customWidth="1"/>
    <col min="5100" max="5100" width="25" style="96" customWidth="1"/>
    <col min="5101" max="5101" width="12" style="96" customWidth="1"/>
    <col min="5102" max="5102" width="29.7109375" style="96" bestFit="1" customWidth="1"/>
    <col min="5103" max="5103" width="31" style="96" customWidth="1"/>
    <col min="5104" max="5104" width="17" style="96" customWidth="1"/>
    <col min="5105" max="5105" width="10.42578125" style="96" customWidth="1"/>
    <col min="5106" max="5106" width="13.28515625" style="96" customWidth="1"/>
    <col min="5107" max="5107" width="12.85546875" style="96" customWidth="1"/>
    <col min="5108" max="5108" width="10.5703125" style="96" customWidth="1"/>
    <col min="5109" max="5109" width="16.5703125" style="96" customWidth="1"/>
    <col min="5110" max="5110" width="13.28515625" style="96" customWidth="1"/>
    <col min="5111" max="5111" width="0" style="96" hidden="1" customWidth="1"/>
    <col min="5112" max="5113" width="14.28515625" style="96" customWidth="1"/>
    <col min="5114" max="5114" width="13.140625" style="96" customWidth="1"/>
    <col min="5115" max="5115" width="12.140625" style="96" customWidth="1"/>
    <col min="5116" max="5116" width="12.28515625" style="96" customWidth="1"/>
    <col min="5117" max="5117" width="10.5703125" style="96" customWidth="1"/>
    <col min="5118" max="5118" width="11" style="96" customWidth="1"/>
    <col min="5119" max="5119" width="15.42578125" style="96" customWidth="1"/>
    <col min="5120" max="5120" width="11.5703125" style="96" customWidth="1"/>
    <col min="5121" max="5121" width="14.42578125" style="96" customWidth="1"/>
    <col min="5122" max="5122" width="10.42578125" style="96" customWidth="1"/>
    <col min="5123" max="5342" width="40.7109375" style="96"/>
    <col min="5343" max="5343" width="14.7109375" style="96" bestFit="1" customWidth="1"/>
    <col min="5344" max="5344" width="35.85546875" style="96" customWidth="1"/>
    <col min="5345" max="5345" width="51.42578125" style="96" customWidth="1"/>
    <col min="5346" max="5346" width="11.42578125" style="96" customWidth="1"/>
    <col min="5347" max="5347" width="14" style="96" customWidth="1"/>
    <col min="5348" max="5348" width="12" style="96" customWidth="1"/>
    <col min="5349" max="5349" width="8.5703125" style="96" customWidth="1"/>
    <col min="5350" max="5350" width="10.140625" style="96" customWidth="1"/>
    <col min="5351" max="5351" width="11" style="96" customWidth="1"/>
    <col min="5352" max="5352" width="12" style="96" customWidth="1"/>
    <col min="5353" max="5353" width="11.5703125" style="96" customWidth="1"/>
    <col min="5354" max="5354" width="9.42578125" style="96" customWidth="1"/>
    <col min="5355" max="5355" width="31.140625" style="96" customWidth="1"/>
    <col min="5356" max="5356" width="25" style="96" customWidth="1"/>
    <col min="5357" max="5357" width="12" style="96" customWidth="1"/>
    <col min="5358" max="5358" width="29.7109375" style="96" bestFit="1" customWidth="1"/>
    <col min="5359" max="5359" width="31" style="96" customWidth="1"/>
    <col min="5360" max="5360" width="17" style="96" customWidth="1"/>
    <col min="5361" max="5361" width="10.42578125" style="96" customWidth="1"/>
    <col min="5362" max="5362" width="13.28515625" style="96" customWidth="1"/>
    <col min="5363" max="5363" width="12.85546875" style="96" customWidth="1"/>
    <col min="5364" max="5364" width="10.5703125" style="96" customWidth="1"/>
    <col min="5365" max="5365" width="16.5703125" style="96" customWidth="1"/>
    <col min="5366" max="5366" width="13.28515625" style="96" customWidth="1"/>
    <col min="5367" max="5367" width="0" style="96" hidden="1" customWidth="1"/>
    <col min="5368" max="5369" width="14.28515625" style="96" customWidth="1"/>
    <col min="5370" max="5370" width="13.140625" style="96" customWidth="1"/>
    <col min="5371" max="5371" width="12.140625" style="96" customWidth="1"/>
    <col min="5372" max="5372" width="12.28515625" style="96" customWidth="1"/>
    <col min="5373" max="5373" width="10.5703125" style="96" customWidth="1"/>
    <col min="5374" max="5374" width="11" style="96" customWidth="1"/>
    <col min="5375" max="5375" width="15.42578125" style="96" customWidth="1"/>
    <col min="5376" max="5376" width="11.5703125" style="96" customWidth="1"/>
    <col min="5377" max="5377" width="14.42578125" style="96" customWidth="1"/>
    <col min="5378" max="5378" width="10.42578125" style="96" customWidth="1"/>
    <col min="5379" max="5598" width="40.7109375" style="96"/>
    <col min="5599" max="5599" width="14.7109375" style="96" bestFit="1" customWidth="1"/>
    <col min="5600" max="5600" width="35.85546875" style="96" customWidth="1"/>
    <col min="5601" max="5601" width="51.42578125" style="96" customWidth="1"/>
    <col min="5602" max="5602" width="11.42578125" style="96" customWidth="1"/>
    <col min="5603" max="5603" width="14" style="96" customWidth="1"/>
    <col min="5604" max="5604" width="12" style="96" customWidth="1"/>
    <col min="5605" max="5605" width="8.5703125" style="96" customWidth="1"/>
    <col min="5606" max="5606" width="10.140625" style="96" customWidth="1"/>
    <col min="5607" max="5607" width="11" style="96" customWidth="1"/>
    <col min="5608" max="5608" width="12" style="96" customWidth="1"/>
    <col min="5609" max="5609" width="11.5703125" style="96" customWidth="1"/>
    <col min="5610" max="5610" width="9.42578125" style="96" customWidth="1"/>
    <col min="5611" max="5611" width="31.140625" style="96" customWidth="1"/>
    <col min="5612" max="5612" width="25" style="96" customWidth="1"/>
    <col min="5613" max="5613" width="12" style="96" customWidth="1"/>
    <col min="5614" max="5614" width="29.7109375" style="96" bestFit="1" customWidth="1"/>
    <col min="5615" max="5615" width="31" style="96" customWidth="1"/>
    <col min="5616" max="5616" width="17" style="96" customWidth="1"/>
    <col min="5617" max="5617" width="10.42578125" style="96" customWidth="1"/>
    <col min="5618" max="5618" width="13.28515625" style="96" customWidth="1"/>
    <col min="5619" max="5619" width="12.85546875" style="96" customWidth="1"/>
    <col min="5620" max="5620" width="10.5703125" style="96" customWidth="1"/>
    <col min="5621" max="5621" width="16.5703125" style="96" customWidth="1"/>
    <col min="5622" max="5622" width="13.28515625" style="96" customWidth="1"/>
    <col min="5623" max="5623" width="0" style="96" hidden="1" customWidth="1"/>
    <col min="5624" max="5625" width="14.28515625" style="96" customWidth="1"/>
    <col min="5626" max="5626" width="13.140625" style="96" customWidth="1"/>
    <col min="5627" max="5627" width="12.140625" style="96" customWidth="1"/>
    <col min="5628" max="5628" width="12.28515625" style="96" customWidth="1"/>
    <col min="5629" max="5629" width="10.5703125" style="96" customWidth="1"/>
    <col min="5630" max="5630" width="11" style="96" customWidth="1"/>
    <col min="5631" max="5631" width="15.42578125" style="96" customWidth="1"/>
    <col min="5632" max="5632" width="11.5703125" style="96" customWidth="1"/>
    <col min="5633" max="5633" width="14.42578125" style="96" customWidth="1"/>
    <col min="5634" max="5634" width="10.42578125" style="96" customWidth="1"/>
    <col min="5635" max="5854" width="40.7109375" style="96"/>
    <col min="5855" max="5855" width="14.7109375" style="96" bestFit="1" customWidth="1"/>
    <col min="5856" max="5856" width="35.85546875" style="96" customWidth="1"/>
    <col min="5857" max="5857" width="51.42578125" style="96" customWidth="1"/>
    <col min="5858" max="5858" width="11.42578125" style="96" customWidth="1"/>
    <col min="5859" max="5859" width="14" style="96" customWidth="1"/>
    <col min="5860" max="5860" width="12" style="96" customWidth="1"/>
    <col min="5861" max="5861" width="8.5703125" style="96" customWidth="1"/>
    <col min="5862" max="5862" width="10.140625" style="96" customWidth="1"/>
    <col min="5863" max="5863" width="11" style="96" customWidth="1"/>
    <col min="5864" max="5864" width="12" style="96" customWidth="1"/>
    <col min="5865" max="5865" width="11.5703125" style="96" customWidth="1"/>
    <col min="5866" max="5866" width="9.42578125" style="96" customWidth="1"/>
    <col min="5867" max="5867" width="31.140625" style="96" customWidth="1"/>
    <col min="5868" max="5868" width="25" style="96" customWidth="1"/>
    <col min="5869" max="5869" width="12" style="96" customWidth="1"/>
    <col min="5870" max="5870" width="29.7109375" style="96" bestFit="1" customWidth="1"/>
    <col min="5871" max="5871" width="31" style="96" customWidth="1"/>
    <col min="5872" max="5872" width="17" style="96" customWidth="1"/>
    <col min="5873" max="5873" width="10.42578125" style="96" customWidth="1"/>
    <col min="5874" max="5874" width="13.28515625" style="96" customWidth="1"/>
    <col min="5875" max="5875" width="12.85546875" style="96" customWidth="1"/>
    <col min="5876" max="5876" width="10.5703125" style="96" customWidth="1"/>
    <col min="5877" max="5877" width="16.5703125" style="96" customWidth="1"/>
    <col min="5878" max="5878" width="13.28515625" style="96" customWidth="1"/>
    <col min="5879" max="5879" width="0" style="96" hidden="1" customWidth="1"/>
    <col min="5880" max="5881" width="14.28515625" style="96" customWidth="1"/>
    <col min="5882" max="5882" width="13.140625" style="96" customWidth="1"/>
    <col min="5883" max="5883" width="12.140625" style="96" customWidth="1"/>
    <col min="5884" max="5884" width="12.28515625" style="96" customWidth="1"/>
    <col min="5885" max="5885" width="10.5703125" style="96" customWidth="1"/>
    <col min="5886" max="5886" width="11" style="96" customWidth="1"/>
    <col min="5887" max="5887" width="15.42578125" style="96" customWidth="1"/>
    <col min="5888" max="5888" width="11.5703125" style="96" customWidth="1"/>
    <col min="5889" max="5889" width="14.42578125" style="96" customWidth="1"/>
    <col min="5890" max="5890" width="10.42578125" style="96" customWidth="1"/>
    <col min="5891" max="6110" width="40.7109375" style="96"/>
    <col min="6111" max="6111" width="14.7109375" style="96" bestFit="1" customWidth="1"/>
    <col min="6112" max="6112" width="35.85546875" style="96" customWidth="1"/>
    <col min="6113" max="6113" width="51.42578125" style="96" customWidth="1"/>
    <col min="6114" max="6114" width="11.42578125" style="96" customWidth="1"/>
    <col min="6115" max="6115" width="14" style="96" customWidth="1"/>
    <col min="6116" max="6116" width="12" style="96" customWidth="1"/>
    <col min="6117" max="6117" width="8.5703125" style="96" customWidth="1"/>
    <col min="6118" max="6118" width="10.140625" style="96" customWidth="1"/>
    <col min="6119" max="6119" width="11" style="96" customWidth="1"/>
    <col min="6120" max="6120" width="12" style="96" customWidth="1"/>
    <col min="6121" max="6121" width="11.5703125" style="96" customWidth="1"/>
    <col min="6122" max="6122" width="9.42578125" style="96" customWidth="1"/>
    <col min="6123" max="6123" width="31.140625" style="96" customWidth="1"/>
    <col min="6124" max="6124" width="25" style="96" customWidth="1"/>
    <col min="6125" max="6125" width="12" style="96" customWidth="1"/>
    <col min="6126" max="6126" width="29.7109375" style="96" bestFit="1" customWidth="1"/>
    <col min="6127" max="6127" width="31" style="96" customWidth="1"/>
    <col min="6128" max="6128" width="17" style="96" customWidth="1"/>
    <col min="6129" max="6129" width="10.42578125" style="96" customWidth="1"/>
    <col min="6130" max="6130" width="13.28515625" style="96" customWidth="1"/>
    <col min="6131" max="6131" width="12.85546875" style="96" customWidth="1"/>
    <col min="6132" max="6132" width="10.5703125" style="96" customWidth="1"/>
    <col min="6133" max="6133" width="16.5703125" style="96" customWidth="1"/>
    <col min="6134" max="6134" width="13.28515625" style="96" customWidth="1"/>
    <col min="6135" max="6135" width="0" style="96" hidden="1" customWidth="1"/>
    <col min="6136" max="6137" width="14.28515625" style="96" customWidth="1"/>
    <col min="6138" max="6138" width="13.140625" style="96" customWidth="1"/>
    <col min="6139" max="6139" width="12.140625" style="96" customWidth="1"/>
    <col min="6140" max="6140" width="12.28515625" style="96" customWidth="1"/>
    <col min="6141" max="6141" width="10.5703125" style="96" customWidth="1"/>
    <col min="6142" max="6142" width="11" style="96" customWidth="1"/>
    <col min="6143" max="6143" width="15.42578125" style="96" customWidth="1"/>
    <col min="6144" max="6144" width="11.5703125" style="96" customWidth="1"/>
    <col min="6145" max="6145" width="14.42578125" style="96" customWidth="1"/>
    <col min="6146" max="6146" width="10.42578125" style="96" customWidth="1"/>
    <col min="6147" max="6366" width="40.7109375" style="96"/>
    <col min="6367" max="6367" width="14.7109375" style="96" bestFit="1" customWidth="1"/>
    <col min="6368" max="6368" width="35.85546875" style="96" customWidth="1"/>
    <col min="6369" max="6369" width="51.42578125" style="96" customWidth="1"/>
    <col min="6370" max="6370" width="11.42578125" style="96" customWidth="1"/>
    <col min="6371" max="6371" width="14" style="96" customWidth="1"/>
    <col min="6372" max="6372" width="12" style="96" customWidth="1"/>
    <col min="6373" max="6373" width="8.5703125" style="96" customWidth="1"/>
    <col min="6374" max="6374" width="10.140625" style="96" customWidth="1"/>
    <col min="6375" max="6375" width="11" style="96" customWidth="1"/>
    <col min="6376" max="6376" width="12" style="96" customWidth="1"/>
    <col min="6377" max="6377" width="11.5703125" style="96" customWidth="1"/>
    <col min="6378" max="6378" width="9.42578125" style="96" customWidth="1"/>
    <col min="6379" max="6379" width="31.140625" style="96" customWidth="1"/>
    <col min="6380" max="6380" width="25" style="96" customWidth="1"/>
    <col min="6381" max="6381" width="12" style="96" customWidth="1"/>
    <col min="6382" max="6382" width="29.7109375" style="96" bestFit="1" customWidth="1"/>
    <col min="6383" max="6383" width="31" style="96" customWidth="1"/>
    <col min="6384" max="6384" width="17" style="96" customWidth="1"/>
    <col min="6385" max="6385" width="10.42578125" style="96" customWidth="1"/>
    <col min="6386" max="6386" width="13.28515625" style="96" customWidth="1"/>
    <col min="6387" max="6387" width="12.85546875" style="96" customWidth="1"/>
    <col min="6388" max="6388" width="10.5703125" style="96" customWidth="1"/>
    <col min="6389" max="6389" width="16.5703125" style="96" customWidth="1"/>
    <col min="6390" max="6390" width="13.28515625" style="96" customWidth="1"/>
    <col min="6391" max="6391" width="0" style="96" hidden="1" customWidth="1"/>
    <col min="6392" max="6393" width="14.28515625" style="96" customWidth="1"/>
    <col min="6394" max="6394" width="13.140625" style="96" customWidth="1"/>
    <col min="6395" max="6395" width="12.140625" style="96" customWidth="1"/>
    <col min="6396" max="6396" width="12.28515625" style="96" customWidth="1"/>
    <col min="6397" max="6397" width="10.5703125" style="96" customWidth="1"/>
    <col min="6398" max="6398" width="11" style="96" customWidth="1"/>
    <col min="6399" max="6399" width="15.42578125" style="96" customWidth="1"/>
    <col min="6400" max="6400" width="11.5703125" style="96" customWidth="1"/>
    <col min="6401" max="6401" width="14.42578125" style="96" customWidth="1"/>
    <col min="6402" max="6402" width="10.42578125" style="96" customWidth="1"/>
    <col min="6403" max="6622" width="40.7109375" style="96"/>
    <col min="6623" max="6623" width="14.7109375" style="96" bestFit="1" customWidth="1"/>
    <col min="6624" max="6624" width="35.85546875" style="96" customWidth="1"/>
    <col min="6625" max="6625" width="51.42578125" style="96" customWidth="1"/>
    <col min="6626" max="6626" width="11.42578125" style="96" customWidth="1"/>
    <col min="6627" max="6627" width="14" style="96" customWidth="1"/>
    <col min="6628" max="6628" width="12" style="96" customWidth="1"/>
    <col min="6629" max="6629" width="8.5703125" style="96" customWidth="1"/>
    <col min="6630" max="6630" width="10.140625" style="96" customWidth="1"/>
    <col min="6631" max="6631" width="11" style="96" customWidth="1"/>
    <col min="6632" max="6632" width="12" style="96" customWidth="1"/>
    <col min="6633" max="6633" width="11.5703125" style="96" customWidth="1"/>
    <col min="6634" max="6634" width="9.42578125" style="96" customWidth="1"/>
    <col min="6635" max="6635" width="31.140625" style="96" customWidth="1"/>
    <col min="6636" max="6636" width="25" style="96" customWidth="1"/>
    <col min="6637" max="6637" width="12" style="96" customWidth="1"/>
    <col min="6638" max="6638" width="29.7109375" style="96" bestFit="1" customWidth="1"/>
    <col min="6639" max="6639" width="31" style="96" customWidth="1"/>
    <col min="6640" max="6640" width="17" style="96" customWidth="1"/>
    <col min="6641" max="6641" width="10.42578125" style="96" customWidth="1"/>
    <col min="6642" max="6642" width="13.28515625" style="96" customWidth="1"/>
    <col min="6643" max="6643" width="12.85546875" style="96" customWidth="1"/>
    <col min="6644" max="6644" width="10.5703125" style="96" customWidth="1"/>
    <col min="6645" max="6645" width="16.5703125" style="96" customWidth="1"/>
    <col min="6646" max="6646" width="13.28515625" style="96" customWidth="1"/>
    <col min="6647" max="6647" width="0" style="96" hidden="1" customWidth="1"/>
    <col min="6648" max="6649" width="14.28515625" style="96" customWidth="1"/>
    <col min="6650" max="6650" width="13.140625" style="96" customWidth="1"/>
    <col min="6651" max="6651" width="12.140625" style="96" customWidth="1"/>
    <col min="6652" max="6652" width="12.28515625" style="96" customWidth="1"/>
    <col min="6653" max="6653" width="10.5703125" style="96" customWidth="1"/>
    <col min="6654" max="6654" width="11" style="96" customWidth="1"/>
    <col min="6655" max="6655" width="15.42578125" style="96" customWidth="1"/>
    <col min="6656" max="6656" width="11.5703125" style="96" customWidth="1"/>
    <col min="6657" max="6657" width="14.42578125" style="96" customWidth="1"/>
    <col min="6658" max="6658" width="10.42578125" style="96" customWidth="1"/>
    <col min="6659" max="6878" width="40.7109375" style="96"/>
    <col min="6879" max="6879" width="14.7109375" style="96" bestFit="1" customWidth="1"/>
    <col min="6880" max="6880" width="35.85546875" style="96" customWidth="1"/>
    <col min="6881" max="6881" width="51.42578125" style="96" customWidth="1"/>
    <col min="6882" max="6882" width="11.42578125" style="96" customWidth="1"/>
    <col min="6883" max="6883" width="14" style="96" customWidth="1"/>
    <col min="6884" max="6884" width="12" style="96" customWidth="1"/>
    <col min="6885" max="6885" width="8.5703125" style="96" customWidth="1"/>
    <col min="6886" max="6886" width="10.140625" style="96" customWidth="1"/>
    <col min="6887" max="6887" width="11" style="96" customWidth="1"/>
    <col min="6888" max="6888" width="12" style="96" customWidth="1"/>
    <col min="6889" max="6889" width="11.5703125" style="96" customWidth="1"/>
    <col min="6890" max="6890" width="9.42578125" style="96" customWidth="1"/>
    <col min="6891" max="6891" width="31.140625" style="96" customWidth="1"/>
    <col min="6892" max="6892" width="25" style="96" customWidth="1"/>
    <col min="6893" max="6893" width="12" style="96" customWidth="1"/>
    <col min="6894" max="6894" width="29.7109375" style="96" bestFit="1" customWidth="1"/>
    <col min="6895" max="6895" width="31" style="96" customWidth="1"/>
    <col min="6896" max="6896" width="17" style="96" customWidth="1"/>
    <col min="6897" max="6897" width="10.42578125" style="96" customWidth="1"/>
    <col min="6898" max="6898" width="13.28515625" style="96" customWidth="1"/>
    <col min="6899" max="6899" width="12.85546875" style="96" customWidth="1"/>
    <col min="6900" max="6900" width="10.5703125" style="96" customWidth="1"/>
    <col min="6901" max="6901" width="16.5703125" style="96" customWidth="1"/>
    <col min="6902" max="6902" width="13.28515625" style="96" customWidth="1"/>
    <col min="6903" max="6903" width="0" style="96" hidden="1" customWidth="1"/>
    <col min="6904" max="6905" width="14.28515625" style="96" customWidth="1"/>
    <col min="6906" max="6906" width="13.140625" style="96" customWidth="1"/>
    <col min="6907" max="6907" width="12.140625" style="96" customWidth="1"/>
    <col min="6908" max="6908" width="12.28515625" style="96" customWidth="1"/>
    <col min="6909" max="6909" width="10.5703125" style="96" customWidth="1"/>
    <col min="6910" max="6910" width="11" style="96" customWidth="1"/>
    <col min="6911" max="6911" width="15.42578125" style="96" customWidth="1"/>
    <col min="6912" max="6912" width="11.5703125" style="96" customWidth="1"/>
    <col min="6913" max="6913" width="14.42578125" style="96" customWidth="1"/>
    <col min="6914" max="6914" width="10.42578125" style="96" customWidth="1"/>
    <col min="6915" max="7134" width="40.7109375" style="96"/>
    <col min="7135" max="7135" width="14.7109375" style="96" bestFit="1" customWidth="1"/>
    <col min="7136" max="7136" width="35.85546875" style="96" customWidth="1"/>
    <col min="7137" max="7137" width="51.42578125" style="96" customWidth="1"/>
    <col min="7138" max="7138" width="11.42578125" style="96" customWidth="1"/>
    <col min="7139" max="7139" width="14" style="96" customWidth="1"/>
    <col min="7140" max="7140" width="12" style="96" customWidth="1"/>
    <col min="7141" max="7141" width="8.5703125" style="96" customWidth="1"/>
    <col min="7142" max="7142" width="10.140625" style="96" customWidth="1"/>
    <col min="7143" max="7143" width="11" style="96" customWidth="1"/>
    <col min="7144" max="7144" width="12" style="96" customWidth="1"/>
    <col min="7145" max="7145" width="11.5703125" style="96" customWidth="1"/>
    <col min="7146" max="7146" width="9.42578125" style="96" customWidth="1"/>
    <col min="7147" max="7147" width="31.140625" style="96" customWidth="1"/>
    <col min="7148" max="7148" width="25" style="96" customWidth="1"/>
    <col min="7149" max="7149" width="12" style="96" customWidth="1"/>
    <col min="7150" max="7150" width="29.7109375" style="96" bestFit="1" customWidth="1"/>
    <col min="7151" max="7151" width="31" style="96" customWidth="1"/>
    <col min="7152" max="7152" width="17" style="96" customWidth="1"/>
    <col min="7153" max="7153" width="10.42578125" style="96" customWidth="1"/>
    <col min="7154" max="7154" width="13.28515625" style="96" customWidth="1"/>
    <col min="7155" max="7155" width="12.85546875" style="96" customWidth="1"/>
    <col min="7156" max="7156" width="10.5703125" style="96" customWidth="1"/>
    <col min="7157" max="7157" width="16.5703125" style="96" customWidth="1"/>
    <col min="7158" max="7158" width="13.28515625" style="96" customWidth="1"/>
    <col min="7159" max="7159" width="0" style="96" hidden="1" customWidth="1"/>
    <col min="7160" max="7161" width="14.28515625" style="96" customWidth="1"/>
    <col min="7162" max="7162" width="13.140625" style="96" customWidth="1"/>
    <col min="7163" max="7163" width="12.140625" style="96" customWidth="1"/>
    <col min="7164" max="7164" width="12.28515625" style="96" customWidth="1"/>
    <col min="7165" max="7165" width="10.5703125" style="96" customWidth="1"/>
    <col min="7166" max="7166" width="11" style="96" customWidth="1"/>
    <col min="7167" max="7167" width="15.42578125" style="96" customWidth="1"/>
    <col min="7168" max="7168" width="11.5703125" style="96" customWidth="1"/>
    <col min="7169" max="7169" width="14.42578125" style="96" customWidth="1"/>
    <col min="7170" max="7170" width="10.42578125" style="96" customWidth="1"/>
    <col min="7171" max="7390" width="40.7109375" style="96"/>
    <col min="7391" max="7391" width="14.7109375" style="96" bestFit="1" customWidth="1"/>
    <col min="7392" max="7392" width="35.85546875" style="96" customWidth="1"/>
    <col min="7393" max="7393" width="51.42578125" style="96" customWidth="1"/>
    <col min="7394" max="7394" width="11.42578125" style="96" customWidth="1"/>
    <col min="7395" max="7395" width="14" style="96" customWidth="1"/>
    <col min="7396" max="7396" width="12" style="96" customWidth="1"/>
    <col min="7397" max="7397" width="8.5703125" style="96" customWidth="1"/>
    <col min="7398" max="7398" width="10.140625" style="96" customWidth="1"/>
    <col min="7399" max="7399" width="11" style="96" customWidth="1"/>
    <col min="7400" max="7400" width="12" style="96" customWidth="1"/>
    <col min="7401" max="7401" width="11.5703125" style="96" customWidth="1"/>
    <col min="7402" max="7402" width="9.42578125" style="96" customWidth="1"/>
    <col min="7403" max="7403" width="31.140625" style="96" customWidth="1"/>
    <col min="7404" max="7404" width="25" style="96" customWidth="1"/>
    <col min="7405" max="7405" width="12" style="96" customWidth="1"/>
    <col min="7406" max="7406" width="29.7109375" style="96" bestFit="1" customWidth="1"/>
    <col min="7407" max="7407" width="31" style="96" customWidth="1"/>
    <col min="7408" max="7408" width="17" style="96" customWidth="1"/>
    <col min="7409" max="7409" width="10.42578125" style="96" customWidth="1"/>
    <col min="7410" max="7410" width="13.28515625" style="96" customWidth="1"/>
    <col min="7411" max="7411" width="12.85546875" style="96" customWidth="1"/>
    <col min="7412" max="7412" width="10.5703125" style="96" customWidth="1"/>
    <col min="7413" max="7413" width="16.5703125" style="96" customWidth="1"/>
    <col min="7414" max="7414" width="13.28515625" style="96" customWidth="1"/>
    <col min="7415" max="7415" width="0" style="96" hidden="1" customWidth="1"/>
    <col min="7416" max="7417" width="14.28515625" style="96" customWidth="1"/>
    <col min="7418" max="7418" width="13.140625" style="96" customWidth="1"/>
    <col min="7419" max="7419" width="12.140625" style="96" customWidth="1"/>
    <col min="7420" max="7420" width="12.28515625" style="96" customWidth="1"/>
    <col min="7421" max="7421" width="10.5703125" style="96" customWidth="1"/>
    <col min="7422" max="7422" width="11" style="96" customWidth="1"/>
    <col min="7423" max="7423" width="15.42578125" style="96" customWidth="1"/>
    <col min="7424" max="7424" width="11.5703125" style="96" customWidth="1"/>
    <col min="7425" max="7425" width="14.42578125" style="96" customWidth="1"/>
    <col min="7426" max="7426" width="10.42578125" style="96" customWidth="1"/>
    <col min="7427" max="7646" width="40.7109375" style="96"/>
    <col min="7647" max="7647" width="14.7109375" style="96" bestFit="1" customWidth="1"/>
    <col min="7648" max="7648" width="35.85546875" style="96" customWidth="1"/>
    <col min="7649" max="7649" width="51.42578125" style="96" customWidth="1"/>
    <col min="7650" max="7650" width="11.42578125" style="96" customWidth="1"/>
    <col min="7651" max="7651" width="14" style="96" customWidth="1"/>
    <col min="7652" max="7652" width="12" style="96" customWidth="1"/>
    <col min="7653" max="7653" width="8.5703125" style="96" customWidth="1"/>
    <col min="7654" max="7654" width="10.140625" style="96" customWidth="1"/>
    <col min="7655" max="7655" width="11" style="96" customWidth="1"/>
    <col min="7656" max="7656" width="12" style="96" customWidth="1"/>
    <col min="7657" max="7657" width="11.5703125" style="96" customWidth="1"/>
    <col min="7658" max="7658" width="9.42578125" style="96" customWidth="1"/>
    <col min="7659" max="7659" width="31.140625" style="96" customWidth="1"/>
    <col min="7660" max="7660" width="25" style="96" customWidth="1"/>
    <col min="7661" max="7661" width="12" style="96" customWidth="1"/>
    <col min="7662" max="7662" width="29.7109375" style="96" bestFit="1" customWidth="1"/>
    <col min="7663" max="7663" width="31" style="96" customWidth="1"/>
    <col min="7664" max="7664" width="17" style="96" customWidth="1"/>
    <col min="7665" max="7665" width="10.42578125" style="96" customWidth="1"/>
    <col min="7666" max="7666" width="13.28515625" style="96" customWidth="1"/>
    <col min="7667" max="7667" width="12.85546875" style="96" customWidth="1"/>
    <col min="7668" max="7668" width="10.5703125" style="96" customWidth="1"/>
    <col min="7669" max="7669" width="16.5703125" style="96" customWidth="1"/>
    <col min="7670" max="7670" width="13.28515625" style="96" customWidth="1"/>
    <col min="7671" max="7671" width="0" style="96" hidden="1" customWidth="1"/>
    <col min="7672" max="7673" width="14.28515625" style="96" customWidth="1"/>
    <col min="7674" max="7674" width="13.140625" style="96" customWidth="1"/>
    <col min="7675" max="7675" width="12.140625" style="96" customWidth="1"/>
    <col min="7676" max="7676" width="12.28515625" style="96" customWidth="1"/>
    <col min="7677" max="7677" width="10.5703125" style="96" customWidth="1"/>
    <col min="7678" max="7678" width="11" style="96" customWidth="1"/>
    <col min="7679" max="7679" width="15.42578125" style="96" customWidth="1"/>
    <col min="7680" max="7680" width="11.5703125" style="96" customWidth="1"/>
    <col min="7681" max="7681" width="14.42578125" style="96" customWidth="1"/>
    <col min="7682" max="7682" width="10.42578125" style="96" customWidth="1"/>
    <col min="7683" max="7902" width="40.7109375" style="96"/>
    <col min="7903" max="7903" width="14.7109375" style="96" bestFit="1" customWidth="1"/>
    <col min="7904" max="7904" width="35.85546875" style="96" customWidth="1"/>
    <col min="7905" max="7905" width="51.42578125" style="96" customWidth="1"/>
    <col min="7906" max="7906" width="11.42578125" style="96" customWidth="1"/>
    <col min="7907" max="7907" width="14" style="96" customWidth="1"/>
    <col min="7908" max="7908" width="12" style="96" customWidth="1"/>
    <col min="7909" max="7909" width="8.5703125" style="96" customWidth="1"/>
    <col min="7910" max="7910" width="10.140625" style="96" customWidth="1"/>
    <col min="7911" max="7911" width="11" style="96" customWidth="1"/>
    <col min="7912" max="7912" width="12" style="96" customWidth="1"/>
    <col min="7913" max="7913" width="11.5703125" style="96" customWidth="1"/>
    <col min="7914" max="7914" width="9.42578125" style="96" customWidth="1"/>
    <col min="7915" max="7915" width="31.140625" style="96" customWidth="1"/>
    <col min="7916" max="7916" width="25" style="96" customWidth="1"/>
    <col min="7917" max="7917" width="12" style="96" customWidth="1"/>
    <col min="7918" max="7918" width="29.7109375" style="96" bestFit="1" customWidth="1"/>
    <col min="7919" max="7919" width="31" style="96" customWidth="1"/>
    <col min="7920" max="7920" width="17" style="96" customWidth="1"/>
    <col min="7921" max="7921" width="10.42578125" style="96" customWidth="1"/>
    <col min="7922" max="7922" width="13.28515625" style="96" customWidth="1"/>
    <col min="7923" max="7923" width="12.85546875" style="96" customWidth="1"/>
    <col min="7924" max="7924" width="10.5703125" style="96" customWidth="1"/>
    <col min="7925" max="7925" width="16.5703125" style="96" customWidth="1"/>
    <col min="7926" max="7926" width="13.28515625" style="96" customWidth="1"/>
    <col min="7927" max="7927" width="0" style="96" hidden="1" customWidth="1"/>
    <col min="7928" max="7929" width="14.28515625" style="96" customWidth="1"/>
    <col min="7930" max="7930" width="13.140625" style="96" customWidth="1"/>
    <col min="7931" max="7931" width="12.140625" style="96" customWidth="1"/>
    <col min="7932" max="7932" width="12.28515625" style="96" customWidth="1"/>
    <col min="7933" max="7933" width="10.5703125" style="96" customWidth="1"/>
    <col min="7934" max="7934" width="11" style="96" customWidth="1"/>
    <col min="7935" max="7935" width="15.42578125" style="96" customWidth="1"/>
    <col min="7936" max="7936" width="11.5703125" style="96" customWidth="1"/>
    <col min="7937" max="7937" width="14.42578125" style="96" customWidth="1"/>
    <col min="7938" max="7938" width="10.42578125" style="96" customWidth="1"/>
    <col min="7939" max="8158" width="40.7109375" style="96"/>
    <col min="8159" max="8159" width="14.7109375" style="96" bestFit="1" customWidth="1"/>
    <col min="8160" max="8160" width="35.85546875" style="96" customWidth="1"/>
    <col min="8161" max="8161" width="51.42578125" style="96" customWidth="1"/>
    <col min="8162" max="8162" width="11.42578125" style="96" customWidth="1"/>
    <col min="8163" max="8163" width="14" style="96" customWidth="1"/>
    <col min="8164" max="8164" width="12" style="96" customWidth="1"/>
    <col min="8165" max="8165" width="8.5703125" style="96" customWidth="1"/>
    <col min="8166" max="8166" width="10.140625" style="96" customWidth="1"/>
    <col min="8167" max="8167" width="11" style="96" customWidth="1"/>
    <col min="8168" max="8168" width="12" style="96" customWidth="1"/>
    <col min="8169" max="8169" width="11.5703125" style="96" customWidth="1"/>
    <col min="8170" max="8170" width="9.42578125" style="96" customWidth="1"/>
    <col min="8171" max="8171" width="31.140625" style="96" customWidth="1"/>
    <col min="8172" max="8172" width="25" style="96" customWidth="1"/>
    <col min="8173" max="8173" width="12" style="96" customWidth="1"/>
    <col min="8174" max="8174" width="29.7109375" style="96" bestFit="1" customWidth="1"/>
    <col min="8175" max="8175" width="31" style="96" customWidth="1"/>
    <col min="8176" max="8176" width="17" style="96" customWidth="1"/>
    <col min="8177" max="8177" width="10.42578125" style="96" customWidth="1"/>
    <col min="8178" max="8178" width="13.28515625" style="96" customWidth="1"/>
    <col min="8179" max="8179" width="12.85546875" style="96" customWidth="1"/>
    <col min="8180" max="8180" width="10.5703125" style="96" customWidth="1"/>
    <col min="8181" max="8181" width="16.5703125" style="96" customWidth="1"/>
    <col min="8182" max="8182" width="13.28515625" style="96" customWidth="1"/>
    <col min="8183" max="8183" width="0" style="96" hidden="1" customWidth="1"/>
    <col min="8184" max="8185" width="14.28515625" style="96" customWidth="1"/>
    <col min="8186" max="8186" width="13.140625" style="96" customWidth="1"/>
    <col min="8187" max="8187" width="12.140625" style="96" customWidth="1"/>
    <col min="8188" max="8188" width="12.28515625" style="96" customWidth="1"/>
    <col min="8189" max="8189" width="10.5703125" style="96" customWidth="1"/>
    <col min="8190" max="8190" width="11" style="96" customWidth="1"/>
    <col min="8191" max="8191" width="15.42578125" style="96" customWidth="1"/>
    <col min="8192" max="8192" width="11.5703125" style="96" customWidth="1"/>
    <col min="8193" max="8193" width="14.42578125" style="96" customWidth="1"/>
    <col min="8194" max="8194" width="10.42578125" style="96" customWidth="1"/>
    <col min="8195" max="8414" width="40.7109375" style="96"/>
    <col min="8415" max="8415" width="14.7109375" style="96" bestFit="1" customWidth="1"/>
    <col min="8416" max="8416" width="35.85546875" style="96" customWidth="1"/>
    <col min="8417" max="8417" width="51.42578125" style="96" customWidth="1"/>
    <col min="8418" max="8418" width="11.42578125" style="96" customWidth="1"/>
    <col min="8419" max="8419" width="14" style="96" customWidth="1"/>
    <col min="8420" max="8420" width="12" style="96" customWidth="1"/>
    <col min="8421" max="8421" width="8.5703125" style="96" customWidth="1"/>
    <col min="8422" max="8422" width="10.140625" style="96" customWidth="1"/>
    <col min="8423" max="8423" width="11" style="96" customWidth="1"/>
    <col min="8424" max="8424" width="12" style="96" customWidth="1"/>
    <col min="8425" max="8425" width="11.5703125" style="96" customWidth="1"/>
    <col min="8426" max="8426" width="9.42578125" style="96" customWidth="1"/>
    <col min="8427" max="8427" width="31.140625" style="96" customWidth="1"/>
    <col min="8428" max="8428" width="25" style="96" customWidth="1"/>
    <col min="8429" max="8429" width="12" style="96" customWidth="1"/>
    <col min="8430" max="8430" width="29.7109375" style="96" bestFit="1" customWidth="1"/>
    <col min="8431" max="8431" width="31" style="96" customWidth="1"/>
    <col min="8432" max="8432" width="17" style="96" customWidth="1"/>
    <col min="8433" max="8433" width="10.42578125" style="96" customWidth="1"/>
    <col min="8434" max="8434" width="13.28515625" style="96" customWidth="1"/>
    <col min="8435" max="8435" width="12.85546875" style="96" customWidth="1"/>
    <col min="8436" max="8436" width="10.5703125" style="96" customWidth="1"/>
    <col min="8437" max="8437" width="16.5703125" style="96" customWidth="1"/>
    <col min="8438" max="8438" width="13.28515625" style="96" customWidth="1"/>
    <col min="8439" max="8439" width="0" style="96" hidden="1" customWidth="1"/>
    <col min="8440" max="8441" width="14.28515625" style="96" customWidth="1"/>
    <col min="8442" max="8442" width="13.140625" style="96" customWidth="1"/>
    <col min="8443" max="8443" width="12.140625" style="96" customWidth="1"/>
    <col min="8444" max="8444" width="12.28515625" style="96" customWidth="1"/>
    <col min="8445" max="8445" width="10.5703125" style="96" customWidth="1"/>
    <col min="8446" max="8446" width="11" style="96" customWidth="1"/>
    <col min="8447" max="8447" width="15.42578125" style="96" customWidth="1"/>
    <col min="8448" max="8448" width="11.5703125" style="96" customWidth="1"/>
    <col min="8449" max="8449" width="14.42578125" style="96" customWidth="1"/>
    <col min="8450" max="8450" width="10.42578125" style="96" customWidth="1"/>
    <col min="8451" max="8670" width="40.7109375" style="96"/>
    <col min="8671" max="8671" width="14.7109375" style="96" bestFit="1" customWidth="1"/>
    <col min="8672" max="8672" width="35.85546875" style="96" customWidth="1"/>
    <col min="8673" max="8673" width="51.42578125" style="96" customWidth="1"/>
    <col min="8674" max="8674" width="11.42578125" style="96" customWidth="1"/>
    <col min="8675" max="8675" width="14" style="96" customWidth="1"/>
    <col min="8676" max="8676" width="12" style="96" customWidth="1"/>
    <col min="8677" max="8677" width="8.5703125" style="96" customWidth="1"/>
    <col min="8678" max="8678" width="10.140625" style="96" customWidth="1"/>
    <col min="8679" max="8679" width="11" style="96" customWidth="1"/>
    <col min="8680" max="8680" width="12" style="96" customWidth="1"/>
    <col min="8681" max="8681" width="11.5703125" style="96" customWidth="1"/>
    <col min="8682" max="8682" width="9.42578125" style="96" customWidth="1"/>
    <col min="8683" max="8683" width="31.140625" style="96" customWidth="1"/>
    <col min="8684" max="8684" width="25" style="96" customWidth="1"/>
    <col min="8685" max="8685" width="12" style="96" customWidth="1"/>
    <col min="8686" max="8686" width="29.7109375" style="96" bestFit="1" customWidth="1"/>
    <col min="8687" max="8687" width="31" style="96" customWidth="1"/>
    <col min="8688" max="8688" width="17" style="96" customWidth="1"/>
    <col min="8689" max="8689" width="10.42578125" style="96" customWidth="1"/>
    <col min="8690" max="8690" width="13.28515625" style="96" customWidth="1"/>
    <col min="8691" max="8691" width="12.85546875" style="96" customWidth="1"/>
    <col min="8692" max="8692" width="10.5703125" style="96" customWidth="1"/>
    <col min="8693" max="8693" width="16.5703125" style="96" customWidth="1"/>
    <col min="8694" max="8694" width="13.28515625" style="96" customWidth="1"/>
    <col min="8695" max="8695" width="0" style="96" hidden="1" customWidth="1"/>
    <col min="8696" max="8697" width="14.28515625" style="96" customWidth="1"/>
    <col min="8698" max="8698" width="13.140625" style="96" customWidth="1"/>
    <col min="8699" max="8699" width="12.140625" style="96" customWidth="1"/>
    <col min="8700" max="8700" width="12.28515625" style="96" customWidth="1"/>
    <col min="8701" max="8701" width="10.5703125" style="96" customWidth="1"/>
    <col min="8702" max="8702" width="11" style="96" customWidth="1"/>
    <col min="8703" max="8703" width="15.42578125" style="96" customWidth="1"/>
    <col min="8704" max="8704" width="11.5703125" style="96" customWidth="1"/>
    <col min="8705" max="8705" width="14.42578125" style="96" customWidth="1"/>
    <col min="8706" max="8706" width="10.42578125" style="96" customWidth="1"/>
    <col min="8707" max="8926" width="40.7109375" style="96"/>
    <col min="8927" max="8927" width="14.7109375" style="96" bestFit="1" customWidth="1"/>
    <col min="8928" max="8928" width="35.85546875" style="96" customWidth="1"/>
    <col min="8929" max="8929" width="51.42578125" style="96" customWidth="1"/>
    <col min="8930" max="8930" width="11.42578125" style="96" customWidth="1"/>
    <col min="8931" max="8931" width="14" style="96" customWidth="1"/>
    <col min="8932" max="8932" width="12" style="96" customWidth="1"/>
    <col min="8933" max="8933" width="8.5703125" style="96" customWidth="1"/>
    <col min="8934" max="8934" width="10.140625" style="96" customWidth="1"/>
    <col min="8935" max="8935" width="11" style="96" customWidth="1"/>
    <col min="8936" max="8936" width="12" style="96" customWidth="1"/>
    <col min="8937" max="8937" width="11.5703125" style="96" customWidth="1"/>
    <col min="8938" max="8938" width="9.42578125" style="96" customWidth="1"/>
    <col min="8939" max="8939" width="31.140625" style="96" customWidth="1"/>
    <col min="8940" max="8940" width="25" style="96" customWidth="1"/>
    <col min="8941" max="8941" width="12" style="96" customWidth="1"/>
    <col min="8942" max="8942" width="29.7109375" style="96" bestFit="1" customWidth="1"/>
    <col min="8943" max="8943" width="31" style="96" customWidth="1"/>
    <col min="8944" max="8944" width="17" style="96" customWidth="1"/>
    <col min="8945" max="8945" width="10.42578125" style="96" customWidth="1"/>
    <col min="8946" max="8946" width="13.28515625" style="96" customWidth="1"/>
    <col min="8947" max="8947" width="12.85546875" style="96" customWidth="1"/>
    <col min="8948" max="8948" width="10.5703125" style="96" customWidth="1"/>
    <col min="8949" max="8949" width="16.5703125" style="96" customWidth="1"/>
    <col min="8950" max="8950" width="13.28515625" style="96" customWidth="1"/>
    <col min="8951" max="8951" width="0" style="96" hidden="1" customWidth="1"/>
    <col min="8952" max="8953" width="14.28515625" style="96" customWidth="1"/>
    <col min="8954" max="8954" width="13.140625" style="96" customWidth="1"/>
    <col min="8955" max="8955" width="12.140625" style="96" customWidth="1"/>
    <col min="8956" max="8956" width="12.28515625" style="96" customWidth="1"/>
    <col min="8957" max="8957" width="10.5703125" style="96" customWidth="1"/>
    <col min="8958" max="8958" width="11" style="96" customWidth="1"/>
    <col min="8959" max="8959" width="15.42578125" style="96" customWidth="1"/>
    <col min="8960" max="8960" width="11.5703125" style="96" customWidth="1"/>
    <col min="8961" max="8961" width="14.42578125" style="96" customWidth="1"/>
    <col min="8962" max="8962" width="10.42578125" style="96" customWidth="1"/>
    <col min="8963" max="9182" width="40.7109375" style="96"/>
    <col min="9183" max="9183" width="14.7109375" style="96" bestFit="1" customWidth="1"/>
    <col min="9184" max="9184" width="35.85546875" style="96" customWidth="1"/>
    <col min="9185" max="9185" width="51.42578125" style="96" customWidth="1"/>
    <col min="9186" max="9186" width="11.42578125" style="96" customWidth="1"/>
    <col min="9187" max="9187" width="14" style="96" customWidth="1"/>
    <col min="9188" max="9188" width="12" style="96" customWidth="1"/>
    <col min="9189" max="9189" width="8.5703125" style="96" customWidth="1"/>
    <col min="9190" max="9190" width="10.140625" style="96" customWidth="1"/>
    <col min="9191" max="9191" width="11" style="96" customWidth="1"/>
    <col min="9192" max="9192" width="12" style="96" customWidth="1"/>
    <col min="9193" max="9193" width="11.5703125" style="96" customWidth="1"/>
    <col min="9194" max="9194" width="9.42578125" style="96" customWidth="1"/>
    <col min="9195" max="9195" width="31.140625" style="96" customWidth="1"/>
    <col min="9196" max="9196" width="25" style="96" customWidth="1"/>
    <col min="9197" max="9197" width="12" style="96" customWidth="1"/>
    <col min="9198" max="9198" width="29.7109375" style="96" bestFit="1" customWidth="1"/>
    <col min="9199" max="9199" width="31" style="96" customWidth="1"/>
    <col min="9200" max="9200" width="17" style="96" customWidth="1"/>
    <col min="9201" max="9201" width="10.42578125" style="96" customWidth="1"/>
    <col min="9202" max="9202" width="13.28515625" style="96" customWidth="1"/>
    <col min="9203" max="9203" width="12.85546875" style="96" customWidth="1"/>
    <col min="9204" max="9204" width="10.5703125" style="96" customWidth="1"/>
    <col min="9205" max="9205" width="16.5703125" style="96" customWidth="1"/>
    <col min="9206" max="9206" width="13.28515625" style="96" customWidth="1"/>
    <col min="9207" max="9207" width="0" style="96" hidden="1" customWidth="1"/>
    <col min="9208" max="9209" width="14.28515625" style="96" customWidth="1"/>
    <col min="9210" max="9210" width="13.140625" style="96" customWidth="1"/>
    <col min="9211" max="9211" width="12.140625" style="96" customWidth="1"/>
    <col min="9212" max="9212" width="12.28515625" style="96" customWidth="1"/>
    <col min="9213" max="9213" width="10.5703125" style="96" customWidth="1"/>
    <col min="9214" max="9214" width="11" style="96" customWidth="1"/>
    <col min="9215" max="9215" width="15.42578125" style="96" customWidth="1"/>
    <col min="9216" max="9216" width="11.5703125" style="96" customWidth="1"/>
    <col min="9217" max="9217" width="14.42578125" style="96" customWidth="1"/>
    <col min="9218" max="9218" width="10.42578125" style="96" customWidth="1"/>
    <col min="9219" max="9438" width="40.7109375" style="96"/>
    <col min="9439" max="9439" width="14.7109375" style="96" bestFit="1" customWidth="1"/>
    <col min="9440" max="9440" width="35.85546875" style="96" customWidth="1"/>
    <col min="9441" max="9441" width="51.42578125" style="96" customWidth="1"/>
    <col min="9442" max="9442" width="11.42578125" style="96" customWidth="1"/>
    <col min="9443" max="9443" width="14" style="96" customWidth="1"/>
    <col min="9444" max="9444" width="12" style="96" customWidth="1"/>
    <col min="9445" max="9445" width="8.5703125" style="96" customWidth="1"/>
    <col min="9446" max="9446" width="10.140625" style="96" customWidth="1"/>
    <col min="9447" max="9447" width="11" style="96" customWidth="1"/>
    <col min="9448" max="9448" width="12" style="96" customWidth="1"/>
    <col min="9449" max="9449" width="11.5703125" style="96" customWidth="1"/>
    <col min="9450" max="9450" width="9.42578125" style="96" customWidth="1"/>
    <col min="9451" max="9451" width="31.140625" style="96" customWidth="1"/>
    <col min="9452" max="9452" width="25" style="96" customWidth="1"/>
    <col min="9453" max="9453" width="12" style="96" customWidth="1"/>
    <col min="9454" max="9454" width="29.7109375" style="96" bestFit="1" customWidth="1"/>
    <col min="9455" max="9455" width="31" style="96" customWidth="1"/>
    <col min="9456" max="9456" width="17" style="96" customWidth="1"/>
    <col min="9457" max="9457" width="10.42578125" style="96" customWidth="1"/>
    <col min="9458" max="9458" width="13.28515625" style="96" customWidth="1"/>
    <col min="9459" max="9459" width="12.85546875" style="96" customWidth="1"/>
    <col min="9460" max="9460" width="10.5703125" style="96" customWidth="1"/>
    <col min="9461" max="9461" width="16.5703125" style="96" customWidth="1"/>
    <col min="9462" max="9462" width="13.28515625" style="96" customWidth="1"/>
    <col min="9463" max="9463" width="0" style="96" hidden="1" customWidth="1"/>
    <col min="9464" max="9465" width="14.28515625" style="96" customWidth="1"/>
    <col min="9466" max="9466" width="13.140625" style="96" customWidth="1"/>
    <col min="9467" max="9467" width="12.140625" style="96" customWidth="1"/>
    <col min="9468" max="9468" width="12.28515625" style="96" customWidth="1"/>
    <col min="9469" max="9469" width="10.5703125" style="96" customWidth="1"/>
    <col min="9470" max="9470" width="11" style="96" customWidth="1"/>
    <col min="9471" max="9471" width="15.42578125" style="96" customWidth="1"/>
    <col min="9472" max="9472" width="11.5703125" style="96" customWidth="1"/>
    <col min="9473" max="9473" width="14.42578125" style="96" customWidth="1"/>
    <col min="9474" max="9474" width="10.42578125" style="96" customWidth="1"/>
    <col min="9475" max="9694" width="40.7109375" style="96"/>
    <col min="9695" max="9695" width="14.7109375" style="96" bestFit="1" customWidth="1"/>
    <col min="9696" max="9696" width="35.85546875" style="96" customWidth="1"/>
    <col min="9697" max="9697" width="51.42578125" style="96" customWidth="1"/>
    <col min="9698" max="9698" width="11.42578125" style="96" customWidth="1"/>
    <col min="9699" max="9699" width="14" style="96" customWidth="1"/>
    <col min="9700" max="9700" width="12" style="96" customWidth="1"/>
    <col min="9701" max="9701" width="8.5703125" style="96" customWidth="1"/>
    <col min="9702" max="9702" width="10.140625" style="96" customWidth="1"/>
    <col min="9703" max="9703" width="11" style="96" customWidth="1"/>
    <col min="9704" max="9704" width="12" style="96" customWidth="1"/>
    <col min="9705" max="9705" width="11.5703125" style="96" customWidth="1"/>
    <col min="9706" max="9706" width="9.42578125" style="96" customWidth="1"/>
    <col min="9707" max="9707" width="31.140625" style="96" customWidth="1"/>
    <col min="9708" max="9708" width="25" style="96" customWidth="1"/>
    <col min="9709" max="9709" width="12" style="96" customWidth="1"/>
    <col min="9710" max="9710" width="29.7109375" style="96" bestFit="1" customWidth="1"/>
    <col min="9711" max="9711" width="31" style="96" customWidth="1"/>
    <col min="9712" max="9712" width="17" style="96" customWidth="1"/>
    <col min="9713" max="9713" width="10.42578125" style="96" customWidth="1"/>
    <col min="9714" max="9714" width="13.28515625" style="96" customWidth="1"/>
    <col min="9715" max="9715" width="12.85546875" style="96" customWidth="1"/>
    <col min="9716" max="9716" width="10.5703125" style="96" customWidth="1"/>
    <col min="9717" max="9717" width="16.5703125" style="96" customWidth="1"/>
    <col min="9718" max="9718" width="13.28515625" style="96" customWidth="1"/>
    <col min="9719" max="9719" width="0" style="96" hidden="1" customWidth="1"/>
    <col min="9720" max="9721" width="14.28515625" style="96" customWidth="1"/>
    <col min="9722" max="9722" width="13.140625" style="96" customWidth="1"/>
    <col min="9723" max="9723" width="12.140625" style="96" customWidth="1"/>
    <col min="9724" max="9724" width="12.28515625" style="96" customWidth="1"/>
    <col min="9725" max="9725" width="10.5703125" style="96" customWidth="1"/>
    <col min="9726" max="9726" width="11" style="96" customWidth="1"/>
    <col min="9727" max="9727" width="15.42578125" style="96" customWidth="1"/>
    <col min="9728" max="9728" width="11.5703125" style="96" customWidth="1"/>
    <col min="9729" max="9729" width="14.42578125" style="96" customWidth="1"/>
    <col min="9730" max="9730" width="10.42578125" style="96" customWidth="1"/>
    <col min="9731" max="9950" width="40.7109375" style="96"/>
    <col min="9951" max="9951" width="14.7109375" style="96" bestFit="1" customWidth="1"/>
    <col min="9952" max="9952" width="35.85546875" style="96" customWidth="1"/>
    <col min="9953" max="9953" width="51.42578125" style="96" customWidth="1"/>
    <col min="9954" max="9954" width="11.42578125" style="96" customWidth="1"/>
    <col min="9955" max="9955" width="14" style="96" customWidth="1"/>
    <col min="9956" max="9956" width="12" style="96" customWidth="1"/>
    <col min="9957" max="9957" width="8.5703125" style="96" customWidth="1"/>
    <col min="9958" max="9958" width="10.140625" style="96" customWidth="1"/>
    <col min="9959" max="9959" width="11" style="96" customWidth="1"/>
    <col min="9960" max="9960" width="12" style="96" customWidth="1"/>
    <col min="9961" max="9961" width="11.5703125" style="96" customWidth="1"/>
    <col min="9962" max="9962" width="9.42578125" style="96" customWidth="1"/>
    <col min="9963" max="9963" width="31.140625" style="96" customWidth="1"/>
    <col min="9964" max="9964" width="25" style="96" customWidth="1"/>
    <col min="9965" max="9965" width="12" style="96" customWidth="1"/>
    <col min="9966" max="9966" width="29.7109375" style="96" bestFit="1" customWidth="1"/>
    <col min="9967" max="9967" width="31" style="96" customWidth="1"/>
    <col min="9968" max="9968" width="17" style="96" customWidth="1"/>
    <col min="9969" max="9969" width="10.42578125" style="96" customWidth="1"/>
    <col min="9970" max="9970" width="13.28515625" style="96" customWidth="1"/>
    <col min="9971" max="9971" width="12.85546875" style="96" customWidth="1"/>
    <col min="9972" max="9972" width="10.5703125" style="96" customWidth="1"/>
    <col min="9973" max="9973" width="16.5703125" style="96" customWidth="1"/>
    <col min="9974" max="9974" width="13.28515625" style="96" customWidth="1"/>
    <col min="9975" max="9975" width="0" style="96" hidden="1" customWidth="1"/>
    <col min="9976" max="9977" width="14.28515625" style="96" customWidth="1"/>
    <col min="9978" max="9978" width="13.140625" style="96" customWidth="1"/>
    <col min="9979" max="9979" width="12.140625" style="96" customWidth="1"/>
    <col min="9980" max="9980" width="12.28515625" style="96" customWidth="1"/>
    <col min="9981" max="9981" width="10.5703125" style="96" customWidth="1"/>
    <col min="9982" max="9982" width="11" style="96" customWidth="1"/>
    <col min="9983" max="9983" width="15.42578125" style="96" customWidth="1"/>
    <col min="9984" max="9984" width="11.5703125" style="96" customWidth="1"/>
    <col min="9985" max="9985" width="14.42578125" style="96" customWidth="1"/>
    <col min="9986" max="9986" width="10.42578125" style="96" customWidth="1"/>
    <col min="9987" max="10206" width="40.7109375" style="96"/>
    <col min="10207" max="10207" width="14.7109375" style="96" bestFit="1" customWidth="1"/>
    <col min="10208" max="10208" width="35.85546875" style="96" customWidth="1"/>
    <col min="10209" max="10209" width="51.42578125" style="96" customWidth="1"/>
    <col min="10210" max="10210" width="11.42578125" style="96" customWidth="1"/>
    <col min="10211" max="10211" width="14" style="96" customWidth="1"/>
    <col min="10212" max="10212" width="12" style="96" customWidth="1"/>
    <col min="10213" max="10213" width="8.5703125" style="96" customWidth="1"/>
    <col min="10214" max="10214" width="10.140625" style="96" customWidth="1"/>
    <col min="10215" max="10215" width="11" style="96" customWidth="1"/>
    <col min="10216" max="10216" width="12" style="96" customWidth="1"/>
    <col min="10217" max="10217" width="11.5703125" style="96" customWidth="1"/>
    <col min="10218" max="10218" width="9.42578125" style="96" customWidth="1"/>
    <col min="10219" max="10219" width="31.140625" style="96" customWidth="1"/>
    <col min="10220" max="10220" width="25" style="96" customWidth="1"/>
    <col min="10221" max="10221" width="12" style="96" customWidth="1"/>
    <col min="10222" max="10222" width="29.7109375" style="96" bestFit="1" customWidth="1"/>
    <col min="10223" max="10223" width="31" style="96" customWidth="1"/>
    <col min="10224" max="10224" width="17" style="96" customWidth="1"/>
    <col min="10225" max="10225" width="10.42578125" style="96" customWidth="1"/>
    <col min="10226" max="10226" width="13.28515625" style="96" customWidth="1"/>
    <col min="10227" max="10227" width="12.85546875" style="96" customWidth="1"/>
    <col min="10228" max="10228" width="10.5703125" style="96" customWidth="1"/>
    <col min="10229" max="10229" width="16.5703125" style="96" customWidth="1"/>
    <col min="10230" max="10230" width="13.28515625" style="96" customWidth="1"/>
    <col min="10231" max="10231" width="0" style="96" hidden="1" customWidth="1"/>
    <col min="10232" max="10233" width="14.28515625" style="96" customWidth="1"/>
    <col min="10234" max="10234" width="13.140625" style="96" customWidth="1"/>
    <col min="10235" max="10235" width="12.140625" style="96" customWidth="1"/>
    <col min="10236" max="10236" width="12.28515625" style="96" customWidth="1"/>
    <col min="10237" max="10237" width="10.5703125" style="96" customWidth="1"/>
    <col min="10238" max="10238" width="11" style="96" customWidth="1"/>
    <col min="10239" max="10239" width="15.42578125" style="96" customWidth="1"/>
    <col min="10240" max="10240" width="11.5703125" style="96" customWidth="1"/>
    <col min="10241" max="10241" width="14.42578125" style="96" customWidth="1"/>
    <col min="10242" max="10242" width="10.42578125" style="96" customWidth="1"/>
    <col min="10243" max="10462" width="40.7109375" style="96"/>
    <col min="10463" max="10463" width="14.7109375" style="96" bestFit="1" customWidth="1"/>
    <col min="10464" max="10464" width="35.85546875" style="96" customWidth="1"/>
    <col min="10465" max="10465" width="51.42578125" style="96" customWidth="1"/>
    <col min="10466" max="10466" width="11.42578125" style="96" customWidth="1"/>
    <col min="10467" max="10467" width="14" style="96" customWidth="1"/>
    <col min="10468" max="10468" width="12" style="96" customWidth="1"/>
    <col min="10469" max="10469" width="8.5703125" style="96" customWidth="1"/>
    <col min="10470" max="10470" width="10.140625" style="96" customWidth="1"/>
    <col min="10471" max="10471" width="11" style="96" customWidth="1"/>
    <col min="10472" max="10472" width="12" style="96" customWidth="1"/>
    <col min="10473" max="10473" width="11.5703125" style="96" customWidth="1"/>
    <col min="10474" max="10474" width="9.42578125" style="96" customWidth="1"/>
    <col min="10475" max="10475" width="31.140625" style="96" customWidth="1"/>
    <col min="10476" max="10476" width="25" style="96" customWidth="1"/>
    <col min="10477" max="10477" width="12" style="96" customWidth="1"/>
    <col min="10478" max="10478" width="29.7109375" style="96" bestFit="1" customWidth="1"/>
    <col min="10479" max="10479" width="31" style="96" customWidth="1"/>
    <col min="10480" max="10480" width="17" style="96" customWidth="1"/>
    <col min="10481" max="10481" width="10.42578125" style="96" customWidth="1"/>
    <col min="10482" max="10482" width="13.28515625" style="96" customWidth="1"/>
    <col min="10483" max="10483" width="12.85546875" style="96" customWidth="1"/>
    <col min="10484" max="10484" width="10.5703125" style="96" customWidth="1"/>
    <col min="10485" max="10485" width="16.5703125" style="96" customWidth="1"/>
    <col min="10486" max="10486" width="13.28515625" style="96" customWidth="1"/>
    <col min="10487" max="10487" width="0" style="96" hidden="1" customWidth="1"/>
    <col min="10488" max="10489" width="14.28515625" style="96" customWidth="1"/>
    <col min="10490" max="10490" width="13.140625" style="96" customWidth="1"/>
    <col min="10491" max="10491" width="12.140625" style="96" customWidth="1"/>
    <col min="10492" max="10492" width="12.28515625" style="96" customWidth="1"/>
    <col min="10493" max="10493" width="10.5703125" style="96" customWidth="1"/>
    <col min="10494" max="10494" width="11" style="96" customWidth="1"/>
    <col min="10495" max="10495" width="15.42578125" style="96" customWidth="1"/>
    <col min="10496" max="10496" width="11.5703125" style="96" customWidth="1"/>
    <col min="10497" max="10497" width="14.42578125" style="96" customWidth="1"/>
    <col min="10498" max="10498" width="10.42578125" style="96" customWidth="1"/>
    <col min="10499" max="10718" width="40.7109375" style="96"/>
    <col min="10719" max="10719" width="14.7109375" style="96" bestFit="1" customWidth="1"/>
    <col min="10720" max="10720" width="35.85546875" style="96" customWidth="1"/>
    <col min="10721" max="10721" width="51.42578125" style="96" customWidth="1"/>
    <col min="10722" max="10722" width="11.42578125" style="96" customWidth="1"/>
    <col min="10723" max="10723" width="14" style="96" customWidth="1"/>
    <col min="10724" max="10724" width="12" style="96" customWidth="1"/>
    <col min="10725" max="10725" width="8.5703125" style="96" customWidth="1"/>
    <col min="10726" max="10726" width="10.140625" style="96" customWidth="1"/>
    <col min="10727" max="10727" width="11" style="96" customWidth="1"/>
    <col min="10728" max="10728" width="12" style="96" customWidth="1"/>
    <col min="10729" max="10729" width="11.5703125" style="96" customWidth="1"/>
    <col min="10730" max="10730" width="9.42578125" style="96" customWidth="1"/>
    <col min="10731" max="10731" width="31.140625" style="96" customWidth="1"/>
    <col min="10732" max="10732" width="25" style="96" customWidth="1"/>
    <col min="10733" max="10733" width="12" style="96" customWidth="1"/>
    <col min="10734" max="10734" width="29.7109375" style="96" bestFit="1" customWidth="1"/>
    <col min="10735" max="10735" width="31" style="96" customWidth="1"/>
    <col min="10736" max="10736" width="17" style="96" customWidth="1"/>
    <col min="10737" max="10737" width="10.42578125" style="96" customWidth="1"/>
    <col min="10738" max="10738" width="13.28515625" style="96" customWidth="1"/>
    <col min="10739" max="10739" width="12.85546875" style="96" customWidth="1"/>
    <col min="10740" max="10740" width="10.5703125" style="96" customWidth="1"/>
    <col min="10741" max="10741" width="16.5703125" style="96" customWidth="1"/>
    <col min="10742" max="10742" width="13.28515625" style="96" customWidth="1"/>
    <col min="10743" max="10743" width="0" style="96" hidden="1" customWidth="1"/>
    <col min="10744" max="10745" width="14.28515625" style="96" customWidth="1"/>
    <col min="10746" max="10746" width="13.140625" style="96" customWidth="1"/>
    <col min="10747" max="10747" width="12.140625" style="96" customWidth="1"/>
    <col min="10748" max="10748" width="12.28515625" style="96" customWidth="1"/>
    <col min="10749" max="10749" width="10.5703125" style="96" customWidth="1"/>
    <col min="10750" max="10750" width="11" style="96" customWidth="1"/>
    <col min="10751" max="10751" width="15.42578125" style="96" customWidth="1"/>
    <col min="10752" max="10752" width="11.5703125" style="96" customWidth="1"/>
    <col min="10753" max="10753" width="14.42578125" style="96" customWidth="1"/>
    <col min="10754" max="10754" width="10.42578125" style="96" customWidth="1"/>
    <col min="10755" max="10974" width="40.7109375" style="96"/>
    <col min="10975" max="10975" width="14.7109375" style="96" bestFit="1" customWidth="1"/>
    <col min="10976" max="10976" width="35.85546875" style="96" customWidth="1"/>
    <col min="10977" max="10977" width="51.42578125" style="96" customWidth="1"/>
    <col min="10978" max="10978" width="11.42578125" style="96" customWidth="1"/>
    <col min="10979" max="10979" width="14" style="96" customWidth="1"/>
    <col min="10980" max="10980" width="12" style="96" customWidth="1"/>
    <col min="10981" max="10981" width="8.5703125" style="96" customWidth="1"/>
    <col min="10982" max="10982" width="10.140625" style="96" customWidth="1"/>
    <col min="10983" max="10983" width="11" style="96" customWidth="1"/>
    <col min="10984" max="10984" width="12" style="96" customWidth="1"/>
    <col min="10985" max="10985" width="11.5703125" style="96" customWidth="1"/>
    <col min="10986" max="10986" width="9.42578125" style="96" customWidth="1"/>
    <col min="10987" max="10987" width="31.140625" style="96" customWidth="1"/>
    <col min="10988" max="10988" width="25" style="96" customWidth="1"/>
    <col min="10989" max="10989" width="12" style="96" customWidth="1"/>
    <col min="10990" max="10990" width="29.7109375" style="96" bestFit="1" customWidth="1"/>
    <col min="10991" max="10991" width="31" style="96" customWidth="1"/>
    <col min="10992" max="10992" width="17" style="96" customWidth="1"/>
    <col min="10993" max="10993" width="10.42578125" style="96" customWidth="1"/>
    <col min="10994" max="10994" width="13.28515625" style="96" customWidth="1"/>
    <col min="10995" max="10995" width="12.85546875" style="96" customWidth="1"/>
    <col min="10996" max="10996" width="10.5703125" style="96" customWidth="1"/>
    <col min="10997" max="10997" width="16.5703125" style="96" customWidth="1"/>
    <col min="10998" max="10998" width="13.28515625" style="96" customWidth="1"/>
    <col min="10999" max="10999" width="0" style="96" hidden="1" customWidth="1"/>
    <col min="11000" max="11001" width="14.28515625" style="96" customWidth="1"/>
    <col min="11002" max="11002" width="13.140625" style="96" customWidth="1"/>
    <col min="11003" max="11003" width="12.140625" style="96" customWidth="1"/>
    <col min="11004" max="11004" width="12.28515625" style="96" customWidth="1"/>
    <col min="11005" max="11005" width="10.5703125" style="96" customWidth="1"/>
    <col min="11006" max="11006" width="11" style="96" customWidth="1"/>
    <col min="11007" max="11007" width="15.42578125" style="96" customWidth="1"/>
    <col min="11008" max="11008" width="11.5703125" style="96" customWidth="1"/>
    <col min="11009" max="11009" width="14.42578125" style="96" customWidth="1"/>
    <col min="11010" max="11010" width="10.42578125" style="96" customWidth="1"/>
    <col min="11011" max="11230" width="40.7109375" style="96"/>
    <col min="11231" max="11231" width="14.7109375" style="96" bestFit="1" customWidth="1"/>
    <col min="11232" max="11232" width="35.85546875" style="96" customWidth="1"/>
    <col min="11233" max="11233" width="51.42578125" style="96" customWidth="1"/>
    <col min="11234" max="11234" width="11.42578125" style="96" customWidth="1"/>
    <col min="11235" max="11235" width="14" style="96" customWidth="1"/>
    <col min="11236" max="11236" width="12" style="96" customWidth="1"/>
    <col min="11237" max="11237" width="8.5703125" style="96" customWidth="1"/>
    <col min="11238" max="11238" width="10.140625" style="96" customWidth="1"/>
    <col min="11239" max="11239" width="11" style="96" customWidth="1"/>
    <col min="11240" max="11240" width="12" style="96" customWidth="1"/>
    <col min="11241" max="11241" width="11.5703125" style="96" customWidth="1"/>
    <col min="11242" max="11242" width="9.42578125" style="96" customWidth="1"/>
    <col min="11243" max="11243" width="31.140625" style="96" customWidth="1"/>
    <col min="11244" max="11244" width="25" style="96" customWidth="1"/>
    <col min="11245" max="11245" width="12" style="96" customWidth="1"/>
    <col min="11246" max="11246" width="29.7109375" style="96" bestFit="1" customWidth="1"/>
    <col min="11247" max="11247" width="31" style="96" customWidth="1"/>
    <col min="11248" max="11248" width="17" style="96" customWidth="1"/>
    <col min="11249" max="11249" width="10.42578125" style="96" customWidth="1"/>
    <col min="11250" max="11250" width="13.28515625" style="96" customWidth="1"/>
    <col min="11251" max="11251" width="12.85546875" style="96" customWidth="1"/>
    <col min="11252" max="11252" width="10.5703125" style="96" customWidth="1"/>
    <col min="11253" max="11253" width="16.5703125" style="96" customWidth="1"/>
    <col min="11254" max="11254" width="13.28515625" style="96" customWidth="1"/>
    <col min="11255" max="11255" width="0" style="96" hidden="1" customWidth="1"/>
    <col min="11256" max="11257" width="14.28515625" style="96" customWidth="1"/>
    <col min="11258" max="11258" width="13.140625" style="96" customWidth="1"/>
    <col min="11259" max="11259" width="12.140625" style="96" customWidth="1"/>
    <col min="11260" max="11260" width="12.28515625" style="96" customWidth="1"/>
    <col min="11261" max="11261" width="10.5703125" style="96" customWidth="1"/>
    <col min="11262" max="11262" width="11" style="96" customWidth="1"/>
    <col min="11263" max="11263" width="15.42578125" style="96" customWidth="1"/>
    <col min="11264" max="11264" width="11.5703125" style="96" customWidth="1"/>
    <col min="11265" max="11265" width="14.42578125" style="96" customWidth="1"/>
    <col min="11266" max="11266" width="10.42578125" style="96" customWidth="1"/>
    <col min="11267" max="11486" width="40.7109375" style="96"/>
    <col min="11487" max="11487" width="14.7109375" style="96" bestFit="1" customWidth="1"/>
    <col min="11488" max="11488" width="35.85546875" style="96" customWidth="1"/>
    <col min="11489" max="11489" width="51.42578125" style="96" customWidth="1"/>
    <col min="11490" max="11490" width="11.42578125" style="96" customWidth="1"/>
    <col min="11491" max="11491" width="14" style="96" customWidth="1"/>
    <col min="11492" max="11492" width="12" style="96" customWidth="1"/>
    <col min="11493" max="11493" width="8.5703125" style="96" customWidth="1"/>
    <col min="11494" max="11494" width="10.140625" style="96" customWidth="1"/>
    <col min="11495" max="11495" width="11" style="96" customWidth="1"/>
    <col min="11496" max="11496" width="12" style="96" customWidth="1"/>
    <col min="11497" max="11497" width="11.5703125" style="96" customWidth="1"/>
    <col min="11498" max="11498" width="9.42578125" style="96" customWidth="1"/>
    <col min="11499" max="11499" width="31.140625" style="96" customWidth="1"/>
    <col min="11500" max="11500" width="25" style="96" customWidth="1"/>
    <col min="11501" max="11501" width="12" style="96" customWidth="1"/>
    <col min="11502" max="11502" width="29.7109375" style="96" bestFit="1" customWidth="1"/>
    <col min="11503" max="11503" width="31" style="96" customWidth="1"/>
    <col min="11504" max="11504" width="17" style="96" customWidth="1"/>
    <col min="11505" max="11505" width="10.42578125" style="96" customWidth="1"/>
    <col min="11506" max="11506" width="13.28515625" style="96" customWidth="1"/>
    <col min="11507" max="11507" width="12.85546875" style="96" customWidth="1"/>
    <col min="11508" max="11508" width="10.5703125" style="96" customWidth="1"/>
    <col min="11509" max="11509" width="16.5703125" style="96" customWidth="1"/>
    <col min="11510" max="11510" width="13.28515625" style="96" customWidth="1"/>
    <col min="11511" max="11511" width="0" style="96" hidden="1" customWidth="1"/>
    <col min="11512" max="11513" width="14.28515625" style="96" customWidth="1"/>
    <col min="11514" max="11514" width="13.140625" style="96" customWidth="1"/>
    <col min="11515" max="11515" width="12.140625" style="96" customWidth="1"/>
    <col min="11516" max="11516" width="12.28515625" style="96" customWidth="1"/>
    <col min="11517" max="11517" width="10.5703125" style="96" customWidth="1"/>
    <col min="11518" max="11518" width="11" style="96" customWidth="1"/>
    <col min="11519" max="11519" width="15.42578125" style="96" customWidth="1"/>
    <col min="11520" max="11520" width="11.5703125" style="96" customWidth="1"/>
    <col min="11521" max="11521" width="14.42578125" style="96" customWidth="1"/>
    <col min="11522" max="11522" width="10.42578125" style="96" customWidth="1"/>
    <col min="11523" max="11742" width="40.7109375" style="96"/>
    <col min="11743" max="11743" width="14.7109375" style="96" bestFit="1" customWidth="1"/>
    <col min="11744" max="11744" width="35.85546875" style="96" customWidth="1"/>
    <col min="11745" max="11745" width="51.42578125" style="96" customWidth="1"/>
    <col min="11746" max="11746" width="11.42578125" style="96" customWidth="1"/>
    <col min="11747" max="11747" width="14" style="96" customWidth="1"/>
    <col min="11748" max="11748" width="12" style="96" customWidth="1"/>
    <col min="11749" max="11749" width="8.5703125" style="96" customWidth="1"/>
    <col min="11750" max="11750" width="10.140625" style="96" customWidth="1"/>
    <col min="11751" max="11751" width="11" style="96" customWidth="1"/>
    <col min="11752" max="11752" width="12" style="96" customWidth="1"/>
    <col min="11753" max="11753" width="11.5703125" style="96" customWidth="1"/>
    <col min="11754" max="11754" width="9.42578125" style="96" customWidth="1"/>
    <col min="11755" max="11755" width="31.140625" style="96" customWidth="1"/>
    <col min="11756" max="11756" width="25" style="96" customWidth="1"/>
    <col min="11757" max="11757" width="12" style="96" customWidth="1"/>
    <col min="11758" max="11758" width="29.7109375" style="96" bestFit="1" customWidth="1"/>
    <col min="11759" max="11759" width="31" style="96" customWidth="1"/>
    <col min="11760" max="11760" width="17" style="96" customWidth="1"/>
    <col min="11761" max="11761" width="10.42578125" style="96" customWidth="1"/>
    <col min="11762" max="11762" width="13.28515625" style="96" customWidth="1"/>
    <col min="11763" max="11763" width="12.85546875" style="96" customWidth="1"/>
    <col min="11764" max="11764" width="10.5703125" style="96" customWidth="1"/>
    <col min="11765" max="11765" width="16.5703125" style="96" customWidth="1"/>
    <col min="11766" max="11766" width="13.28515625" style="96" customWidth="1"/>
    <col min="11767" max="11767" width="0" style="96" hidden="1" customWidth="1"/>
    <col min="11768" max="11769" width="14.28515625" style="96" customWidth="1"/>
    <col min="11770" max="11770" width="13.140625" style="96" customWidth="1"/>
    <col min="11771" max="11771" width="12.140625" style="96" customWidth="1"/>
    <col min="11772" max="11772" width="12.28515625" style="96" customWidth="1"/>
    <col min="11773" max="11773" width="10.5703125" style="96" customWidth="1"/>
    <col min="11774" max="11774" width="11" style="96" customWidth="1"/>
    <col min="11775" max="11775" width="15.42578125" style="96" customWidth="1"/>
    <col min="11776" max="11776" width="11.5703125" style="96" customWidth="1"/>
    <col min="11777" max="11777" width="14.42578125" style="96" customWidth="1"/>
    <col min="11778" max="11778" width="10.42578125" style="96" customWidth="1"/>
    <col min="11779" max="11998" width="40.7109375" style="96"/>
    <col min="11999" max="11999" width="14.7109375" style="96" bestFit="1" customWidth="1"/>
    <col min="12000" max="12000" width="35.85546875" style="96" customWidth="1"/>
    <col min="12001" max="12001" width="51.42578125" style="96" customWidth="1"/>
    <col min="12002" max="12002" width="11.42578125" style="96" customWidth="1"/>
    <col min="12003" max="12003" width="14" style="96" customWidth="1"/>
    <col min="12004" max="12004" width="12" style="96" customWidth="1"/>
    <col min="12005" max="12005" width="8.5703125" style="96" customWidth="1"/>
    <col min="12006" max="12006" width="10.140625" style="96" customWidth="1"/>
    <col min="12007" max="12007" width="11" style="96" customWidth="1"/>
    <col min="12008" max="12008" width="12" style="96" customWidth="1"/>
    <col min="12009" max="12009" width="11.5703125" style="96" customWidth="1"/>
    <col min="12010" max="12010" width="9.42578125" style="96" customWidth="1"/>
    <col min="12011" max="12011" width="31.140625" style="96" customWidth="1"/>
    <col min="12012" max="12012" width="25" style="96" customWidth="1"/>
    <col min="12013" max="12013" width="12" style="96" customWidth="1"/>
    <col min="12014" max="12014" width="29.7109375" style="96" bestFit="1" customWidth="1"/>
    <col min="12015" max="12015" width="31" style="96" customWidth="1"/>
    <col min="12016" max="12016" width="17" style="96" customWidth="1"/>
    <col min="12017" max="12017" width="10.42578125" style="96" customWidth="1"/>
    <col min="12018" max="12018" width="13.28515625" style="96" customWidth="1"/>
    <col min="12019" max="12019" width="12.85546875" style="96" customWidth="1"/>
    <col min="12020" max="12020" width="10.5703125" style="96" customWidth="1"/>
    <col min="12021" max="12021" width="16.5703125" style="96" customWidth="1"/>
    <col min="12022" max="12022" width="13.28515625" style="96" customWidth="1"/>
    <col min="12023" max="12023" width="0" style="96" hidden="1" customWidth="1"/>
    <col min="12024" max="12025" width="14.28515625" style="96" customWidth="1"/>
    <col min="12026" max="12026" width="13.140625" style="96" customWidth="1"/>
    <col min="12027" max="12027" width="12.140625" style="96" customWidth="1"/>
    <col min="12028" max="12028" width="12.28515625" style="96" customWidth="1"/>
    <col min="12029" max="12029" width="10.5703125" style="96" customWidth="1"/>
    <col min="12030" max="12030" width="11" style="96" customWidth="1"/>
    <col min="12031" max="12031" width="15.42578125" style="96" customWidth="1"/>
    <col min="12032" max="12032" width="11.5703125" style="96" customWidth="1"/>
    <col min="12033" max="12033" width="14.42578125" style="96" customWidth="1"/>
    <col min="12034" max="12034" width="10.42578125" style="96" customWidth="1"/>
    <col min="12035" max="12254" width="40.7109375" style="96"/>
    <col min="12255" max="12255" width="14.7109375" style="96" bestFit="1" customWidth="1"/>
    <col min="12256" max="12256" width="35.85546875" style="96" customWidth="1"/>
    <col min="12257" max="12257" width="51.42578125" style="96" customWidth="1"/>
    <col min="12258" max="12258" width="11.42578125" style="96" customWidth="1"/>
    <col min="12259" max="12259" width="14" style="96" customWidth="1"/>
    <col min="12260" max="12260" width="12" style="96" customWidth="1"/>
    <col min="12261" max="12261" width="8.5703125" style="96" customWidth="1"/>
    <col min="12262" max="12262" width="10.140625" style="96" customWidth="1"/>
    <col min="12263" max="12263" width="11" style="96" customWidth="1"/>
    <col min="12264" max="12264" width="12" style="96" customWidth="1"/>
    <col min="12265" max="12265" width="11.5703125" style="96" customWidth="1"/>
    <col min="12266" max="12266" width="9.42578125" style="96" customWidth="1"/>
    <col min="12267" max="12267" width="31.140625" style="96" customWidth="1"/>
    <col min="12268" max="12268" width="25" style="96" customWidth="1"/>
    <col min="12269" max="12269" width="12" style="96" customWidth="1"/>
    <col min="12270" max="12270" width="29.7109375" style="96" bestFit="1" customWidth="1"/>
    <col min="12271" max="12271" width="31" style="96" customWidth="1"/>
    <col min="12272" max="12272" width="17" style="96" customWidth="1"/>
    <col min="12273" max="12273" width="10.42578125" style="96" customWidth="1"/>
    <col min="12274" max="12274" width="13.28515625" style="96" customWidth="1"/>
    <col min="12275" max="12275" width="12.85546875" style="96" customWidth="1"/>
    <col min="12276" max="12276" width="10.5703125" style="96" customWidth="1"/>
    <col min="12277" max="12277" width="16.5703125" style="96" customWidth="1"/>
    <col min="12278" max="12278" width="13.28515625" style="96" customWidth="1"/>
    <col min="12279" max="12279" width="0" style="96" hidden="1" customWidth="1"/>
    <col min="12280" max="12281" width="14.28515625" style="96" customWidth="1"/>
    <col min="12282" max="12282" width="13.140625" style="96" customWidth="1"/>
    <col min="12283" max="12283" width="12.140625" style="96" customWidth="1"/>
    <col min="12284" max="12284" width="12.28515625" style="96" customWidth="1"/>
    <col min="12285" max="12285" width="10.5703125" style="96" customWidth="1"/>
    <col min="12286" max="12286" width="11" style="96" customWidth="1"/>
    <col min="12287" max="12287" width="15.42578125" style="96" customWidth="1"/>
    <col min="12288" max="12288" width="11.5703125" style="96" customWidth="1"/>
    <col min="12289" max="12289" width="14.42578125" style="96" customWidth="1"/>
    <col min="12290" max="12290" width="10.42578125" style="96" customWidth="1"/>
    <col min="12291" max="12510" width="40.7109375" style="96"/>
    <col min="12511" max="12511" width="14.7109375" style="96" bestFit="1" customWidth="1"/>
    <col min="12512" max="12512" width="35.85546875" style="96" customWidth="1"/>
    <col min="12513" max="12513" width="51.42578125" style="96" customWidth="1"/>
    <col min="12514" max="12514" width="11.42578125" style="96" customWidth="1"/>
    <col min="12515" max="12515" width="14" style="96" customWidth="1"/>
    <col min="12516" max="12516" width="12" style="96" customWidth="1"/>
    <col min="12517" max="12517" width="8.5703125" style="96" customWidth="1"/>
    <col min="12518" max="12518" width="10.140625" style="96" customWidth="1"/>
    <col min="12519" max="12519" width="11" style="96" customWidth="1"/>
    <col min="12520" max="12520" width="12" style="96" customWidth="1"/>
    <col min="12521" max="12521" width="11.5703125" style="96" customWidth="1"/>
    <col min="12522" max="12522" width="9.42578125" style="96" customWidth="1"/>
    <col min="12523" max="12523" width="31.140625" style="96" customWidth="1"/>
    <col min="12524" max="12524" width="25" style="96" customWidth="1"/>
    <col min="12525" max="12525" width="12" style="96" customWidth="1"/>
    <col min="12526" max="12526" width="29.7109375" style="96" bestFit="1" customWidth="1"/>
    <col min="12527" max="12527" width="31" style="96" customWidth="1"/>
    <col min="12528" max="12528" width="17" style="96" customWidth="1"/>
    <col min="12529" max="12529" width="10.42578125" style="96" customWidth="1"/>
    <col min="12530" max="12530" width="13.28515625" style="96" customWidth="1"/>
    <col min="12531" max="12531" width="12.85546875" style="96" customWidth="1"/>
    <col min="12532" max="12532" width="10.5703125" style="96" customWidth="1"/>
    <col min="12533" max="12533" width="16.5703125" style="96" customWidth="1"/>
    <col min="12534" max="12534" width="13.28515625" style="96" customWidth="1"/>
    <col min="12535" max="12535" width="0" style="96" hidden="1" customWidth="1"/>
    <col min="12536" max="12537" width="14.28515625" style="96" customWidth="1"/>
    <col min="12538" max="12538" width="13.140625" style="96" customWidth="1"/>
    <col min="12539" max="12539" width="12.140625" style="96" customWidth="1"/>
    <col min="12540" max="12540" width="12.28515625" style="96" customWidth="1"/>
    <col min="12541" max="12541" width="10.5703125" style="96" customWidth="1"/>
    <col min="12542" max="12542" width="11" style="96" customWidth="1"/>
    <col min="12543" max="12543" width="15.42578125" style="96" customWidth="1"/>
    <col min="12544" max="12544" width="11.5703125" style="96" customWidth="1"/>
    <col min="12545" max="12545" width="14.42578125" style="96" customWidth="1"/>
    <col min="12546" max="12546" width="10.42578125" style="96" customWidth="1"/>
    <col min="12547" max="12766" width="40.7109375" style="96"/>
    <col min="12767" max="12767" width="14.7109375" style="96" bestFit="1" customWidth="1"/>
    <col min="12768" max="12768" width="35.85546875" style="96" customWidth="1"/>
    <col min="12769" max="12769" width="51.42578125" style="96" customWidth="1"/>
    <col min="12770" max="12770" width="11.42578125" style="96" customWidth="1"/>
    <col min="12771" max="12771" width="14" style="96" customWidth="1"/>
    <col min="12772" max="12772" width="12" style="96" customWidth="1"/>
    <col min="12773" max="12773" width="8.5703125" style="96" customWidth="1"/>
    <col min="12774" max="12774" width="10.140625" style="96" customWidth="1"/>
    <col min="12775" max="12775" width="11" style="96" customWidth="1"/>
    <col min="12776" max="12776" width="12" style="96" customWidth="1"/>
    <col min="12777" max="12777" width="11.5703125" style="96" customWidth="1"/>
    <col min="12778" max="12778" width="9.42578125" style="96" customWidth="1"/>
    <col min="12779" max="12779" width="31.140625" style="96" customWidth="1"/>
    <col min="12780" max="12780" width="25" style="96" customWidth="1"/>
    <col min="12781" max="12781" width="12" style="96" customWidth="1"/>
    <col min="12782" max="12782" width="29.7109375" style="96" bestFit="1" customWidth="1"/>
    <col min="12783" max="12783" width="31" style="96" customWidth="1"/>
    <col min="12784" max="12784" width="17" style="96" customWidth="1"/>
    <col min="12785" max="12785" width="10.42578125" style="96" customWidth="1"/>
    <col min="12786" max="12786" width="13.28515625" style="96" customWidth="1"/>
    <col min="12787" max="12787" width="12.85546875" style="96" customWidth="1"/>
    <col min="12788" max="12788" width="10.5703125" style="96" customWidth="1"/>
    <col min="12789" max="12789" width="16.5703125" style="96" customWidth="1"/>
    <col min="12790" max="12790" width="13.28515625" style="96" customWidth="1"/>
    <col min="12791" max="12791" width="0" style="96" hidden="1" customWidth="1"/>
    <col min="12792" max="12793" width="14.28515625" style="96" customWidth="1"/>
    <col min="12794" max="12794" width="13.140625" style="96" customWidth="1"/>
    <col min="12795" max="12795" width="12.140625" style="96" customWidth="1"/>
    <col min="12796" max="12796" width="12.28515625" style="96" customWidth="1"/>
    <col min="12797" max="12797" width="10.5703125" style="96" customWidth="1"/>
    <col min="12798" max="12798" width="11" style="96" customWidth="1"/>
    <col min="12799" max="12799" width="15.42578125" style="96" customWidth="1"/>
    <col min="12800" max="12800" width="11.5703125" style="96" customWidth="1"/>
    <col min="12801" max="12801" width="14.42578125" style="96" customWidth="1"/>
    <col min="12802" max="12802" width="10.42578125" style="96" customWidth="1"/>
    <col min="12803" max="13022" width="40.7109375" style="96"/>
    <col min="13023" max="13023" width="14.7109375" style="96" bestFit="1" customWidth="1"/>
    <col min="13024" max="13024" width="35.85546875" style="96" customWidth="1"/>
    <col min="13025" max="13025" width="51.42578125" style="96" customWidth="1"/>
    <col min="13026" max="13026" width="11.42578125" style="96" customWidth="1"/>
    <col min="13027" max="13027" width="14" style="96" customWidth="1"/>
    <col min="13028" max="13028" width="12" style="96" customWidth="1"/>
    <col min="13029" max="13029" width="8.5703125" style="96" customWidth="1"/>
    <col min="13030" max="13030" width="10.140625" style="96" customWidth="1"/>
    <col min="13031" max="13031" width="11" style="96" customWidth="1"/>
    <col min="13032" max="13032" width="12" style="96" customWidth="1"/>
    <col min="13033" max="13033" width="11.5703125" style="96" customWidth="1"/>
    <col min="13034" max="13034" width="9.42578125" style="96" customWidth="1"/>
    <col min="13035" max="13035" width="31.140625" style="96" customWidth="1"/>
    <col min="13036" max="13036" width="25" style="96" customWidth="1"/>
    <col min="13037" max="13037" width="12" style="96" customWidth="1"/>
    <col min="13038" max="13038" width="29.7109375" style="96" bestFit="1" customWidth="1"/>
    <col min="13039" max="13039" width="31" style="96" customWidth="1"/>
    <col min="13040" max="13040" width="17" style="96" customWidth="1"/>
    <col min="13041" max="13041" width="10.42578125" style="96" customWidth="1"/>
    <col min="13042" max="13042" width="13.28515625" style="96" customWidth="1"/>
    <col min="13043" max="13043" width="12.85546875" style="96" customWidth="1"/>
    <col min="13044" max="13044" width="10.5703125" style="96" customWidth="1"/>
    <col min="13045" max="13045" width="16.5703125" style="96" customWidth="1"/>
    <col min="13046" max="13046" width="13.28515625" style="96" customWidth="1"/>
    <col min="13047" max="13047" width="0" style="96" hidden="1" customWidth="1"/>
    <col min="13048" max="13049" width="14.28515625" style="96" customWidth="1"/>
    <col min="13050" max="13050" width="13.140625" style="96" customWidth="1"/>
    <col min="13051" max="13051" width="12.140625" style="96" customWidth="1"/>
    <col min="13052" max="13052" width="12.28515625" style="96" customWidth="1"/>
    <col min="13053" max="13053" width="10.5703125" style="96" customWidth="1"/>
    <col min="13054" max="13054" width="11" style="96" customWidth="1"/>
    <col min="13055" max="13055" width="15.42578125" style="96" customWidth="1"/>
    <col min="13056" max="13056" width="11.5703125" style="96" customWidth="1"/>
    <col min="13057" max="13057" width="14.42578125" style="96" customWidth="1"/>
    <col min="13058" max="13058" width="10.42578125" style="96" customWidth="1"/>
    <col min="13059" max="13278" width="40.7109375" style="96"/>
    <col min="13279" max="13279" width="14.7109375" style="96" bestFit="1" customWidth="1"/>
    <col min="13280" max="13280" width="35.85546875" style="96" customWidth="1"/>
    <col min="13281" max="13281" width="51.42578125" style="96" customWidth="1"/>
    <col min="13282" max="13282" width="11.42578125" style="96" customWidth="1"/>
    <col min="13283" max="13283" width="14" style="96" customWidth="1"/>
    <col min="13284" max="13284" width="12" style="96" customWidth="1"/>
    <col min="13285" max="13285" width="8.5703125" style="96" customWidth="1"/>
    <col min="13286" max="13286" width="10.140625" style="96" customWidth="1"/>
    <col min="13287" max="13287" width="11" style="96" customWidth="1"/>
    <col min="13288" max="13288" width="12" style="96" customWidth="1"/>
    <col min="13289" max="13289" width="11.5703125" style="96" customWidth="1"/>
    <col min="13290" max="13290" width="9.42578125" style="96" customWidth="1"/>
    <col min="13291" max="13291" width="31.140625" style="96" customWidth="1"/>
    <col min="13292" max="13292" width="25" style="96" customWidth="1"/>
    <col min="13293" max="13293" width="12" style="96" customWidth="1"/>
    <col min="13294" max="13294" width="29.7109375" style="96" bestFit="1" customWidth="1"/>
    <col min="13295" max="13295" width="31" style="96" customWidth="1"/>
    <col min="13296" max="13296" width="17" style="96" customWidth="1"/>
    <col min="13297" max="13297" width="10.42578125" style="96" customWidth="1"/>
    <col min="13298" max="13298" width="13.28515625" style="96" customWidth="1"/>
    <col min="13299" max="13299" width="12.85546875" style="96" customWidth="1"/>
    <col min="13300" max="13300" width="10.5703125" style="96" customWidth="1"/>
    <col min="13301" max="13301" width="16.5703125" style="96" customWidth="1"/>
    <col min="13302" max="13302" width="13.28515625" style="96" customWidth="1"/>
    <col min="13303" max="13303" width="0" style="96" hidden="1" customWidth="1"/>
    <col min="13304" max="13305" width="14.28515625" style="96" customWidth="1"/>
    <col min="13306" max="13306" width="13.140625" style="96" customWidth="1"/>
    <col min="13307" max="13307" width="12.140625" style="96" customWidth="1"/>
    <col min="13308" max="13308" width="12.28515625" style="96" customWidth="1"/>
    <col min="13309" max="13309" width="10.5703125" style="96" customWidth="1"/>
    <col min="13310" max="13310" width="11" style="96" customWidth="1"/>
    <col min="13311" max="13311" width="15.42578125" style="96" customWidth="1"/>
    <col min="13312" max="13312" width="11.5703125" style="96" customWidth="1"/>
    <col min="13313" max="13313" width="14.42578125" style="96" customWidth="1"/>
    <col min="13314" max="13314" width="10.42578125" style="96" customWidth="1"/>
    <col min="13315" max="13534" width="40.7109375" style="96"/>
    <col min="13535" max="13535" width="14.7109375" style="96" bestFit="1" customWidth="1"/>
    <col min="13536" max="13536" width="35.85546875" style="96" customWidth="1"/>
    <col min="13537" max="13537" width="51.42578125" style="96" customWidth="1"/>
    <col min="13538" max="13538" width="11.42578125" style="96" customWidth="1"/>
    <col min="13539" max="13539" width="14" style="96" customWidth="1"/>
    <col min="13540" max="13540" width="12" style="96" customWidth="1"/>
    <col min="13541" max="13541" width="8.5703125" style="96" customWidth="1"/>
    <col min="13542" max="13542" width="10.140625" style="96" customWidth="1"/>
    <col min="13543" max="13543" width="11" style="96" customWidth="1"/>
    <col min="13544" max="13544" width="12" style="96" customWidth="1"/>
    <col min="13545" max="13545" width="11.5703125" style="96" customWidth="1"/>
    <col min="13546" max="13546" width="9.42578125" style="96" customWidth="1"/>
    <col min="13547" max="13547" width="31.140625" style="96" customWidth="1"/>
    <col min="13548" max="13548" width="25" style="96" customWidth="1"/>
    <col min="13549" max="13549" width="12" style="96" customWidth="1"/>
    <col min="13550" max="13550" width="29.7109375" style="96" bestFit="1" customWidth="1"/>
    <col min="13551" max="13551" width="31" style="96" customWidth="1"/>
    <col min="13552" max="13552" width="17" style="96" customWidth="1"/>
    <col min="13553" max="13553" width="10.42578125" style="96" customWidth="1"/>
    <col min="13554" max="13554" width="13.28515625" style="96" customWidth="1"/>
    <col min="13555" max="13555" width="12.85546875" style="96" customWidth="1"/>
    <col min="13556" max="13556" width="10.5703125" style="96" customWidth="1"/>
    <col min="13557" max="13557" width="16.5703125" style="96" customWidth="1"/>
    <col min="13558" max="13558" width="13.28515625" style="96" customWidth="1"/>
    <col min="13559" max="13559" width="0" style="96" hidden="1" customWidth="1"/>
    <col min="13560" max="13561" width="14.28515625" style="96" customWidth="1"/>
    <col min="13562" max="13562" width="13.140625" style="96" customWidth="1"/>
    <col min="13563" max="13563" width="12.140625" style="96" customWidth="1"/>
    <col min="13564" max="13564" width="12.28515625" style="96" customWidth="1"/>
    <col min="13565" max="13565" width="10.5703125" style="96" customWidth="1"/>
    <col min="13566" max="13566" width="11" style="96" customWidth="1"/>
    <col min="13567" max="13567" width="15.42578125" style="96" customWidth="1"/>
    <col min="13568" max="13568" width="11.5703125" style="96" customWidth="1"/>
    <col min="13569" max="13569" width="14.42578125" style="96" customWidth="1"/>
    <col min="13570" max="13570" width="10.42578125" style="96" customWidth="1"/>
    <col min="13571" max="13790" width="40.7109375" style="96"/>
    <col min="13791" max="13791" width="14.7109375" style="96" bestFit="1" customWidth="1"/>
    <col min="13792" max="13792" width="35.85546875" style="96" customWidth="1"/>
    <col min="13793" max="13793" width="51.42578125" style="96" customWidth="1"/>
    <col min="13794" max="13794" width="11.42578125" style="96" customWidth="1"/>
    <col min="13795" max="13795" width="14" style="96" customWidth="1"/>
    <col min="13796" max="13796" width="12" style="96" customWidth="1"/>
    <col min="13797" max="13797" width="8.5703125" style="96" customWidth="1"/>
    <col min="13798" max="13798" width="10.140625" style="96" customWidth="1"/>
    <col min="13799" max="13799" width="11" style="96" customWidth="1"/>
    <col min="13800" max="13800" width="12" style="96" customWidth="1"/>
    <col min="13801" max="13801" width="11.5703125" style="96" customWidth="1"/>
    <col min="13802" max="13802" width="9.42578125" style="96" customWidth="1"/>
    <col min="13803" max="13803" width="31.140625" style="96" customWidth="1"/>
    <col min="13804" max="13804" width="25" style="96" customWidth="1"/>
    <col min="13805" max="13805" width="12" style="96" customWidth="1"/>
    <col min="13806" max="13806" width="29.7109375" style="96" bestFit="1" customWidth="1"/>
    <col min="13807" max="13807" width="31" style="96" customWidth="1"/>
    <col min="13808" max="13808" width="17" style="96" customWidth="1"/>
    <col min="13809" max="13809" width="10.42578125" style="96" customWidth="1"/>
    <col min="13810" max="13810" width="13.28515625" style="96" customWidth="1"/>
    <col min="13811" max="13811" width="12.85546875" style="96" customWidth="1"/>
    <col min="13812" max="13812" width="10.5703125" style="96" customWidth="1"/>
    <col min="13813" max="13813" width="16.5703125" style="96" customWidth="1"/>
    <col min="13814" max="13814" width="13.28515625" style="96" customWidth="1"/>
    <col min="13815" max="13815" width="0" style="96" hidden="1" customWidth="1"/>
    <col min="13816" max="13817" width="14.28515625" style="96" customWidth="1"/>
    <col min="13818" max="13818" width="13.140625" style="96" customWidth="1"/>
    <col min="13819" max="13819" width="12.140625" style="96" customWidth="1"/>
    <col min="13820" max="13820" width="12.28515625" style="96" customWidth="1"/>
    <col min="13821" max="13821" width="10.5703125" style="96" customWidth="1"/>
    <col min="13822" max="13822" width="11" style="96" customWidth="1"/>
    <col min="13823" max="13823" width="15.42578125" style="96" customWidth="1"/>
    <col min="13824" max="13824" width="11.5703125" style="96" customWidth="1"/>
    <col min="13825" max="13825" width="14.42578125" style="96" customWidth="1"/>
    <col min="13826" max="13826" width="10.42578125" style="96" customWidth="1"/>
    <col min="13827" max="14046" width="40.7109375" style="96"/>
    <col min="14047" max="14047" width="14.7109375" style="96" bestFit="1" customWidth="1"/>
    <col min="14048" max="14048" width="35.85546875" style="96" customWidth="1"/>
    <col min="14049" max="14049" width="51.42578125" style="96" customWidth="1"/>
    <col min="14050" max="14050" width="11.42578125" style="96" customWidth="1"/>
    <col min="14051" max="14051" width="14" style="96" customWidth="1"/>
    <col min="14052" max="14052" width="12" style="96" customWidth="1"/>
    <col min="14053" max="14053" width="8.5703125" style="96" customWidth="1"/>
    <col min="14054" max="14054" width="10.140625" style="96" customWidth="1"/>
    <col min="14055" max="14055" width="11" style="96" customWidth="1"/>
    <col min="14056" max="14056" width="12" style="96" customWidth="1"/>
    <col min="14057" max="14057" width="11.5703125" style="96" customWidth="1"/>
    <col min="14058" max="14058" width="9.42578125" style="96" customWidth="1"/>
    <col min="14059" max="14059" width="31.140625" style="96" customWidth="1"/>
    <col min="14060" max="14060" width="25" style="96" customWidth="1"/>
    <col min="14061" max="14061" width="12" style="96" customWidth="1"/>
    <col min="14062" max="14062" width="29.7109375" style="96" bestFit="1" customWidth="1"/>
    <col min="14063" max="14063" width="31" style="96" customWidth="1"/>
    <col min="14064" max="14064" width="17" style="96" customWidth="1"/>
    <col min="14065" max="14065" width="10.42578125" style="96" customWidth="1"/>
    <col min="14066" max="14066" width="13.28515625" style="96" customWidth="1"/>
    <col min="14067" max="14067" width="12.85546875" style="96" customWidth="1"/>
    <col min="14068" max="14068" width="10.5703125" style="96" customWidth="1"/>
    <col min="14069" max="14069" width="16.5703125" style="96" customWidth="1"/>
    <col min="14070" max="14070" width="13.28515625" style="96" customWidth="1"/>
    <col min="14071" max="14071" width="0" style="96" hidden="1" customWidth="1"/>
    <col min="14072" max="14073" width="14.28515625" style="96" customWidth="1"/>
    <col min="14074" max="14074" width="13.140625" style="96" customWidth="1"/>
    <col min="14075" max="14075" width="12.140625" style="96" customWidth="1"/>
    <col min="14076" max="14076" width="12.28515625" style="96" customWidth="1"/>
    <col min="14077" max="14077" width="10.5703125" style="96" customWidth="1"/>
    <col min="14078" max="14078" width="11" style="96" customWidth="1"/>
    <col min="14079" max="14079" width="15.42578125" style="96" customWidth="1"/>
    <col min="14080" max="14080" width="11.5703125" style="96" customWidth="1"/>
    <col min="14081" max="14081" width="14.42578125" style="96" customWidth="1"/>
    <col min="14082" max="14082" width="10.42578125" style="96" customWidth="1"/>
    <col min="14083" max="14302" width="40.7109375" style="96"/>
    <col min="14303" max="14303" width="14.7109375" style="96" bestFit="1" customWidth="1"/>
    <col min="14304" max="14304" width="35.85546875" style="96" customWidth="1"/>
    <col min="14305" max="14305" width="51.42578125" style="96" customWidth="1"/>
    <col min="14306" max="14306" width="11.42578125" style="96" customWidth="1"/>
    <col min="14307" max="14307" width="14" style="96" customWidth="1"/>
    <col min="14308" max="14308" width="12" style="96" customWidth="1"/>
    <col min="14309" max="14309" width="8.5703125" style="96" customWidth="1"/>
    <col min="14310" max="14310" width="10.140625" style="96" customWidth="1"/>
    <col min="14311" max="14311" width="11" style="96" customWidth="1"/>
    <col min="14312" max="14312" width="12" style="96" customWidth="1"/>
    <col min="14313" max="14313" width="11.5703125" style="96" customWidth="1"/>
    <col min="14314" max="14314" width="9.42578125" style="96" customWidth="1"/>
    <col min="14315" max="14315" width="31.140625" style="96" customWidth="1"/>
    <col min="14316" max="14316" width="25" style="96" customWidth="1"/>
    <col min="14317" max="14317" width="12" style="96" customWidth="1"/>
    <col min="14318" max="14318" width="29.7109375" style="96" bestFit="1" customWidth="1"/>
    <col min="14319" max="14319" width="31" style="96" customWidth="1"/>
    <col min="14320" max="14320" width="17" style="96" customWidth="1"/>
    <col min="14321" max="14321" width="10.42578125" style="96" customWidth="1"/>
    <col min="14322" max="14322" width="13.28515625" style="96" customWidth="1"/>
    <col min="14323" max="14323" width="12.85546875" style="96" customWidth="1"/>
    <col min="14324" max="14324" width="10.5703125" style="96" customWidth="1"/>
    <col min="14325" max="14325" width="16.5703125" style="96" customWidth="1"/>
    <col min="14326" max="14326" width="13.28515625" style="96" customWidth="1"/>
    <col min="14327" max="14327" width="0" style="96" hidden="1" customWidth="1"/>
    <col min="14328" max="14329" width="14.28515625" style="96" customWidth="1"/>
    <col min="14330" max="14330" width="13.140625" style="96" customWidth="1"/>
    <col min="14331" max="14331" width="12.140625" style="96" customWidth="1"/>
    <col min="14332" max="14332" width="12.28515625" style="96" customWidth="1"/>
    <col min="14333" max="14333" width="10.5703125" style="96" customWidth="1"/>
    <col min="14334" max="14334" width="11" style="96" customWidth="1"/>
    <col min="14335" max="14335" width="15.42578125" style="96" customWidth="1"/>
    <col min="14336" max="14336" width="11.5703125" style="96" customWidth="1"/>
    <col min="14337" max="14337" width="14.42578125" style="96" customWidth="1"/>
    <col min="14338" max="14338" width="10.42578125" style="96" customWidth="1"/>
    <col min="14339" max="14558" width="40.7109375" style="96"/>
    <col min="14559" max="14559" width="14.7109375" style="96" bestFit="1" customWidth="1"/>
    <col min="14560" max="14560" width="35.85546875" style="96" customWidth="1"/>
    <col min="14561" max="14561" width="51.42578125" style="96" customWidth="1"/>
    <col min="14562" max="14562" width="11.42578125" style="96" customWidth="1"/>
    <col min="14563" max="14563" width="14" style="96" customWidth="1"/>
    <col min="14564" max="14564" width="12" style="96" customWidth="1"/>
    <col min="14565" max="14565" width="8.5703125" style="96" customWidth="1"/>
    <col min="14566" max="14566" width="10.140625" style="96" customWidth="1"/>
    <col min="14567" max="14567" width="11" style="96" customWidth="1"/>
    <col min="14568" max="14568" width="12" style="96" customWidth="1"/>
    <col min="14569" max="14569" width="11.5703125" style="96" customWidth="1"/>
    <col min="14570" max="14570" width="9.42578125" style="96" customWidth="1"/>
    <col min="14571" max="14571" width="31.140625" style="96" customWidth="1"/>
    <col min="14572" max="14572" width="25" style="96" customWidth="1"/>
    <col min="14573" max="14573" width="12" style="96" customWidth="1"/>
    <col min="14574" max="14574" width="29.7109375" style="96" bestFit="1" customWidth="1"/>
    <col min="14575" max="14575" width="31" style="96" customWidth="1"/>
    <col min="14576" max="14576" width="17" style="96" customWidth="1"/>
    <col min="14577" max="14577" width="10.42578125" style="96" customWidth="1"/>
    <col min="14578" max="14578" width="13.28515625" style="96" customWidth="1"/>
    <col min="14579" max="14579" width="12.85546875" style="96" customWidth="1"/>
    <col min="14580" max="14580" width="10.5703125" style="96" customWidth="1"/>
    <col min="14581" max="14581" width="16.5703125" style="96" customWidth="1"/>
    <col min="14582" max="14582" width="13.28515625" style="96" customWidth="1"/>
    <col min="14583" max="14583" width="0" style="96" hidden="1" customWidth="1"/>
    <col min="14584" max="14585" width="14.28515625" style="96" customWidth="1"/>
    <col min="14586" max="14586" width="13.140625" style="96" customWidth="1"/>
    <col min="14587" max="14587" width="12.140625" style="96" customWidth="1"/>
    <col min="14588" max="14588" width="12.28515625" style="96" customWidth="1"/>
    <col min="14589" max="14589" width="10.5703125" style="96" customWidth="1"/>
    <col min="14590" max="14590" width="11" style="96" customWidth="1"/>
    <col min="14591" max="14591" width="15.42578125" style="96" customWidth="1"/>
    <col min="14592" max="14592" width="11.5703125" style="96" customWidth="1"/>
    <col min="14593" max="14593" width="14.42578125" style="96" customWidth="1"/>
    <col min="14594" max="14594" width="10.42578125" style="96" customWidth="1"/>
    <col min="14595" max="14814" width="40.7109375" style="96"/>
    <col min="14815" max="14815" width="14.7109375" style="96" bestFit="1" customWidth="1"/>
    <col min="14816" max="14816" width="35.85546875" style="96" customWidth="1"/>
    <col min="14817" max="14817" width="51.42578125" style="96" customWidth="1"/>
    <col min="14818" max="14818" width="11.42578125" style="96" customWidth="1"/>
    <col min="14819" max="14819" width="14" style="96" customWidth="1"/>
    <col min="14820" max="14820" width="12" style="96" customWidth="1"/>
    <col min="14821" max="14821" width="8.5703125" style="96" customWidth="1"/>
    <col min="14822" max="14822" width="10.140625" style="96" customWidth="1"/>
    <col min="14823" max="14823" width="11" style="96" customWidth="1"/>
    <col min="14824" max="14824" width="12" style="96" customWidth="1"/>
    <col min="14825" max="14825" width="11.5703125" style="96" customWidth="1"/>
    <col min="14826" max="14826" width="9.42578125" style="96" customWidth="1"/>
    <col min="14827" max="14827" width="31.140625" style="96" customWidth="1"/>
    <col min="14828" max="14828" width="25" style="96" customWidth="1"/>
    <col min="14829" max="14829" width="12" style="96" customWidth="1"/>
    <col min="14830" max="14830" width="29.7109375" style="96" bestFit="1" customWidth="1"/>
    <col min="14831" max="14831" width="31" style="96" customWidth="1"/>
    <col min="14832" max="14832" width="17" style="96" customWidth="1"/>
    <col min="14833" max="14833" width="10.42578125" style="96" customWidth="1"/>
    <col min="14834" max="14834" width="13.28515625" style="96" customWidth="1"/>
    <col min="14835" max="14835" width="12.85546875" style="96" customWidth="1"/>
    <col min="14836" max="14836" width="10.5703125" style="96" customWidth="1"/>
    <col min="14837" max="14837" width="16.5703125" style="96" customWidth="1"/>
    <col min="14838" max="14838" width="13.28515625" style="96" customWidth="1"/>
    <col min="14839" max="14839" width="0" style="96" hidden="1" customWidth="1"/>
    <col min="14840" max="14841" width="14.28515625" style="96" customWidth="1"/>
    <col min="14842" max="14842" width="13.140625" style="96" customWidth="1"/>
    <col min="14843" max="14843" width="12.140625" style="96" customWidth="1"/>
    <col min="14844" max="14844" width="12.28515625" style="96" customWidth="1"/>
    <col min="14845" max="14845" width="10.5703125" style="96" customWidth="1"/>
    <col min="14846" max="14846" width="11" style="96" customWidth="1"/>
    <col min="14847" max="14847" width="15.42578125" style="96" customWidth="1"/>
    <col min="14848" max="14848" width="11.5703125" style="96" customWidth="1"/>
    <col min="14849" max="14849" width="14.42578125" style="96" customWidth="1"/>
    <col min="14850" max="14850" width="10.42578125" style="96" customWidth="1"/>
    <col min="14851" max="15070" width="40.7109375" style="96"/>
    <col min="15071" max="15071" width="14.7109375" style="96" bestFit="1" customWidth="1"/>
    <col min="15072" max="15072" width="35.85546875" style="96" customWidth="1"/>
    <col min="15073" max="15073" width="51.42578125" style="96" customWidth="1"/>
    <col min="15074" max="15074" width="11.42578125" style="96" customWidth="1"/>
    <col min="15075" max="15075" width="14" style="96" customWidth="1"/>
    <col min="15076" max="15076" width="12" style="96" customWidth="1"/>
    <col min="15077" max="15077" width="8.5703125" style="96" customWidth="1"/>
    <col min="15078" max="15078" width="10.140625" style="96" customWidth="1"/>
    <col min="15079" max="15079" width="11" style="96" customWidth="1"/>
    <col min="15080" max="15080" width="12" style="96" customWidth="1"/>
    <col min="15081" max="15081" width="11.5703125" style="96" customWidth="1"/>
    <col min="15082" max="15082" width="9.42578125" style="96" customWidth="1"/>
    <col min="15083" max="15083" width="31.140625" style="96" customWidth="1"/>
    <col min="15084" max="15084" width="25" style="96" customWidth="1"/>
    <col min="15085" max="15085" width="12" style="96" customWidth="1"/>
    <col min="15086" max="15086" width="29.7109375" style="96" bestFit="1" customWidth="1"/>
    <col min="15087" max="15087" width="31" style="96" customWidth="1"/>
    <col min="15088" max="15088" width="17" style="96" customWidth="1"/>
    <col min="15089" max="15089" width="10.42578125" style="96" customWidth="1"/>
    <col min="15090" max="15090" width="13.28515625" style="96" customWidth="1"/>
    <col min="15091" max="15091" width="12.85546875" style="96" customWidth="1"/>
    <col min="15092" max="15092" width="10.5703125" style="96" customWidth="1"/>
    <col min="15093" max="15093" width="16.5703125" style="96" customWidth="1"/>
    <col min="15094" max="15094" width="13.28515625" style="96" customWidth="1"/>
    <col min="15095" max="15095" width="0" style="96" hidden="1" customWidth="1"/>
    <col min="15096" max="15097" width="14.28515625" style="96" customWidth="1"/>
    <col min="15098" max="15098" width="13.140625" style="96" customWidth="1"/>
    <col min="15099" max="15099" width="12.140625" style="96" customWidth="1"/>
    <col min="15100" max="15100" width="12.28515625" style="96" customWidth="1"/>
    <col min="15101" max="15101" width="10.5703125" style="96" customWidth="1"/>
    <col min="15102" max="15102" width="11" style="96" customWidth="1"/>
    <col min="15103" max="15103" width="15.42578125" style="96" customWidth="1"/>
    <col min="15104" max="15104" width="11.5703125" style="96" customWidth="1"/>
    <col min="15105" max="15105" width="14.42578125" style="96" customWidth="1"/>
    <col min="15106" max="15106" width="10.42578125" style="96" customWidth="1"/>
    <col min="15107" max="15326" width="40.7109375" style="96"/>
    <col min="15327" max="15327" width="14.7109375" style="96" bestFit="1" customWidth="1"/>
    <col min="15328" max="15328" width="35.85546875" style="96" customWidth="1"/>
    <col min="15329" max="15329" width="51.42578125" style="96" customWidth="1"/>
    <col min="15330" max="15330" width="11.42578125" style="96" customWidth="1"/>
    <col min="15331" max="15331" width="14" style="96" customWidth="1"/>
    <col min="15332" max="15332" width="12" style="96" customWidth="1"/>
    <col min="15333" max="15333" width="8.5703125" style="96" customWidth="1"/>
    <col min="15334" max="15334" width="10.140625" style="96" customWidth="1"/>
    <col min="15335" max="15335" width="11" style="96" customWidth="1"/>
    <col min="15336" max="15336" width="12" style="96" customWidth="1"/>
    <col min="15337" max="15337" width="11.5703125" style="96" customWidth="1"/>
    <col min="15338" max="15338" width="9.42578125" style="96" customWidth="1"/>
    <col min="15339" max="15339" width="31.140625" style="96" customWidth="1"/>
    <col min="15340" max="15340" width="25" style="96" customWidth="1"/>
    <col min="15341" max="15341" width="12" style="96" customWidth="1"/>
    <col min="15342" max="15342" width="29.7109375" style="96" bestFit="1" customWidth="1"/>
    <col min="15343" max="15343" width="31" style="96" customWidth="1"/>
    <col min="15344" max="15344" width="17" style="96" customWidth="1"/>
    <col min="15345" max="15345" width="10.42578125" style="96" customWidth="1"/>
    <col min="15346" max="15346" width="13.28515625" style="96" customWidth="1"/>
    <col min="15347" max="15347" width="12.85546875" style="96" customWidth="1"/>
    <col min="15348" max="15348" width="10.5703125" style="96" customWidth="1"/>
    <col min="15349" max="15349" width="16.5703125" style="96" customWidth="1"/>
    <col min="15350" max="15350" width="13.28515625" style="96" customWidth="1"/>
    <col min="15351" max="15351" width="0" style="96" hidden="1" customWidth="1"/>
    <col min="15352" max="15353" width="14.28515625" style="96" customWidth="1"/>
    <col min="15354" max="15354" width="13.140625" style="96" customWidth="1"/>
    <col min="15355" max="15355" width="12.140625" style="96" customWidth="1"/>
    <col min="15356" max="15356" width="12.28515625" style="96" customWidth="1"/>
    <col min="15357" max="15357" width="10.5703125" style="96" customWidth="1"/>
    <col min="15358" max="15358" width="11" style="96" customWidth="1"/>
    <col min="15359" max="15359" width="15.42578125" style="96" customWidth="1"/>
    <col min="15360" max="15360" width="11.5703125" style="96" customWidth="1"/>
    <col min="15361" max="15361" width="14.42578125" style="96" customWidth="1"/>
    <col min="15362" max="15362" width="10.42578125" style="96" customWidth="1"/>
    <col min="15363" max="15582" width="40.7109375" style="96"/>
    <col min="15583" max="15583" width="14.7109375" style="96" bestFit="1" customWidth="1"/>
    <col min="15584" max="15584" width="35.85546875" style="96" customWidth="1"/>
    <col min="15585" max="15585" width="51.42578125" style="96" customWidth="1"/>
    <col min="15586" max="15586" width="11.42578125" style="96" customWidth="1"/>
    <col min="15587" max="15587" width="14" style="96" customWidth="1"/>
    <col min="15588" max="15588" width="12" style="96" customWidth="1"/>
    <col min="15589" max="15589" width="8.5703125" style="96" customWidth="1"/>
    <col min="15590" max="15590" width="10.140625" style="96" customWidth="1"/>
    <col min="15591" max="15591" width="11" style="96" customWidth="1"/>
    <col min="15592" max="15592" width="12" style="96" customWidth="1"/>
    <col min="15593" max="15593" width="11.5703125" style="96" customWidth="1"/>
    <col min="15594" max="15594" width="9.42578125" style="96" customWidth="1"/>
    <col min="15595" max="15595" width="31.140625" style="96" customWidth="1"/>
    <col min="15596" max="15596" width="25" style="96" customWidth="1"/>
    <col min="15597" max="15597" width="12" style="96" customWidth="1"/>
    <col min="15598" max="15598" width="29.7109375" style="96" bestFit="1" customWidth="1"/>
    <col min="15599" max="15599" width="31" style="96" customWidth="1"/>
    <col min="15600" max="15600" width="17" style="96" customWidth="1"/>
    <col min="15601" max="15601" width="10.42578125" style="96" customWidth="1"/>
    <col min="15602" max="15602" width="13.28515625" style="96" customWidth="1"/>
    <col min="15603" max="15603" width="12.85546875" style="96" customWidth="1"/>
    <col min="15604" max="15604" width="10.5703125" style="96" customWidth="1"/>
    <col min="15605" max="15605" width="16.5703125" style="96" customWidth="1"/>
    <col min="15606" max="15606" width="13.28515625" style="96" customWidth="1"/>
    <col min="15607" max="15607" width="0" style="96" hidden="1" customWidth="1"/>
    <col min="15608" max="15609" width="14.28515625" style="96" customWidth="1"/>
    <col min="15610" max="15610" width="13.140625" style="96" customWidth="1"/>
    <col min="15611" max="15611" width="12.140625" style="96" customWidth="1"/>
    <col min="15612" max="15612" width="12.28515625" style="96" customWidth="1"/>
    <col min="15613" max="15613" width="10.5703125" style="96" customWidth="1"/>
    <col min="15614" max="15614" width="11" style="96" customWidth="1"/>
    <col min="15615" max="15615" width="15.42578125" style="96" customWidth="1"/>
    <col min="15616" max="15616" width="11.5703125" style="96" customWidth="1"/>
    <col min="15617" max="15617" width="14.42578125" style="96" customWidth="1"/>
    <col min="15618" max="15618" width="10.42578125" style="96" customWidth="1"/>
    <col min="15619" max="15838" width="40.7109375" style="96"/>
    <col min="15839" max="15839" width="14.7109375" style="96" bestFit="1" customWidth="1"/>
    <col min="15840" max="15840" width="35.85546875" style="96" customWidth="1"/>
    <col min="15841" max="15841" width="51.42578125" style="96" customWidth="1"/>
    <col min="15842" max="15842" width="11.42578125" style="96" customWidth="1"/>
    <col min="15843" max="15843" width="14" style="96" customWidth="1"/>
    <col min="15844" max="15844" width="12" style="96" customWidth="1"/>
    <col min="15845" max="15845" width="8.5703125" style="96" customWidth="1"/>
    <col min="15846" max="15846" width="10.140625" style="96" customWidth="1"/>
    <col min="15847" max="15847" width="11" style="96" customWidth="1"/>
    <col min="15848" max="15848" width="12" style="96" customWidth="1"/>
    <col min="15849" max="15849" width="11.5703125" style="96" customWidth="1"/>
    <col min="15850" max="15850" width="9.42578125" style="96" customWidth="1"/>
    <col min="15851" max="15851" width="31.140625" style="96" customWidth="1"/>
    <col min="15852" max="15852" width="25" style="96" customWidth="1"/>
    <col min="15853" max="15853" width="12" style="96" customWidth="1"/>
    <col min="15854" max="15854" width="29.7109375" style="96" bestFit="1" customWidth="1"/>
    <col min="15855" max="15855" width="31" style="96" customWidth="1"/>
    <col min="15856" max="15856" width="17" style="96" customWidth="1"/>
    <col min="15857" max="15857" width="10.42578125" style="96" customWidth="1"/>
    <col min="15858" max="15858" width="13.28515625" style="96" customWidth="1"/>
    <col min="15859" max="15859" width="12.85546875" style="96" customWidth="1"/>
    <col min="15860" max="15860" width="10.5703125" style="96" customWidth="1"/>
    <col min="15861" max="15861" width="16.5703125" style="96" customWidth="1"/>
    <col min="15862" max="15862" width="13.28515625" style="96" customWidth="1"/>
    <col min="15863" max="15863" width="0" style="96" hidden="1" customWidth="1"/>
    <col min="15864" max="15865" width="14.28515625" style="96" customWidth="1"/>
    <col min="15866" max="15866" width="13.140625" style="96" customWidth="1"/>
    <col min="15867" max="15867" width="12.140625" style="96" customWidth="1"/>
    <col min="15868" max="15868" width="12.28515625" style="96" customWidth="1"/>
    <col min="15869" max="15869" width="10.5703125" style="96" customWidth="1"/>
    <col min="15870" max="15870" width="11" style="96" customWidth="1"/>
    <col min="15871" max="15871" width="15.42578125" style="96" customWidth="1"/>
    <col min="15872" max="15872" width="11.5703125" style="96" customWidth="1"/>
    <col min="15873" max="15873" width="14.42578125" style="96" customWidth="1"/>
    <col min="15874" max="15874" width="10.42578125" style="96" customWidth="1"/>
    <col min="15875" max="16094" width="40.7109375" style="96"/>
    <col min="16095" max="16095" width="14.7109375" style="96" bestFit="1" customWidth="1"/>
    <col min="16096" max="16096" width="35.85546875" style="96" customWidth="1"/>
    <col min="16097" max="16097" width="51.42578125" style="96" customWidth="1"/>
    <col min="16098" max="16098" width="11.42578125" style="96" customWidth="1"/>
    <col min="16099" max="16099" width="14" style="96" customWidth="1"/>
    <col min="16100" max="16100" width="12" style="96" customWidth="1"/>
    <col min="16101" max="16101" width="8.5703125" style="96" customWidth="1"/>
    <col min="16102" max="16102" width="10.140625" style="96" customWidth="1"/>
    <col min="16103" max="16103" width="11" style="96" customWidth="1"/>
    <col min="16104" max="16104" width="12" style="96" customWidth="1"/>
    <col min="16105" max="16105" width="11.5703125" style="96" customWidth="1"/>
    <col min="16106" max="16106" width="9.42578125" style="96" customWidth="1"/>
    <col min="16107" max="16107" width="31.140625" style="96" customWidth="1"/>
    <col min="16108" max="16108" width="25" style="96" customWidth="1"/>
    <col min="16109" max="16109" width="12" style="96" customWidth="1"/>
    <col min="16110" max="16110" width="29.7109375" style="96" bestFit="1" customWidth="1"/>
    <col min="16111" max="16111" width="31" style="96" customWidth="1"/>
    <col min="16112" max="16112" width="17" style="96" customWidth="1"/>
    <col min="16113" max="16113" width="10.42578125" style="96" customWidth="1"/>
    <col min="16114" max="16114" width="13.28515625" style="96" customWidth="1"/>
    <col min="16115" max="16115" width="12.85546875" style="96" customWidth="1"/>
    <col min="16116" max="16116" width="10.5703125" style="96" customWidth="1"/>
    <col min="16117" max="16117" width="16.5703125" style="96" customWidth="1"/>
    <col min="16118" max="16118" width="13.28515625" style="96" customWidth="1"/>
    <col min="16119" max="16119" width="0" style="96" hidden="1" customWidth="1"/>
    <col min="16120" max="16121" width="14.28515625" style="96" customWidth="1"/>
    <col min="16122" max="16122" width="13.140625" style="96" customWidth="1"/>
    <col min="16123" max="16123" width="12.140625" style="96" customWidth="1"/>
    <col min="16124" max="16124" width="12.28515625" style="96" customWidth="1"/>
    <col min="16125" max="16125" width="10.5703125" style="96" customWidth="1"/>
    <col min="16126" max="16126" width="11" style="96" customWidth="1"/>
    <col min="16127" max="16127" width="15.42578125" style="96" customWidth="1"/>
    <col min="16128" max="16128" width="11.5703125" style="96" customWidth="1"/>
    <col min="16129" max="16129" width="14.42578125" style="96" customWidth="1"/>
    <col min="16130" max="16130" width="10.42578125" style="96" customWidth="1"/>
    <col min="16131" max="16384" width="40.7109375" style="96"/>
  </cols>
  <sheetData>
    <row r="1" spans="1:250" s="90" customFormat="1" ht="45" customHeight="1">
      <c r="A1" s="87" t="s">
        <v>329</v>
      </c>
      <c r="B1" s="87" t="s">
        <v>330</v>
      </c>
      <c r="C1" s="88" t="s">
        <v>331</v>
      </c>
      <c r="D1" s="88" t="s">
        <v>332</v>
      </c>
      <c r="E1" s="89" t="s">
        <v>333</v>
      </c>
      <c r="F1" s="89" t="s">
        <v>334</v>
      </c>
      <c r="HK1" s="91"/>
    </row>
    <row r="2" spans="1:250" ht="15" customHeight="1">
      <c r="A2" s="92" t="s">
        <v>20</v>
      </c>
      <c r="B2" s="92" t="s">
        <v>337</v>
      </c>
      <c r="C2" s="93">
        <v>8</v>
      </c>
      <c r="D2" s="93" t="s">
        <v>10</v>
      </c>
      <c r="E2" s="94">
        <v>8200</v>
      </c>
      <c r="F2" s="95">
        <f>65600+5622</f>
        <v>71222</v>
      </c>
    </row>
    <row r="3" spans="1:250" ht="15" customHeight="1">
      <c r="A3" s="92" t="s">
        <v>20</v>
      </c>
      <c r="B3" s="92" t="s">
        <v>338</v>
      </c>
      <c r="C3" s="93">
        <v>300</v>
      </c>
      <c r="D3" s="93" t="s">
        <v>16</v>
      </c>
      <c r="E3" s="94">
        <v>1500</v>
      </c>
      <c r="F3" s="95">
        <f>450000+4275</f>
        <v>454275</v>
      </c>
    </row>
    <row r="4" spans="1:250" s="75" customFormat="1" ht="15" customHeight="1">
      <c r="A4" s="92" t="s">
        <v>20</v>
      </c>
      <c r="B4" s="92" t="s">
        <v>339</v>
      </c>
      <c r="C4" s="93">
        <v>300</v>
      </c>
      <c r="D4" s="93" t="s">
        <v>16</v>
      </c>
      <c r="E4" s="94">
        <v>1500</v>
      </c>
      <c r="F4" s="95">
        <v>450000</v>
      </c>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row>
    <row r="5" spans="1:250" s="75" customFormat="1" ht="15" customHeight="1">
      <c r="A5" s="92" t="s">
        <v>20</v>
      </c>
      <c r="B5" s="92" t="s">
        <v>340</v>
      </c>
      <c r="C5" s="93">
        <v>300</v>
      </c>
      <c r="D5" s="93" t="s">
        <v>16</v>
      </c>
      <c r="E5" s="94">
        <v>1500</v>
      </c>
      <c r="F5" s="95">
        <v>450000</v>
      </c>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row>
    <row r="6" spans="1:250" s="75" customFormat="1" ht="15" customHeight="1">
      <c r="A6" s="92" t="s">
        <v>20</v>
      </c>
      <c r="B6" s="92" t="s">
        <v>341</v>
      </c>
      <c r="C6" s="93">
        <v>300</v>
      </c>
      <c r="D6" s="93" t="s">
        <v>16</v>
      </c>
      <c r="E6" s="94">
        <v>1500</v>
      </c>
      <c r="F6" s="95">
        <v>450000</v>
      </c>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row>
    <row r="7" spans="1:250" s="75" customFormat="1" ht="15" customHeight="1">
      <c r="A7" s="92" t="s">
        <v>20</v>
      </c>
      <c r="B7" s="92" t="s">
        <v>342</v>
      </c>
      <c r="C7" s="93">
        <v>600</v>
      </c>
      <c r="D7" s="93" t="s">
        <v>16</v>
      </c>
      <c r="E7" s="94">
        <v>3000</v>
      </c>
      <c r="F7" s="95">
        <v>1800000</v>
      </c>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row>
    <row r="8" spans="1:250" s="75" customFormat="1" ht="15" customHeight="1">
      <c r="A8" s="92" t="s">
        <v>20</v>
      </c>
      <c r="B8" s="92" t="s">
        <v>343</v>
      </c>
      <c r="C8" s="93">
        <v>20</v>
      </c>
      <c r="D8" s="93" t="s">
        <v>10</v>
      </c>
      <c r="E8" s="94">
        <v>2000</v>
      </c>
      <c r="F8" s="95">
        <v>40000</v>
      </c>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row>
    <row r="9" spans="1:250" s="75" customFormat="1" ht="15" customHeight="1">
      <c r="A9" s="92" t="s">
        <v>20</v>
      </c>
      <c r="B9" s="92" t="s">
        <v>344</v>
      </c>
      <c r="C9" s="93">
        <v>11</v>
      </c>
      <c r="D9" s="93" t="s">
        <v>345</v>
      </c>
      <c r="E9" s="94">
        <v>5277</v>
      </c>
      <c r="F9" s="95">
        <v>58047</v>
      </c>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row>
    <row r="10" spans="1:250" s="75" customFormat="1" ht="15" customHeight="1">
      <c r="A10" s="92" t="s">
        <v>20</v>
      </c>
      <c r="B10" s="92" t="s">
        <v>346</v>
      </c>
      <c r="C10" s="93">
        <v>200</v>
      </c>
      <c r="D10" s="93" t="s">
        <v>345</v>
      </c>
      <c r="E10" s="94">
        <v>100</v>
      </c>
      <c r="F10" s="95">
        <v>20000</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row>
    <row r="11" spans="1:250" s="75" customFormat="1" ht="15" customHeight="1">
      <c r="A11" s="92" t="s">
        <v>20</v>
      </c>
      <c r="B11" s="92" t="s">
        <v>347</v>
      </c>
      <c r="C11" s="93">
        <v>5</v>
      </c>
      <c r="D11" s="93" t="s">
        <v>233</v>
      </c>
      <c r="E11" s="94">
        <v>1334</v>
      </c>
      <c r="F11" s="95">
        <f>+C11*E11</f>
        <v>6670</v>
      </c>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row>
    <row r="12" spans="1:250" s="75" customFormat="1" ht="15" customHeight="1">
      <c r="A12" s="92" t="s">
        <v>20</v>
      </c>
      <c r="B12" s="92" t="s">
        <v>348</v>
      </c>
      <c r="C12" s="93">
        <v>12</v>
      </c>
      <c r="D12" s="93" t="s">
        <v>10</v>
      </c>
      <c r="E12" s="94">
        <v>2999.76</v>
      </c>
      <c r="F12" s="95">
        <f t="shared" ref="F12:F13" si="0">+C12*E12</f>
        <v>35997.120000000003</v>
      </c>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row>
    <row r="13" spans="1:250" s="75" customFormat="1" ht="15" customHeight="1">
      <c r="A13" s="92" t="s">
        <v>20</v>
      </c>
      <c r="B13" s="92" t="s">
        <v>349</v>
      </c>
      <c r="C13" s="93">
        <v>12</v>
      </c>
      <c r="D13" s="93" t="s">
        <v>10</v>
      </c>
      <c r="E13" s="94">
        <v>2999.76</v>
      </c>
      <c r="F13" s="95">
        <f t="shared" si="0"/>
        <v>35997.120000000003</v>
      </c>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row>
    <row r="14" spans="1:250" s="75" customFormat="1" ht="15" customHeight="1">
      <c r="A14" s="92" t="s">
        <v>20</v>
      </c>
      <c r="B14" s="92" t="s">
        <v>350</v>
      </c>
      <c r="C14" s="93">
        <v>4</v>
      </c>
      <c r="D14" s="93" t="s">
        <v>10</v>
      </c>
      <c r="E14" s="94">
        <v>250000</v>
      </c>
      <c r="F14" s="95">
        <v>1000000</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row>
    <row r="15" spans="1:250" s="75" customFormat="1" ht="15" customHeight="1">
      <c r="A15" s="92" t="s">
        <v>20</v>
      </c>
      <c r="B15" s="92" t="s">
        <v>351</v>
      </c>
      <c r="C15" s="93">
        <v>200</v>
      </c>
      <c r="D15" s="93" t="s">
        <v>10</v>
      </c>
      <c r="E15" s="94">
        <v>19.72</v>
      </c>
      <c r="F15" s="95">
        <f t="shared" ref="F15:F18" si="1">+C15*E15</f>
        <v>3944</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row>
    <row r="16" spans="1:250" s="75" customFormat="1" ht="15" customHeight="1">
      <c r="A16" s="92" t="s">
        <v>20</v>
      </c>
      <c r="B16" s="92" t="s">
        <v>352</v>
      </c>
      <c r="C16" s="93">
        <v>400</v>
      </c>
      <c r="D16" s="93" t="s">
        <v>10</v>
      </c>
      <c r="E16" s="94">
        <v>48.163200000000003</v>
      </c>
      <c r="F16" s="95">
        <f t="shared" si="1"/>
        <v>19265.280000000002</v>
      </c>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row>
    <row r="17" spans="1:250" s="75" customFormat="1" ht="15" customHeight="1">
      <c r="A17" s="92" t="s">
        <v>20</v>
      </c>
      <c r="B17" s="92" t="s">
        <v>353</v>
      </c>
      <c r="C17" s="93">
        <v>300</v>
      </c>
      <c r="D17" s="93" t="s">
        <v>10</v>
      </c>
      <c r="E17" s="94">
        <v>31.667999999999999</v>
      </c>
      <c r="F17" s="95">
        <f t="shared" si="1"/>
        <v>9500.4</v>
      </c>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row>
    <row r="18" spans="1:250" s="75" customFormat="1" ht="15" customHeight="1">
      <c r="A18" s="92" t="s">
        <v>20</v>
      </c>
      <c r="B18" s="92" t="s">
        <v>354</v>
      </c>
      <c r="C18" s="93">
        <v>300</v>
      </c>
      <c r="D18" s="93" t="s">
        <v>10</v>
      </c>
      <c r="E18" s="94">
        <v>39.44</v>
      </c>
      <c r="F18" s="95">
        <f t="shared" si="1"/>
        <v>11832</v>
      </c>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row>
    <row r="19" spans="1:250" s="75" customFormat="1" ht="15" customHeight="1">
      <c r="A19" s="92" t="s">
        <v>20</v>
      </c>
      <c r="B19" s="92" t="s">
        <v>355</v>
      </c>
      <c r="C19" s="93">
        <v>70</v>
      </c>
      <c r="D19" s="93" t="s">
        <v>10</v>
      </c>
      <c r="E19" s="94">
        <v>9500</v>
      </c>
      <c r="F19" s="95">
        <v>665000</v>
      </c>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row>
    <row r="20" spans="1:250" s="75" customFormat="1" ht="15" customHeight="1">
      <c r="A20" s="92" t="s">
        <v>20</v>
      </c>
      <c r="B20" s="92" t="s">
        <v>356</v>
      </c>
      <c r="C20" s="93">
        <v>40</v>
      </c>
      <c r="D20" s="93" t="s">
        <v>345</v>
      </c>
      <c r="E20" s="94">
        <v>4850</v>
      </c>
      <c r="F20" s="95">
        <v>194000</v>
      </c>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row>
    <row r="21" spans="1:250" s="75" customFormat="1" ht="15" customHeight="1">
      <c r="A21" s="92" t="s">
        <v>20</v>
      </c>
      <c r="B21" s="92" t="s">
        <v>357</v>
      </c>
      <c r="C21" s="93">
        <v>100</v>
      </c>
      <c r="D21" s="93" t="s">
        <v>358</v>
      </c>
      <c r="E21" s="94">
        <v>4200</v>
      </c>
      <c r="F21" s="95">
        <v>420000</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row>
    <row r="22" spans="1:250" s="75" customFormat="1" ht="15" customHeight="1">
      <c r="A22" s="92" t="s">
        <v>20</v>
      </c>
      <c r="B22" s="92" t="s">
        <v>359</v>
      </c>
      <c r="C22" s="93">
        <v>8</v>
      </c>
      <c r="D22" s="93" t="s">
        <v>345</v>
      </c>
      <c r="E22" s="94">
        <v>3300</v>
      </c>
      <c r="F22" s="95">
        <v>26400</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row>
    <row r="23" spans="1:250" s="75" customFormat="1" ht="15" customHeight="1">
      <c r="A23" s="92" t="s">
        <v>20</v>
      </c>
      <c r="B23" s="92" t="s">
        <v>360</v>
      </c>
      <c r="C23" s="93">
        <v>3</v>
      </c>
      <c r="D23" s="93" t="s">
        <v>10</v>
      </c>
      <c r="E23" s="94">
        <v>10200</v>
      </c>
      <c r="F23" s="95">
        <v>30600</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row>
    <row r="24" spans="1:250" s="75" customFormat="1" ht="15" customHeight="1">
      <c r="A24" s="92" t="s">
        <v>20</v>
      </c>
      <c r="B24" s="92" t="s">
        <v>361</v>
      </c>
      <c r="C24" s="93">
        <v>8</v>
      </c>
      <c r="D24" s="93" t="s">
        <v>10</v>
      </c>
      <c r="E24" s="94">
        <v>6032</v>
      </c>
      <c r="F24" s="95">
        <f t="shared" ref="F24:F26" si="2">+C24*E24</f>
        <v>48256</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row>
    <row r="25" spans="1:250" s="75" customFormat="1" ht="15" customHeight="1">
      <c r="A25" s="92" t="s">
        <v>20</v>
      </c>
      <c r="B25" s="92" t="s">
        <v>362</v>
      </c>
      <c r="C25" s="93">
        <v>10</v>
      </c>
      <c r="D25" s="93" t="s">
        <v>10</v>
      </c>
      <c r="E25" s="94">
        <v>2552</v>
      </c>
      <c r="F25" s="95">
        <f t="shared" si="2"/>
        <v>25520</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row>
    <row r="26" spans="1:250" s="75" customFormat="1" ht="15" customHeight="1">
      <c r="A26" s="92" t="s">
        <v>20</v>
      </c>
      <c r="B26" s="92" t="s">
        <v>363</v>
      </c>
      <c r="C26" s="93">
        <v>6</v>
      </c>
      <c r="D26" s="93" t="s">
        <v>10</v>
      </c>
      <c r="E26" s="94">
        <v>2275.92</v>
      </c>
      <c r="F26" s="95">
        <f t="shared" si="2"/>
        <v>13655.52</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row>
    <row r="27" spans="1:250" s="75" customFormat="1" ht="15.75" customHeight="1">
      <c r="A27" s="92" t="s">
        <v>20</v>
      </c>
      <c r="B27" s="92" t="s">
        <v>364</v>
      </c>
      <c r="C27" s="93">
        <v>50</v>
      </c>
      <c r="D27" s="93" t="s">
        <v>10</v>
      </c>
      <c r="E27" s="94">
        <v>1373</v>
      </c>
      <c r="F27" s="95">
        <v>68650</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row>
    <row r="28" spans="1:250" s="75" customFormat="1" ht="15" customHeight="1">
      <c r="A28" s="92" t="s">
        <v>20</v>
      </c>
      <c r="B28" s="92" t="s">
        <v>365</v>
      </c>
      <c r="C28" s="93">
        <v>5</v>
      </c>
      <c r="D28" s="93" t="s">
        <v>10</v>
      </c>
      <c r="E28" s="94">
        <v>7270</v>
      </c>
      <c r="F28" s="95">
        <v>36350</v>
      </c>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row>
    <row r="29" spans="1:250" s="75" customFormat="1" ht="15" customHeight="1">
      <c r="A29" s="92" t="s">
        <v>20</v>
      </c>
      <c r="B29" s="92" t="s">
        <v>366</v>
      </c>
      <c r="C29" s="93">
        <v>7</v>
      </c>
      <c r="D29" s="93" t="s">
        <v>10</v>
      </c>
      <c r="E29" s="94">
        <v>3500</v>
      </c>
      <c r="F29" s="95">
        <v>24500</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row>
    <row r="30" spans="1:250" s="75" customFormat="1" ht="15" customHeight="1">
      <c r="A30" s="92" t="s">
        <v>20</v>
      </c>
      <c r="B30" s="92" t="s">
        <v>367</v>
      </c>
      <c r="C30" s="93">
        <v>200</v>
      </c>
      <c r="D30" s="93" t="s">
        <v>10</v>
      </c>
      <c r="E30" s="94">
        <v>36.076000000000001</v>
      </c>
      <c r="F30" s="95">
        <f t="shared" ref="F30:F32" si="3">+C30*E30</f>
        <v>7215.2</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row>
    <row r="31" spans="1:250" s="75" customFormat="1" ht="15" customHeight="1">
      <c r="A31" s="92" t="s">
        <v>20</v>
      </c>
      <c r="B31" s="92" t="s">
        <v>368</v>
      </c>
      <c r="C31" s="93">
        <v>200</v>
      </c>
      <c r="D31" s="93" t="s">
        <v>10</v>
      </c>
      <c r="E31" s="94">
        <v>50.622399999999999</v>
      </c>
      <c r="F31" s="95">
        <f t="shared" si="3"/>
        <v>10124.48</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row>
    <row r="32" spans="1:250" s="75" customFormat="1" ht="15" customHeight="1">
      <c r="A32" s="92" t="s">
        <v>20</v>
      </c>
      <c r="B32" s="92" t="s">
        <v>369</v>
      </c>
      <c r="C32" s="93">
        <v>5</v>
      </c>
      <c r="D32" s="93" t="s">
        <v>233</v>
      </c>
      <c r="E32" s="94">
        <v>1334</v>
      </c>
      <c r="F32" s="95">
        <f t="shared" si="3"/>
        <v>6670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row>
    <row r="33" spans="1:250" s="75" customFormat="1" ht="15" customHeight="1">
      <c r="A33" s="92" t="s">
        <v>20</v>
      </c>
      <c r="B33" s="92" t="s">
        <v>370</v>
      </c>
      <c r="C33" s="93">
        <v>403</v>
      </c>
      <c r="D33" s="93" t="s">
        <v>371</v>
      </c>
      <c r="E33" s="94">
        <v>8450</v>
      </c>
      <c r="F33" s="95">
        <f>3405350+8450</f>
        <v>3413800</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row>
    <row r="34" spans="1:250" s="75" customFormat="1" ht="15" customHeight="1">
      <c r="A34" s="92" t="s">
        <v>20</v>
      </c>
      <c r="B34" s="92" t="s">
        <v>372</v>
      </c>
      <c r="C34" s="93">
        <v>10</v>
      </c>
      <c r="D34" s="93" t="s">
        <v>10</v>
      </c>
      <c r="E34" s="94">
        <v>5000</v>
      </c>
      <c r="F34" s="95">
        <v>50000</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row>
    <row r="35" spans="1:250" s="75" customFormat="1" ht="15" customHeight="1">
      <c r="A35" s="92" t="s">
        <v>20</v>
      </c>
      <c r="B35" s="92" t="s">
        <v>373</v>
      </c>
      <c r="C35" s="93">
        <v>10</v>
      </c>
      <c r="D35" s="93" t="s">
        <v>371</v>
      </c>
      <c r="E35" s="94">
        <v>5265.3</v>
      </c>
      <c r="F35" s="95">
        <v>52653</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row>
    <row r="36" spans="1:250" s="75" customFormat="1" ht="15" customHeight="1">
      <c r="A36" s="92" t="s">
        <v>20</v>
      </c>
      <c r="B36" s="92" t="s">
        <v>374</v>
      </c>
      <c r="C36" s="93">
        <v>6</v>
      </c>
      <c r="D36" s="93" t="s">
        <v>10</v>
      </c>
      <c r="E36" s="94">
        <v>6554</v>
      </c>
      <c r="F36" s="95">
        <f t="shared" ref="F36:F42" si="4">+C36*E36</f>
        <v>39324</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row>
    <row r="37" spans="1:250" s="75" customFormat="1" ht="15" customHeight="1">
      <c r="A37" s="92" t="s">
        <v>20</v>
      </c>
      <c r="B37" s="92" t="s">
        <v>375</v>
      </c>
      <c r="C37" s="93">
        <v>25</v>
      </c>
      <c r="D37" s="93" t="s">
        <v>10</v>
      </c>
      <c r="E37" s="94">
        <v>812</v>
      </c>
      <c r="F37" s="95">
        <f t="shared" si="4"/>
        <v>20300</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row>
    <row r="38" spans="1:250" s="75" customFormat="1" ht="15" customHeight="1">
      <c r="A38" s="92" t="s">
        <v>20</v>
      </c>
      <c r="B38" s="92" t="s">
        <v>376</v>
      </c>
      <c r="C38" s="93">
        <v>5</v>
      </c>
      <c r="D38" s="93" t="s">
        <v>10</v>
      </c>
      <c r="E38" s="94">
        <v>6960</v>
      </c>
      <c r="F38" s="95">
        <f t="shared" si="4"/>
        <v>34800</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row>
    <row r="39" spans="1:250" s="75" customFormat="1" ht="15" customHeight="1">
      <c r="A39" s="92" t="s">
        <v>20</v>
      </c>
      <c r="B39" s="92" t="s">
        <v>377</v>
      </c>
      <c r="C39" s="93">
        <v>12</v>
      </c>
      <c r="D39" s="93" t="s">
        <v>10</v>
      </c>
      <c r="E39" s="94">
        <v>4044.92</v>
      </c>
      <c r="F39" s="95">
        <f t="shared" si="4"/>
        <v>48539.040000000001</v>
      </c>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c r="GM39" s="96"/>
      <c r="GN39" s="96"/>
      <c r="GO39" s="96"/>
      <c r="GP39" s="96"/>
      <c r="GQ39" s="96"/>
      <c r="GR39" s="96"/>
      <c r="GS39" s="96"/>
      <c r="GT39" s="96"/>
      <c r="GU39" s="96"/>
      <c r="GV39" s="96"/>
      <c r="GW39" s="96"/>
      <c r="GX39" s="96"/>
      <c r="GY39" s="96"/>
      <c r="GZ39" s="96"/>
      <c r="HA39" s="96"/>
      <c r="HB39" s="96"/>
      <c r="HC39" s="96"/>
      <c r="HD39" s="96"/>
      <c r="HE39" s="96"/>
      <c r="HF39" s="96"/>
      <c r="HG39" s="96"/>
      <c r="HH39" s="96"/>
      <c r="HI39" s="96"/>
      <c r="HJ39" s="96"/>
      <c r="HK39" s="96"/>
      <c r="HL39" s="96"/>
      <c r="HM39" s="96"/>
      <c r="HN39" s="96"/>
      <c r="HO39" s="96"/>
      <c r="HP39" s="96"/>
      <c r="HQ39" s="96"/>
      <c r="HR39" s="96"/>
      <c r="HS39" s="96"/>
      <c r="HT39" s="96"/>
      <c r="HU39" s="96"/>
      <c r="HV39" s="96"/>
      <c r="HW39" s="96"/>
      <c r="HX39" s="96"/>
      <c r="HY39" s="96"/>
      <c r="HZ39" s="96"/>
      <c r="IA39" s="96"/>
      <c r="IB39" s="96"/>
      <c r="IC39" s="96"/>
      <c r="ID39" s="96"/>
      <c r="IE39" s="96"/>
      <c r="IF39" s="96"/>
      <c r="IG39" s="96"/>
      <c r="IH39" s="96"/>
      <c r="II39" s="96"/>
      <c r="IJ39" s="96"/>
      <c r="IK39" s="96"/>
      <c r="IL39" s="96"/>
      <c r="IM39" s="96"/>
      <c r="IN39" s="96"/>
      <c r="IO39" s="96"/>
      <c r="IP39" s="96"/>
    </row>
    <row r="40" spans="1:250" s="75" customFormat="1" ht="15" customHeight="1">
      <c r="A40" s="92" t="s">
        <v>20</v>
      </c>
      <c r="B40" s="92" t="s">
        <v>378</v>
      </c>
      <c r="C40" s="93">
        <v>10</v>
      </c>
      <c r="D40" s="93" t="s">
        <v>10</v>
      </c>
      <c r="E40" s="94">
        <v>2465</v>
      </c>
      <c r="F40" s="95">
        <f t="shared" si="4"/>
        <v>24650</v>
      </c>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row>
    <row r="41" spans="1:250" s="75" customFormat="1" ht="15" customHeight="1">
      <c r="A41" s="92" t="s">
        <v>20</v>
      </c>
      <c r="B41" s="92" t="s">
        <v>379</v>
      </c>
      <c r="C41" s="93">
        <v>9</v>
      </c>
      <c r="D41" s="93" t="s">
        <v>10</v>
      </c>
      <c r="E41" s="94">
        <v>1653</v>
      </c>
      <c r="F41" s="95">
        <f t="shared" si="4"/>
        <v>14877</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c r="HX41" s="96"/>
      <c r="HY41" s="96"/>
      <c r="HZ41" s="96"/>
      <c r="IA41" s="96"/>
      <c r="IB41" s="96"/>
      <c r="IC41" s="96"/>
      <c r="ID41" s="96"/>
      <c r="IE41" s="96"/>
      <c r="IF41" s="96"/>
      <c r="IG41" s="96"/>
      <c r="IH41" s="96"/>
      <c r="II41" s="96"/>
      <c r="IJ41" s="96"/>
      <c r="IK41" s="96"/>
      <c r="IL41" s="96"/>
      <c r="IM41" s="96"/>
      <c r="IN41" s="96"/>
      <c r="IO41" s="96"/>
      <c r="IP41" s="96"/>
    </row>
    <row r="42" spans="1:250" s="75" customFormat="1" ht="15" customHeight="1">
      <c r="A42" s="92" t="s">
        <v>20</v>
      </c>
      <c r="B42" s="92" t="s">
        <v>380</v>
      </c>
      <c r="C42" s="93">
        <v>6</v>
      </c>
      <c r="D42" s="93" t="s">
        <v>10</v>
      </c>
      <c r="E42" s="94">
        <v>3058.92</v>
      </c>
      <c r="F42" s="95">
        <f t="shared" si="4"/>
        <v>18353.52</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c r="GM42" s="96"/>
      <c r="GN42" s="96"/>
      <c r="GO42" s="96"/>
      <c r="GP42" s="96"/>
      <c r="GQ42" s="96"/>
      <c r="GR42" s="96"/>
      <c r="GS42" s="96"/>
      <c r="GT42" s="96"/>
      <c r="GU42" s="96"/>
      <c r="GV42" s="96"/>
      <c r="GW42" s="96"/>
      <c r="GX42" s="96"/>
      <c r="GY42" s="96"/>
      <c r="GZ42" s="96"/>
      <c r="HA42" s="96"/>
      <c r="HB42" s="96"/>
      <c r="HC42" s="96"/>
      <c r="HD42" s="96"/>
      <c r="HE42" s="96"/>
      <c r="HF42" s="96"/>
      <c r="HG42" s="96"/>
      <c r="HH42" s="96"/>
      <c r="HI42" s="96"/>
      <c r="HJ42" s="96"/>
      <c r="HK42" s="96"/>
      <c r="HL42" s="96"/>
      <c r="HM42" s="96"/>
      <c r="HN42" s="96"/>
      <c r="HO42" s="96"/>
      <c r="HP42" s="96"/>
      <c r="HQ42" s="96"/>
      <c r="HR42" s="96"/>
      <c r="HS42" s="96"/>
      <c r="HT42" s="96"/>
      <c r="HU42" s="96"/>
      <c r="HV42" s="96"/>
      <c r="HW42" s="96"/>
      <c r="HX42" s="96"/>
      <c r="HY42" s="96"/>
      <c r="HZ42" s="96"/>
      <c r="IA42" s="96"/>
      <c r="IB42" s="96"/>
      <c r="IC42" s="96"/>
      <c r="ID42" s="96"/>
      <c r="IE42" s="96"/>
      <c r="IF42" s="96"/>
      <c r="IG42" s="96"/>
      <c r="IH42" s="96"/>
      <c r="II42" s="96"/>
      <c r="IJ42" s="96"/>
      <c r="IK42" s="96"/>
      <c r="IL42" s="96"/>
      <c r="IM42" s="96"/>
      <c r="IN42" s="96"/>
      <c r="IO42" s="96"/>
      <c r="IP42" s="96"/>
    </row>
    <row r="43" spans="1:250" s="75" customFormat="1" ht="15" customHeight="1">
      <c r="A43" s="92" t="s">
        <v>20</v>
      </c>
      <c r="B43" s="92" t="s">
        <v>381</v>
      </c>
      <c r="C43" s="93">
        <v>27</v>
      </c>
      <c r="D43" s="93" t="s">
        <v>382</v>
      </c>
      <c r="E43" s="94">
        <v>36000</v>
      </c>
      <c r="F43" s="95">
        <v>972000</v>
      </c>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96"/>
      <c r="FD43" s="96"/>
      <c r="FE43" s="96"/>
      <c r="FF43" s="96"/>
      <c r="FG43" s="96"/>
      <c r="FH43" s="96"/>
      <c r="FI43" s="96"/>
      <c r="FJ43" s="96"/>
      <c r="FK43" s="96"/>
      <c r="FL43" s="96"/>
      <c r="FM43" s="96"/>
      <c r="FN43" s="96"/>
      <c r="FO43" s="96"/>
      <c r="FP43" s="96"/>
      <c r="FQ43" s="96"/>
      <c r="FR43" s="96"/>
      <c r="FS43" s="96"/>
      <c r="FT43" s="96"/>
      <c r="FU43" s="96"/>
      <c r="FV43" s="96"/>
      <c r="FW43" s="96"/>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row>
    <row r="44" spans="1:250" s="75" customFormat="1" ht="15" customHeight="1">
      <c r="A44" s="92" t="s">
        <v>20</v>
      </c>
      <c r="B44" s="92" t="s">
        <v>383</v>
      </c>
      <c r="C44" s="93">
        <v>44</v>
      </c>
      <c r="D44" s="93" t="s">
        <v>10</v>
      </c>
      <c r="E44" s="94">
        <v>300</v>
      </c>
      <c r="F44" s="95">
        <v>13200</v>
      </c>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row>
    <row r="45" spans="1:250" s="75" customFormat="1" ht="15" customHeight="1">
      <c r="A45" s="92" t="s">
        <v>20</v>
      </c>
      <c r="B45" s="92" t="s">
        <v>384</v>
      </c>
      <c r="C45" s="93">
        <v>2</v>
      </c>
      <c r="D45" s="93" t="s">
        <v>282</v>
      </c>
      <c r="E45" s="94">
        <v>7701585</v>
      </c>
      <c r="F45" s="95">
        <f>15403170</f>
        <v>15403170</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row>
    <row r="46" spans="1:250" s="75" customFormat="1" ht="15" customHeight="1">
      <c r="A46" s="92" t="s">
        <v>20</v>
      </c>
      <c r="B46" s="92" t="s">
        <v>385</v>
      </c>
      <c r="C46" s="93">
        <v>9.5</v>
      </c>
      <c r="D46" s="93" t="s">
        <v>282</v>
      </c>
      <c r="E46" s="94">
        <v>7639140</v>
      </c>
      <c r="F46" s="95">
        <f>72571830+25000</f>
        <v>72596830</v>
      </c>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row>
    <row r="47" spans="1:250" s="75" customFormat="1" ht="15" customHeight="1">
      <c r="A47" s="92" t="s">
        <v>20</v>
      </c>
      <c r="B47" s="92" t="s">
        <v>386</v>
      </c>
      <c r="C47" s="93">
        <v>2</v>
      </c>
      <c r="D47" s="93" t="s">
        <v>387</v>
      </c>
      <c r="E47" s="94">
        <v>1800000</v>
      </c>
      <c r="F47" s="95">
        <v>3600000</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row>
    <row r="48" spans="1:250" s="75" customFormat="1" ht="15" customHeight="1">
      <c r="A48" s="92" t="s">
        <v>20</v>
      </c>
      <c r="B48" s="92" t="s">
        <v>388</v>
      </c>
      <c r="C48" s="93">
        <v>2</v>
      </c>
      <c r="D48" s="93" t="s">
        <v>387</v>
      </c>
      <c r="E48" s="94">
        <v>360000</v>
      </c>
      <c r="F48" s="95">
        <v>720000</v>
      </c>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c r="GM48" s="96"/>
      <c r="GN48" s="96"/>
      <c r="GO48" s="96"/>
      <c r="GP48" s="96"/>
      <c r="GQ48" s="96"/>
      <c r="GR48" s="96"/>
      <c r="GS48" s="96"/>
      <c r="GT48" s="96"/>
      <c r="GU48" s="96"/>
      <c r="GV48" s="96"/>
      <c r="GW48" s="96"/>
      <c r="GX48" s="96"/>
      <c r="GY48" s="96"/>
      <c r="GZ48" s="96"/>
      <c r="HA48" s="96"/>
      <c r="HB48" s="96"/>
      <c r="HC48" s="96"/>
      <c r="HD48" s="96"/>
      <c r="HE48" s="96"/>
      <c r="HF48" s="96"/>
      <c r="HG48" s="96"/>
      <c r="HH48" s="96"/>
      <c r="HI48" s="96"/>
      <c r="HJ48" s="96"/>
      <c r="HK48" s="96"/>
      <c r="HL48" s="96"/>
      <c r="HM48" s="96"/>
      <c r="HN48" s="96"/>
      <c r="HO48" s="96"/>
      <c r="HP48" s="96"/>
      <c r="HQ48" s="96"/>
      <c r="HR48" s="96"/>
      <c r="HS48" s="96"/>
      <c r="HT48" s="96"/>
      <c r="HU48" s="96"/>
      <c r="HV48" s="96"/>
      <c r="HW48" s="96"/>
      <c r="HX48" s="96"/>
      <c r="HY48" s="96"/>
      <c r="HZ48" s="96"/>
      <c r="IA48" s="96"/>
      <c r="IB48" s="96"/>
      <c r="IC48" s="96"/>
      <c r="ID48" s="96"/>
      <c r="IE48" s="96"/>
      <c r="IF48" s="96"/>
      <c r="IG48" s="96"/>
      <c r="IH48" s="96"/>
      <c r="II48" s="96"/>
      <c r="IJ48" s="96"/>
      <c r="IK48" s="96"/>
      <c r="IL48" s="96"/>
      <c r="IM48" s="96"/>
      <c r="IN48" s="96"/>
      <c r="IO48" s="96"/>
      <c r="IP48" s="96"/>
    </row>
    <row r="49" spans="1:250" s="75" customFormat="1" ht="15" customHeight="1">
      <c r="A49" s="92" t="s">
        <v>20</v>
      </c>
      <c r="B49" s="92" t="s">
        <v>389</v>
      </c>
      <c r="C49" s="93">
        <v>3</v>
      </c>
      <c r="D49" s="93" t="s">
        <v>387</v>
      </c>
      <c r="E49" s="94">
        <v>2661666</v>
      </c>
      <c r="F49" s="95">
        <v>3665000</v>
      </c>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c r="HX49" s="96"/>
      <c r="HY49" s="96"/>
      <c r="HZ49" s="96"/>
      <c r="IA49" s="96"/>
      <c r="IB49" s="96"/>
      <c r="IC49" s="96"/>
      <c r="ID49" s="96"/>
      <c r="IE49" s="96"/>
      <c r="IF49" s="96"/>
      <c r="IG49" s="96"/>
      <c r="IH49" s="96"/>
      <c r="II49" s="96"/>
      <c r="IJ49" s="96"/>
      <c r="IK49" s="96"/>
      <c r="IL49" s="96"/>
      <c r="IM49" s="96"/>
      <c r="IN49" s="96"/>
      <c r="IO49" s="96"/>
      <c r="IP49" s="96"/>
    </row>
    <row r="50" spans="1:250" s="75" customFormat="1" ht="15" customHeight="1">
      <c r="A50" s="92" t="s">
        <v>20</v>
      </c>
      <c r="B50" s="92" t="s">
        <v>283</v>
      </c>
      <c r="C50" s="93">
        <v>1</v>
      </c>
      <c r="D50" s="93" t="s">
        <v>335</v>
      </c>
      <c r="E50" s="94">
        <v>1480000</v>
      </c>
      <c r="F50" s="95">
        <v>1500000</v>
      </c>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c r="GM50" s="96"/>
      <c r="GN50" s="96"/>
      <c r="GO50" s="96"/>
      <c r="GP50" s="96"/>
      <c r="GQ50" s="96"/>
      <c r="GR50" s="96"/>
      <c r="GS50" s="96"/>
      <c r="GT50" s="96"/>
      <c r="GU50" s="96"/>
      <c r="GV50" s="96"/>
      <c r="GW50" s="96"/>
      <c r="GX50" s="96"/>
      <c r="GY50" s="96"/>
      <c r="GZ50" s="96"/>
      <c r="HA50" s="96"/>
      <c r="HB50" s="96"/>
      <c r="HC50" s="96"/>
      <c r="HD50" s="96"/>
      <c r="HE50" s="96"/>
      <c r="HF50" s="96"/>
      <c r="HG50" s="96"/>
      <c r="HH50" s="96"/>
      <c r="HI50" s="96"/>
      <c r="HJ50" s="96"/>
      <c r="HK50" s="96"/>
      <c r="HL50" s="96"/>
      <c r="HM50" s="96"/>
      <c r="HN50" s="96"/>
      <c r="HO50" s="96"/>
      <c r="HP50" s="96"/>
      <c r="HQ50" s="96"/>
      <c r="HR50" s="96"/>
      <c r="HS50" s="96"/>
      <c r="HT50" s="96"/>
      <c r="HU50" s="96"/>
      <c r="HV50" s="96"/>
      <c r="HW50" s="96"/>
      <c r="HX50" s="96"/>
      <c r="HY50" s="96"/>
      <c r="HZ50" s="96"/>
      <c r="IA50" s="96"/>
      <c r="IB50" s="96"/>
      <c r="IC50" s="96"/>
      <c r="ID50" s="96"/>
      <c r="IE50" s="96"/>
      <c r="IF50" s="96"/>
      <c r="IG50" s="96"/>
      <c r="IH50" s="96"/>
      <c r="II50" s="96"/>
      <c r="IJ50" s="96"/>
      <c r="IK50" s="96"/>
      <c r="IL50" s="96"/>
      <c r="IM50" s="96"/>
      <c r="IN50" s="96"/>
      <c r="IO50" s="96"/>
      <c r="IP50" s="96"/>
    </row>
    <row r="51" spans="1:250" s="75" customFormat="1" ht="15" customHeight="1">
      <c r="A51" s="92" t="s">
        <v>20</v>
      </c>
      <c r="B51" s="92" t="s">
        <v>390</v>
      </c>
      <c r="C51" s="93">
        <v>7</v>
      </c>
      <c r="D51" s="93" t="s">
        <v>282</v>
      </c>
      <c r="E51" s="94">
        <v>127006</v>
      </c>
      <c r="F51" s="95">
        <f>C51*E51</f>
        <v>889042</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c r="HX51" s="96"/>
      <c r="HY51" s="96"/>
      <c r="HZ51" s="96"/>
      <c r="IA51" s="96"/>
      <c r="IB51" s="96"/>
      <c r="IC51" s="96"/>
      <c r="ID51" s="96"/>
      <c r="IE51" s="96"/>
      <c r="IF51" s="96"/>
      <c r="IG51" s="96"/>
      <c r="IH51" s="96"/>
      <c r="II51" s="96"/>
      <c r="IJ51" s="96"/>
      <c r="IK51" s="96"/>
      <c r="IL51" s="96"/>
      <c r="IM51" s="96"/>
      <c r="IN51" s="96"/>
      <c r="IO51" s="96"/>
      <c r="IP51" s="96"/>
    </row>
    <row r="52" spans="1:250" s="75" customFormat="1" ht="15" customHeight="1">
      <c r="A52" s="92" t="s">
        <v>20</v>
      </c>
      <c r="B52" s="92" t="s">
        <v>390</v>
      </c>
      <c r="C52" s="93">
        <v>1</v>
      </c>
      <c r="D52" s="93" t="s">
        <v>282</v>
      </c>
      <c r="E52" s="94">
        <f>105966+4992</f>
        <v>110958</v>
      </c>
      <c r="F52" s="95">
        <f>C52*E52</f>
        <v>110958</v>
      </c>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c r="HX52" s="96"/>
      <c r="HY52" s="96"/>
      <c r="HZ52" s="96"/>
      <c r="IA52" s="96"/>
      <c r="IB52" s="96"/>
      <c r="IC52" s="96"/>
      <c r="ID52" s="96"/>
      <c r="IE52" s="96"/>
      <c r="IF52" s="96"/>
      <c r="IG52" s="96"/>
      <c r="IH52" s="96"/>
      <c r="II52" s="96"/>
      <c r="IJ52" s="96"/>
      <c r="IK52" s="96"/>
      <c r="IL52" s="96"/>
      <c r="IM52" s="96"/>
      <c r="IN52" s="96"/>
      <c r="IO52" s="96"/>
      <c r="IP52" s="96"/>
    </row>
    <row r="53" spans="1:250" s="75" customFormat="1" ht="15" customHeight="1">
      <c r="A53" s="92" t="s">
        <v>20</v>
      </c>
      <c r="B53" s="92" t="s">
        <v>391</v>
      </c>
      <c r="C53" s="93">
        <v>127</v>
      </c>
      <c r="D53" s="93" t="s">
        <v>392</v>
      </c>
      <c r="E53" s="94">
        <v>7500</v>
      </c>
      <c r="F53" s="95">
        <f>C53*E53</f>
        <v>952500</v>
      </c>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row>
    <row r="54" spans="1:250" s="75" customFormat="1" ht="15" customHeight="1">
      <c r="A54" s="92" t="s">
        <v>20</v>
      </c>
      <c r="B54" s="92" t="s">
        <v>393</v>
      </c>
      <c r="C54" s="93">
        <v>30</v>
      </c>
      <c r="D54" s="93" t="s">
        <v>394</v>
      </c>
      <c r="E54" s="94">
        <v>10000</v>
      </c>
      <c r="F54" s="95">
        <v>545000</v>
      </c>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c r="HX54" s="96"/>
      <c r="HY54" s="96"/>
      <c r="HZ54" s="96"/>
      <c r="IA54" s="96"/>
      <c r="IB54" s="96"/>
      <c r="IC54" s="96"/>
      <c r="ID54" s="96"/>
      <c r="IE54" s="96"/>
      <c r="IF54" s="96"/>
      <c r="IG54" s="96"/>
      <c r="IH54" s="96"/>
      <c r="II54" s="96"/>
      <c r="IJ54" s="96"/>
      <c r="IK54" s="96"/>
      <c r="IL54" s="96"/>
      <c r="IM54" s="96"/>
      <c r="IN54" s="96"/>
      <c r="IO54" s="96"/>
      <c r="IP54" s="96"/>
    </row>
    <row r="55" spans="1:250" s="75" customFormat="1" ht="15" customHeight="1">
      <c r="A55" s="92" t="s">
        <v>20</v>
      </c>
      <c r="B55" s="92" t="s">
        <v>395</v>
      </c>
      <c r="C55" s="93">
        <v>1</v>
      </c>
      <c r="D55" s="93" t="s">
        <v>7</v>
      </c>
      <c r="E55" s="94">
        <v>341125</v>
      </c>
      <c r="F55" s="95">
        <v>102500</v>
      </c>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c r="GM55" s="96"/>
      <c r="GN55" s="96"/>
      <c r="GO55" s="96"/>
      <c r="GP55" s="96"/>
      <c r="GQ55" s="96"/>
      <c r="GR55" s="96"/>
      <c r="GS55" s="96"/>
      <c r="GT55" s="96"/>
      <c r="GU55" s="96"/>
      <c r="GV55" s="96"/>
      <c r="GW55" s="96"/>
      <c r="GX55" s="96"/>
      <c r="GY55" s="96"/>
      <c r="GZ55" s="96"/>
      <c r="HA55" s="96"/>
      <c r="HB55" s="96"/>
      <c r="HC55" s="96"/>
      <c r="HD55" s="96"/>
      <c r="HE55" s="96"/>
      <c r="HF55" s="96"/>
      <c r="HG55" s="96"/>
      <c r="HH55" s="96"/>
      <c r="HI55" s="96"/>
      <c r="HJ55" s="96"/>
      <c r="HK55" s="96"/>
      <c r="HL55" s="96"/>
      <c r="HM55" s="96"/>
      <c r="HN55" s="96"/>
      <c r="HO55" s="96"/>
      <c r="HP55" s="96"/>
      <c r="HQ55" s="96"/>
      <c r="HR55" s="96"/>
      <c r="HS55" s="96"/>
      <c r="HT55" s="96"/>
      <c r="HU55" s="96"/>
      <c r="HV55" s="96"/>
      <c r="HW55" s="96"/>
      <c r="HX55" s="96"/>
      <c r="HY55" s="96"/>
      <c r="HZ55" s="96"/>
      <c r="IA55" s="96"/>
      <c r="IB55" s="96"/>
      <c r="IC55" s="96"/>
      <c r="ID55" s="96"/>
      <c r="IE55" s="96"/>
      <c r="IF55" s="96"/>
      <c r="IG55" s="96"/>
      <c r="IH55" s="96"/>
      <c r="II55" s="96"/>
      <c r="IJ55" s="96"/>
      <c r="IK55" s="96"/>
      <c r="IL55" s="96"/>
      <c r="IM55" s="96"/>
      <c r="IN55" s="96"/>
      <c r="IO55" s="96"/>
      <c r="IP55" s="96"/>
    </row>
    <row r="56" spans="1:250" s="75" customFormat="1" ht="15" customHeight="1">
      <c r="A56" s="92" t="s">
        <v>20</v>
      </c>
      <c r="B56" s="92" t="s">
        <v>29</v>
      </c>
      <c r="C56" s="93">
        <v>1</v>
      </c>
      <c r="D56" s="93" t="s">
        <v>10</v>
      </c>
      <c r="E56" s="94">
        <v>497000</v>
      </c>
      <c r="F56" s="95">
        <v>500000</v>
      </c>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6"/>
      <c r="FJ56" s="96"/>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6"/>
      <c r="GK56" s="96"/>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6"/>
      <c r="HL56" s="96"/>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6"/>
      <c r="IM56" s="96"/>
      <c r="IN56" s="96"/>
      <c r="IO56" s="96"/>
      <c r="IP56" s="96"/>
    </row>
    <row r="57" spans="1:250" s="75" customFormat="1" ht="15" customHeight="1">
      <c r="A57" s="92" t="s">
        <v>20</v>
      </c>
      <c r="B57" s="92" t="s">
        <v>396</v>
      </c>
      <c r="C57" s="93">
        <v>8</v>
      </c>
      <c r="D57" s="93" t="s">
        <v>10</v>
      </c>
      <c r="E57" s="94">
        <v>1595</v>
      </c>
      <c r="F57" s="95">
        <f t="shared" ref="F57:F62" si="5">+C57*E57</f>
        <v>12760</v>
      </c>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c r="FA57" s="96"/>
      <c r="FB57" s="96"/>
      <c r="FC57" s="96"/>
      <c r="FD57" s="96"/>
      <c r="FE57" s="96"/>
      <c r="FF57" s="96"/>
      <c r="FG57" s="96"/>
      <c r="FH57" s="96"/>
      <c r="FI57" s="96"/>
      <c r="FJ57" s="96"/>
      <c r="FK57" s="96"/>
      <c r="FL57" s="96"/>
      <c r="FM57" s="96"/>
      <c r="FN57" s="96"/>
      <c r="FO57" s="96"/>
      <c r="FP57" s="96"/>
      <c r="FQ57" s="96"/>
      <c r="FR57" s="96"/>
      <c r="FS57" s="96"/>
      <c r="FT57" s="96"/>
      <c r="FU57" s="96"/>
      <c r="FV57" s="96"/>
      <c r="FW57" s="96"/>
      <c r="FX57" s="96"/>
      <c r="FY57" s="96"/>
      <c r="FZ57" s="96"/>
      <c r="GA57" s="96"/>
      <c r="GB57" s="96"/>
      <c r="GC57" s="96"/>
      <c r="GD57" s="96"/>
      <c r="GE57" s="96"/>
      <c r="GF57" s="96"/>
      <c r="GG57" s="96"/>
      <c r="GH57" s="96"/>
      <c r="GI57" s="96"/>
      <c r="GJ57" s="96"/>
      <c r="GK57" s="96"/>
      <c r="GL57" s="96"/>
      <c r="GM57" s="96"/>
      <c r="GN57" s="96"/>
      <c r="GO57" s="96"/>
      <c r="GP57" s="96"/>
      <c r="GQ57" s="96"/>
      <c r="GR57" s="96"/>
      <c r="GS57" s="96"/>
      <c r="GT57" s="96"/>
      <c r="GU57" s="96"/>
      <c r="GV57" s="96"/>
      <c r="GW57" s="96"/>
      <c r="GX57" s="96"/>
      <c r="GY57" s="96"/>
      <c r="GZ57" s="96"/>
      <c r="HA57" s="96"/>
      <c r="HB57" s="96"/>
      <c r="HC57" s="96"/>
      <c r="HD57" s="96"/>
      <c r="HE57" s="96"/>
      <c r="HF57" s="96"/>
      <c r="HG57" s="96"/>
      <c r="HH57" s="96"/>
      <c r="HI57" s="96"/>
      <c r="HJ57" s="96"/>
      <c r="HK57" s="96"/>
      <c r="HL57" s="96"/>
      <c r="HM57" s="96"/>
      <c r="HN57" s="96"/>
      <c r="HO57" s="96"/>
      <c r="HP57" s="96"/>
      <c r="HQ57" s="96"/>
      <c r="HR57" s="96"/>
      <c r="HS57" s="96"/>
      <c r="HT57" s="96"/>
      <c r="HU57" s="96"/>
      <c r="HV57" s="96"/>
      <c r="HW57" s="96"/>
      <c r="HX57" s="96"/>
      <c r="HY57" s="96"/>
      <c r="HZ57" s="96"/>
      <c r="IA57" s="96"/>
      <c r="IB57" s="96"/>
      <c r="IC57" s="96"/>
      <c r="ID57" s="96"/>
      <c r="IE57" s="96"/>
      <c r="IF57" s="96"/>
      <c r="IG57" s="96"/>
      <c r="IH57" s="96"/>
      <c r="II57" s="96"/>
      <c r="IJ57" s="96"/>
      <c r="IK57" s="96"/>
      <c r="IL57" s="96"/>
      <c r="IM57" s="96"/>
      <c r="IN57" s="96"/>
      <c r="IO57" s="96"/>
      <c r="IP57" s="96"/>
    </row>
    <row r="58" spans="1:250" s="75" customFormat="1" ht="15" customHeight="1">
      <c r="A58" s="92" t="s">
        <v>20</v>
      </c>
      <c r="B58" s="92" t="s">
        <v>397</v>
      </c>
      <c r="C58" s="93">
        <v>2</v>
      </c>
      <c r="D58" s="93" t="s">
        <v>10</v>
      </c>
      <c r="E58" s="94">
        <v>16602</v>
      </c>
      <c r="F58" s="95">
        <f t="shared" si="5"/>
        <v>33204</v>
      </c>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c r="HX58" s="96"/>
      <c r="HY58" s="96"/>
      <c r="HZ58" s="96"/>
      <c r="IA58" s="96"/>
      <c r="IB58" s="96"/>
      <c r="IC58" s="96"/>
      <c r="ID58" s="96"/>
      <c r="IE58" s="96"/>
      <c r="IF58" s="96"/>
      <c r="IG58" s="96"/>
      <c r="IH58" s="96"/>
      <c r="II58" s="96"/>
      <c r="IJ58" s="96"/>
      <c r="IK58" s="96"/>
      <c r="IL58" s="96"/>
      <c r="IM58" s="96"/>
      <c r="IN58" s="96"/>
      <c r="IO58" s="96"/>
      <c r="IP58" s="96"/>
    </row>
    <row r="59" spans="1:250" s="75" customFormat="1" ht="15" customHeight="1">
      <c r="A59" s="92" t="s">
        <v>20</v>
      </c>
      <c r="B59" s="92" t="s">
        <v>398</v>
      </c>
      <c r="C59" s="93">
        <v>200</v>
      </c>
      <c r="D59" s="93" t="s">
        <v>10</v>
      </c>
      <c r="E59" s="94">
        <v>15.033600000000002</v>
      </c>
      <c r="F59" s="95">
        <f t="shared" si="5"/>
        <v>3006.7200000000003</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6"/>
      <c r="HL59" s="96"/>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6"/>
      <c r="IM59" s="96"/>
      <c r="IN59" s="96"/>
      <c r="IO59" s="96"/>
      <c r="IP59" s="96"/>
    </row>
    <row r="60" spans="1:250" s="75" customFormat="1" ht="15" customHeight="1">
      <c r="A60" s="92" t="s">
        <v>20</v>
      </c>
      <c r="B60" s="92" t="s">
        <v>399</v>
      </c>
      <c r="C60" s="93">
        <v>200</v>
      </c>
      <c r="D60" s="93" t="s">
        <v>10</v>
      </c>
      <c r="E60" s="94">
        <v>17.7712</v>
      </c>
      <c r="F60" s="95">
        <f t="shared" si="5"/>
        <v>3554.2400000000002</v>
      </c>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row>
    <row r="61" spans="1:250" s="75" customFormat="1" ht="15" customHeight="1">
      <c r="A61" s="92" t="s">
        <v>20</v>
      </c>
      <c r="B61" s="92" t="s">
        <v>400</v>
      </c>
      <c r="C61" s="93">
        <v>100</v>
      </c>
      <c r="D61" s="93" t="s">
        <v>10</v>
      </c>
      <c r="E61" s="94">
        <v>21.866000000000003</v>
      </c>
      <c r="F61" s="95">
        <f t="shared" si="5"/>
        <v>2186.6000000000004</v>
      </c>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row>
    <row r="62" spans="1:250" s="75" customFormat="1" ht="15" customHeight="1">
      <c r="A62" s="92" t="s">
        <v>20</v>
      </c>
      <c r="B62" s="92" t="s">
        <v>401</v>
      </c>
      <c r="C62" s="93">
        <v>100</v>
      </c>
      <c r="D62" s="93" t="s">
        <v>10</v>
      </c>
      <c r="E62" s="94">
        <v>12.295999999999999</v>
      </c>
      <c r="F62" s="95">
        <f t="shared" si="5"/>
        <v>1229.5999999999999</v>
      </c>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6"/>
      <c r="HL62" s="96"/>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6"/>
      <c r="IM62" s="96"/>
      <c r="IN62" s="96"/>
      <c r="IO62" s="96"/>
      <c r="IP62" s="96"/>
    </row>
    <row r="63" spans="1:250" s="75" customFormat="1" ht="15" customHeight="1">
      <c r="A63" s="92" t="s">
        <v>20</v>
      </c>
      <c r="B63" s="92" t="s">
        <v>402</v>
      </c>
      <c r="C63" s="93">
        <v>7</v>
      </c>
      <c r="D63" s="93" t="s">
        <v>10</v>
      </c>
      <c r="E63" s="94">
        <v>6000</v>
      </c>
      <c r="F63" s="95">
        <v>42000</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row>
    <row r="64" spans="1:250" s="75" customFormat="1" ht="15" customHeight="1">
      <c r="A64" s="92" t="s">
        <v>20</v>
      </c>
      <c r="B64" s="92" t="s">
        <v>403</v>
      </c>
      <c r="C64" s="93">
        <v>4</v>
      </c>
      <c r="D64" s="93" t="s">
        <v>10</v>
      </c>
      <c r="E64" s="94">
        <v>14000</v>
      </c>
      <c r="F64" s="95">
        <v>56000</v>
      </c>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c r="HX64" s="96"/>
      <c r="HY64" s="96"/>
      <c r="HZ64" s="96"/>
      <c r="IA64" s="96"/>
      <c r="IB64" s="96"/>
      <c r="IC64" s="96"/>
      <c r="ID64" s="96"/>
      <c r="IE64" s="96"/>
      <c r="IF64" s="96"/>
      <c r="IG64" s="96"/>
      <c r="IH64" s="96"/>
      <c r="II64" s="96"/>
      <c r="IJ64" s="96"/>
      <c r="IK64" s="96"/>
      <c r="IL64" s="96"/>
      <c r="IM64" s="96"/>
      <c r="IN64" s="96"/>
      <c r="IO64" s="96"/>
      <c r="IP64" s="96"/>
    </row>
    <row r="65" spans="1:250" s="75" customFormat="1" ht="15" customHeight="1">
      <c r="A65" s="92" t="s">
        <v>20</v>
      </c>
      <c r="B65" s="92" t="s">
        <v>404</v>
      </c>
      <c r="C65" s="93">
        <v>8</v>
      </c>
      <c r="D65" s="93" t="s">
        <v>10</v>
      </c>
      <c r="E65" s="94">
        <v>375000</v>
      </c>
      <c r="F65" s="95">
        <v>3000000</v>
      </c>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6"/>
      <c r="GK65" s="96"/>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6"/>
      <c r="HL65" s="96"/>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6"/>
      <c r="IM65" s="96"/>
      <c r="IN65" s="96"/>
      <c r="IO65" s="96"/>
      <c r="IP65" s="96"/>
    </row>
    <row r="66" spans="1:250" s="75" customFormat="1" ht="15" customHeight="1">
      <c r="A66" s="92" t="s">
        <v>20</v>
      </c>
      <c r="B66" s="92" t="s">
        <v>405</v>
      </c>
      <c r="C66" s="93">
        <v>200</v>
      </c>
      <c r="D66" s="93" t="s">
        <v>10</v>
      </c>
      <c r="E66" s="94">
        <v>27.84</v>
      </c>
      <c r="F66" s="95">
        <f>+C66*E66</f>
        <v>5568</v>
      </c>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c r="HQ66" s="96"/>
      <c r="HR66" s="96"/>
      <c r="HS66" s="96"/>
      <c r="HT66" s="96"/>
      <c r="HU66" s="96"/>
      <c r="HV66" s="96"/>
      <c r="HW66" s="96"/>
      <c r="HX66" s="96"/>
      <c r="HY66" s="96"/>
      <c r="HZ66" s="96"/>
      <c r="IA66" s="96"/>
      <c r="IB66" s="96"/>
      <c r="IC66" s="96"/>
      <c r="ID66" s="96"/>
      <c r="IE66" s="96"/>
      <c r="IF66" s="96"/>
      <c r="IG66" s="96"/>
      <c r="IH66" s="96"/>
      <c r="II66" s="96"/>
      <c r="IJ66" s="96"/>
      <c r="IK66" s="96"/>
      <c r="IL66" s="96"/>
      <c r="IM66" s="96"/>
      <c r="IN66" s="96"/>
      <c r="IO66" s="96"/>
      <c r="IP66" s="96"/>
    </row>
    <row r="67" spans="1:250" ht="15" customHeight="1">
      <c r="A67" s="92" t="s">
        <v>20</v>
      </c>
      <c r="B67" s="92" t="s">
        <v>406</v>
      </c>
      <c r="C67" s="93"/>
      <c r="D67" s="93"/>
      <c r="E67" s="94"/>
      <c r="F67" s="95">
        <v>396691</v>
      </c>
    </row>
    <row r="68" spans="1:250" ht="15" customHeight="1">
      <c r="A68" s="92" t="s">
        <v>20</v>
      </c>
      <c r="B68" s="92" t="s">
        <v>407</v>
      </c>
      <c r="C68" s="93"/>
      <c r="D68" s="93"/>
      <c r="E68" s="94"/>
      <c r="F68" s="95">
        <v>1078596</v>
      </c>
    </row>
    <row r="69" spans="1:250" ht="15" customHeight="1">
      <c r="A69" s="92" t="s">
        <v>20</v>
      </c>
      <c r="B69" s="92" t="s">
        <v>408</v>
      </c>
      <c r="C69" s="93"/>
      <c r="D69" s="93"/>
      <c r="E69" s="94"/>
      <c r="F69" s="95">
        <v>37404.480000000003</v>
      </c>
    </row>
    <row r="70" spans="1:250" ht="15" customHeight="1">
      <c r="A70" s="92" t="s">
        <v>20</v>
      </c>
      <c r="B70" s="92" t="s">
        <v>409</v>
      </c>
      <c r="C70" s="93"/>
      <c r="D70" s="93"/>
      <c r="E70" s="94"/>
      <c r="F70" s="95">
        <v>260009.52</v>
      </c>
    </row>
    <row r="71" spans="1:250" ht="15" customHeight="1">
      <c r="A71" s="92" t="s">
        <v>20</v>
      </c>
      <c r="B71" s="97" t="s">
        <v>410</v>
      </c>
      <c r="C71" s="93"/>
      <c r="D71" s="93"/>
      <c r="E71" s="94"/>
      <c r="F71" s="95">
        <v>113975.52</v>
      </c>
    </row>
    <row r="72" spans="1:250" ht="15" customHeight="1">
      <c r="A72" s="92" t="s">
        <v>20</v>
      </c>
      <c r="B72" s="97" t="s">
        <v>411</v>
      </c>
      <c r="C72" s="93"/>
      <c r="D72" s="93"/>
      <c r="E72" s="94"/>
      <c r="F72" s="95">
        <v>410096.48</v>
      </c>
    </row>
    <row r="73" spans="1:250" ht="15" customHeight="1">
      <c r="A73" s="92" t="s">
        <v>20</v>
      </c>
      <c r="B73" s="97"/>
      <c r="C73" s="93"/>
      <c r="D73" s="93"/>
      <c r="E73" s="94"/>
      <c r="F73" s="95">
        <v>600000</v>
      </c>
    </row>
    <row r="74" spans="1:250" ht="15" customHeight="1">
      <c r="A74" s="92" t="s">
        <v>20</v>
      </c>
      <c r="B74" s="92" t="s">
        <v>412</v>
      </c>
      <c r="C74" s="93"/>
      <c r="D74" s="93"/>
      <c r="E74" s="94"/>
      <c r="F74" s="95">
        <v>1428000</v>
      </c>
    </row>
    <row r="75" spans="1:250" ht="15" customHeight="1">
      <c r="A75" s="92" t="s">
        <v>20</v>
      </c>
      <c r="B75" s="92" t="s">
        <v>412</v>
      </c>
      <c r="C75" s="93"/>
      <c r="D75" s="93"/>
      <c r="E75" s="94"/>
      <c r="F75" s="95">
        <v>192560</v>
      </c>
    </row>
    <row r="76" spans="1:250" ht="15" customHeight="1">
      <c r="A76" s="92" t="s">
        <v>20</v>
      </c>
      <c r="B76" s="92" t="s">
        <v>412</v>
      </c>
      <c r="C76" s="93"/>
      <c r="D76" s="93"/>
      <c r="E76" s="94"/>
      <c r="F76" s="95">
        <v>192560</v>
      </c>
    </row>
    <row r="77" spans="1:250" s="75" customFormat="1" ht="15" customHeight="1">
      <c r="A77" s="92" t="s">
        <v>20</v>
      </c>
      <c r="B77" s="98" t="s">
        <v>413</v>
      </c>
      <c r="C77" s="93"/>
      <c r="D77" s="93"/>
      <c r="E77" s="94"/>
      <c r="F77" s="95">
        <v>4524000</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96"/>
      <c r="HO77" s="96"/>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row>
    <row r="78" spans="1:250" s="75" customFormat="1" ht="15" customHeight="1">
      <c r="A78" s="92" t="s">
        <v>20</v>
      </c>
      <c r="B78" s="98" t="s">
        <v>413</v>
      </c>
      <c r="C78" s="93"/>
      <c r="D78" s="93"/>
      <c r="E78" s="94"/>
      <c r="F78" s="95">
        <v>226199.99999999997</v>
      </c>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96"/>
      <c r="GB78" s="96"/>
      <c r="GC78" s="96"/>
      <c r="GD78" s="96"/>
      <c r="GE78" s="96"/>
      <c r="GF78" s="96"/>
      <c r="GG78" s="96"/>
      <c r="GH78" s="96"/>
      <c r="GI78" s="96"/>
      <c r="GJ78" s="96"/>
      <c r="GK78" s="96"/>
      <c r="GL78" s="96"/>
      <c r="GM78" s="96"/>
      <c r="GN78" s="96"/>
      <c r="GO78" s="96"/>
      <c r="GP78" s="96"/>
      <c r="GQ78" s="96"/>
      <c r="GR78" s="96"/>
      <c r="GS78" s="96"/>
      <c r="GT78" s="96"/>
      <c r="GU78" s="96"/>
      <c r="GV78" s="96"/>
      <c r="GW78" s="96"/>
      <c r="GX78" s="96"/>
      <c r="GY78" s="96"/>
      <c r="GZ78" s="96"/>
      <c r="HA78" s="96"/>
      <c r="HB78" s="96"/>
      <c r="HC78" s="96"/>
      <c r="HD78" s="96"/>
      <c r="HE78" s="96"/>
      <c r="HF78" s="96"/>
      <c r="HG78" s="96"/>
      <c r="HH78" s="96"/>
      <c r="HI78" s="96"/>
      <c r="HJ78" s="96"/>
      <c r="HK78" s="96"/>
      <c r="HL78" s="96"/>
      <c r="HM78" s="96"/>
      <c r="HN78" s="96"/>
      <c r="HO78" s="96"/>
      <c r="HP78" s="96"/>
      <c r="HQ78" s="96"/>
      <c r="HR78" s="96"/>
      <c r="HS78" s="96"/>
      <c r="HT78" s="96"/>
      <c r="HU78" s="96"/>
      <c r="HV78" s="96"/>
      <c r="HW78" s="96"/>
      <c r="HX78" s="96"/>
      <c r="HY78" s="96"/>
      <c r="HZ78" s="96"/>
      <c r="IA78" s="96"/>
      <c r="IB78" s="96"/>
      <c r="IC78" s="96"/>
      <c r="ID78" s="96"/>
      <c r="IE78" s="96"/>
      <c r="IF78" s="96"/>
      <c r="IG78" s="96"/>
      <c r="IH78" s="96"/>
      <c r="II78" s="96"/>
      <c r="IJ78" s="96"/>
      <c r="IK78" s="96"/>
      <c r="IL78" s="96"/>
      <c r="IM78" s="96"/>
      <c r="IN78" s="96"/>
      <c r="IO78" s="96"/>
      <c r="IP78" s="96"/>
    </row>
    <row r="79" spans="1:250" s="75" customFormat="1" ht="15" customHeight="1">
      <c r="A79" s="92" t="s">
        <v>20</v>
      </c>
      <c r="B79" s="98" t="s">
        <v>172</v>
      </c>
      <c r="C79" s="99"/>
      <c r="D79" s="93"/>
      <c r="E79" s="94"/>
      <c r="F79" s="95">
        <v>5220000</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96"/>
      <c r="GB79" s="96"/>
      <c r="GC79" s="96"/>
      <c r="GD79" s="96"/>
      <c r="GE79" s="96"/>
      <c r="GF79" s="96"/>
      <c r="GG79" s="96"/>
      <c r="GH79" s="96"/>
      <c r="GI79" s="96"/>
      <c r="GJ79" s="96"/>
      <c r="GK79" s="96"/>
      <c r="GL79" s="96"/>
      <c r="GM79" s="96"/>
      <c r="GN79" s="96"/>
      <c r="GO79" s="96"/>
      <c r="GP79" s="96"/>
      <c r="GQ79" s="96"/>
      <c r="GR79" s="96"/>
      <c r="GS79" s="96"/>
      <c r="GT79" s="96"/>
      <c r="GU79" s="96"/>
      <c r="GV79" s="96"/>
      <c r="GW79" s="96"/>
      <c r="GX79" s="96"/>
      <c r="GY79" s="96"/>
      <c r="GZ79" s="96"/>
      <c r="HA79" s="96"/>
      <c r="HB79" s="96"/>
      <c r="HC79" s="96"/>
      <c r="HD79" s="96"/>
      <c r="HE79" s="96"/>
      <c r="HF79" s="96"/>
      <c r="HG79" s="96"/>
      <c r="HH79" s="96"/>
      <c r="HI79" s="96"/>
      <c r="HJ79" s="96"/>
      <c r="HK79" s="96"/>
      <c r="HL79" s="96"/>
      <c r="HM79" s="96"/>
      <c r="HN79" s="96"/>
      <c r="HO79" s="96"/>
      <c r="HP79" s="96"/>
      <c r="HQ79" s="96"/>
      <c r="HR79" s="96"/>
      <c r="HS79" s="96"/>
      <c r="HT79" s="96"/>
      <c r="HU79" s="96"/>
      <c r="HV79" s="96"/>
      <c r="HW79" s="96"/>
      <c r="HX79" s="96"/>
      <c r="HY79" s="96"/>
      <c r="HZ79" s="96"/>
      <c r="IA79" s="96"/>
      <c r="IB79" s="96"/>
      <c r="IC79" s="96"/>
      <c r="ID79" s="96"/>
      <c r="IE79" s="96"/>
      <c r="IF79" s="96"/>
      <c r="IG79" s="96"/>
      <c r="IH79" s="96"/>
      <c r="II79" s="96"/>
      <c r="IJ79" s="96"/>
      <c r="IK79" s="96"/>
      <c r="IL79" s="96"/>
      <c r="IM79" s="96"/>
      <c r="IN79" s="96"/>
      <c r="IO79" s="96"/>
      <c r="IP79" s="96"/>
    </row>
    <row r="80" spans="1:250" s="75" customFormat="1" ht="15" customHeight="1">
      <c r="A80" s="92" t="s">
        <v>20</v>
      </c>
      <c r="B80" s="100" t="s">
        <v>184</v>
      </c>
      <c r="C80" s="93"/>
      <c r="D80" s="93"/>
      <c r="E80" s="94"/>
      <c r="F80" s="95">
        <v>336400</v>
      </c>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c r="HX80" s="96"/>
      <c r="HY80" s="96"/>
      <c r="HZ80" s="96"/>
      <c r="IA80" s="96"/>
      <c r="IB80" s="96"/>
      <c r="IC80" s="96"/>
      <c r="ID80" s="96"/>
      <c r="IE80" s="96"/>
      <c r="IF80" s="96"/>
      <c r="IG80" s="96"/>
      <c r="IH80" s="96"/>
      <c r="II80" s="96"/>
      <c r="IJ80" s="96"/>
      <c r="IK80" s="96"/>
      <c r="IL80" s="96"/>
      <c r="IM80" s="96"/>
      <c r="IN80" s="96"/>
      <c r="IO80" s="96"/>
      <c r="IP80" s="96"/>
    </row>
    <row r="81" spans="1:250" s="75" customFormat="1" ht="15" customHeight="1">
      <c r="A81" s="92" t="s">
        <v>20</v>
      </c>
      <c r="B81" s="100" t="s">
        <v>184</v>
      </c>
      <c r="C81" s="93"/>
      <c r="D81" s="93"/>
      <c r="E81" s="94"/>
      <c r="F81" s="95">
        <v>64032</v>
      </c>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c r="FA81" s="96"/>
      <c r="FB81" s="96"/>
      <c r="FC81" s="96"/>
      <c r="FD81" s="96"/>
      <c r="FE81" s="96"/>
      <c r="FF81" s="96"/>
      <c r="FG81" s="96"/>
      <c r="FH81" s="96"/>
      <c r="FI81" s="96"/>
      <c r="FJ81" s="96"/>
      <c r="FK81" s="96"/>
      <c r="FL81" s="96"/>
      <c r="FM81" s="96"/>
      <c r="FN81" s="96"/>
      <c r="FO81" s="96"/>
      <c r="FP81" s="96"/>
      <c r="FQ81" s="96"/>
      <c r="FR81" s="96"/>
      <c r="FS81" s="96"/>
      <c r="FT81" s="96"/>
      <c r="FU81" s="96"/>
      <c r="FV81" s="96"/>
      <c r="FW81" s="96"/>
      <c r="FX81" s="96"/>
      <c r="FY81" s="96"/>
      <c r="FZ81" s="96"/>
      <c r="GA81" s="96"/>
      <c r="GB81" s="96"/>
      <c r="GC81" s="96"/>
      <c r="GD81" s="96"/>
      <c r="GE81" s="96"/>
      <c r="GF81" s="96"/>
      <c r="GG81" s="96"/>
      <c r="GH81" s="96"/>
      <c r="GI81" s="96"/>
      <c r="GJ81" s="96"/>
      <c r="GK81" s="96"/>
      <c r="GL81" s="96"/>
      <c r="GM81" s="96"/>
      <c r="GN81" s="96"/>
      <c r="GO81" s="96"/>
      <c r="GP81" s="96"/>
      <c r="GQ81" s="96"/>
      <c r="GR81" s="96"/>
      <c r="GS81" s="96"/>
      <c r="GT81" s="96"/>
      <c r="GU81" s="96"/>
      <c r="GV81" s="96"/>
      <c r="GW81" s="96"/>
      <c r="GX81" s="96"/>
      <c r="GY81" s="96"/>
      <c r="GZ81" s="96"/>
      <c r="HA81" s="96"/>
      <c r="HB81" s="96"/>
      <c r="HC81" s="96"/>
      <c r="HD81" s="96"/>
      <c r="HE81" s="96"/>
      <c r="HF81" s="96"/>
      <c r="HG81" s="96"/>
      <c r="HH81" s="96"/>
      <c r="HI81" s="96"/>
      <c r="HJ81" s="96"/>
      <c r="HK81" s="96"/>
      <c r="HL81" s="96"/>
      <c r="HM81" s="96"/>
      <c r="HN81" s="96"/>
      <c r="HO81" s="96"/>
      <c r="HP81" s="96"/>
      <c r="HQ81" s="96"/>
      <c r="HR81" s="96"/>
      <c r="HS81" s="96"/>
      <c r="HT81" s="96"/>
      <c r="HU81" s="96"/>
      <c r="HV81" s="96"/>
      <c r="HW81" s="96"/>
      <c r="HX81" s="96"/>
      <c r="HY81" s="96"/>
      <c r="HZ81" s="96"/>
      <c r="IA81" s="96"/>
      <c r="IB81" s="96"/>
      <c r="IC81" s="96"/>
      <c r="ID81" s="96"/>
      <c r="IE81" s="96"/>
      <c r="IF81" s="96"/>
      <c r="IG81" s="96"/>
      <c r="IH81" s="96"/>
      <c r="II81" s="96"/>
      <c r="IJ81" s="96"/>
      <c r="IK81" s="96"/>
      <c r="IL81" s="96"/>
      <c r="IM81" s="96"/>
      <c r="IN81" s="96"/>
      <c r="IO81" s="96"/>
      <c r="IP81" s="96"/>
    </row>
    <row r="82" spans="1:250" s="75" customFormat="1" ht="15" customHeight="1">
      <c r="A82" s="92" t="s">
        <v>20</v>
      </c>
      <c r="B82" s="100" t="s">
        <v>184</v>
      </c>
      <c r="C82" s="93"/>
      <c r="D82" s="93"/>
      <c r="E82" s="94"/>
      <c r="F82" s="95">
        <v>107880</v>
      </c>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W82" s="96"/>
      <c r="EX82" s="96"/>
      <c r="EY82" s="96"/>
      <c r="EZ82" s="96"/>
      <c r="FA82" s="96"/>
      <c r="FB82" s="96"/>
      <c r="FC82" s="96"/>
      <c r="FD82" s="96"/>
      <c r="FE82" s="96"/>
      <c r="FF82" s="96"/>
      <c r="FG82" s="96"/>
      <c r="FH82" s="96"/>
      <c r="FI82" s="96"/>
      <c r="FJ82" s="96"/>
      <c r="FK82" s="96"/>
      <c r="FL82" s="96"/>
      <c r="FM82" s="96"/>
      <c r="FN82" s="96"/>
      <c r="FO82" s="96"/>
      <c r="FP82" s="96"/>
      <c r="FQ82" s="96"/>
      <c r="FR82" s="96"/>
      <c r="FS82" s="96"/>
      <c r="FT82" s="96"/>
      <c r="FU82" s="96"/>
      <c r="FV82" s="96"/>
      <c r="FW82" s="96"/>
      <c r="FX82" s="96"/>
      <c r="FY82" s="96"/>
      <c r="FZ82" s="96"/>
      <c r="GA82" s="96"/>
      <c r="GB82" s="96"/>
      <c r="GC82" s="96"/>
      <c r="GD82" s="96"/>
      <c r="GE82" s="96"/>
      <c r="GF82" s="96"/>
      <c r="GG82" s="96"/>
      <c r="GH82" s="96"/>
      <c r="GI82" s="96"/>
      <c r="GJ82" s="96"/>
      <c r="GK82" s="96"/>
      <c r="GL82" s="96"/>
      <c r="GM82" s="96"/>
      <c r="GN82" s="96"/>
      <c r="GO82" s="96"/>
      <c r="GP82" s="96"/>
      <c r="GQ82" s="96"/>
      <c r="GR82" s="96"/>
      <c r="GS82" s="96"/>
      <c r="GT82" s="96"/>
      <c r="GU82" s="96"/>
      <c r="GV82" s="96"/>
      <c r="GW82" s="96"/>
      <c r="GX82" s="96"/>
      <c r="GY82" s="96"/>
      <c r="GZ82" s="96"/>
      <c r="HA82" s="96"/>
      <c r="HB82" s="96"/>
      <c r="HC82" s="96"/>
      <c r="HD82" s="96"/>
      <c r="HE82" s="96"/>
      <c r="HF82" s="96"/>
      <c r="HG82" s="96"/>
      <c r="HH82" s="96"/>
      <c r="HI82" s="96"/>
      <c r="HJ82" s="96"/>
      <c r="HK82" s="96"/>
      <c r="HL82" s="96"/>
      <c r="HM82" s="96"/>
      <c r="HN82" s="96"/>
      <c r="HO82" s="96"/>
      <c r="HP82" s="96"/>
      <c r="HQ82" s="96"/>
      <c r="HR82" s="96"/>
      <c r="HS82" s="96"/>
      <c r="HT82" s="96"/>
      <c r="HU82" s="96"/>
      <c r="HV82" s="96"/>
      <c r="HW82" s="96"/>
      <c r="HX82" s="96"/>
      <c r="HY82" s="96"/>
      <c r="HZ82" s="96"/>
      <c r="IA82" s="96"/>
      <c r="IB82" s="96"/>
      <c r="IC82" s="96"/>
      <c r="ID82" s="96"/>
      <c r="IE82" s="96"/>
      <c r="IF82" s="96"/>
      <c r="IG82" s="96"/>
      <c r="IH82" s="96"/>
      <c r="II82" s="96"/>
      <c r="IJ82" s="96"/>
      <c r="IK82" s="96"/>
      <c r="IL82" s="96"/>
      <c r="IM82" s="96"/>
      <c r="IN82" s="96"/>
      <c r="IO82" s="96"/>
      <c r="IP82" s="96"/>
    </row>
    <row r="83" spans="1:250" s="75" customFormat="1" ht="15" customHeight="1">
      <c r="A83" s="92" t="s">
        <v>20</v>
      </c>
      <c r="B83" s="100" t="s">
        <v>184</v>
      </c>
      <c r="C83" s="93"/>
      <c r="D83" s="93"/>
      <c r="E83" s="94"/>
      <c r="F83" s="95">
        <v>116000</v>
      </c>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6"/>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6"/>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row>
    <row r="84" spans="1:250" s="75" customFormat="1" ht="15" customHeight="1">
      <c r="A84" s="92" t="s">
        <v>20</v>
      </c>
      <c r="B84" s="100" t="s">
        <v>184</v>
      </c>
      <c r="C84" s="93"/>
      <c r="D84" s="93"/>
      <c r="E84" s="94"/>
      <c r="F84" s="95">
        <v>34220</v>
      </c>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c r="HX84" s="96"/>
      <c r="HY84" s="96"/>
      <c r="HZ84" s="96"/>
      <c r="IA84" s="96"/>
      <c r="IB84" s="96"/>
      <c r="IC84" s="96"/>
      <c r="ID84" s="96"/>
      <c r="IE84" s="96"/>
      <c r="IF84" s="96"/>
      <c r="IG84" s="96"/>
      <c r="IH84" s="96"/>
      <c r="II84" s="96"/>
      <c r="IJ84" s="96"/>
      <c r="IK84" s="96"/>
      <c r="IL84" s="96"/>
      <c r="IM84" s="96"/>
      <c r="IN84" s="96"/>
      <c r="IO84" s="96"/>
      <c r="IP84" s="96"/>
    </row>
    <row r="85" spans="1:250" s="75" customFormat="1" ht="15" customHeight="1">
      <c r="A85" s="92" t="s">
        <v>20</v>
      </c>
      <c r="B85" s="100" t="s">
        <v>184</v>
      </c>
      <c r="C85" s="93"/>
      <c r="D85" s="93"/>
      <c r="E85" s="94"/>
      <c r="F85" s="95">
        <v>173820</v>
      </c>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c r="HX85" s="96"/>
      <c r="HY85" s="96"/>
      <c r="HZ85" s="96"/>
      <c r="IA85" s="96"/>
      <c r="IB85" s="96"/>
      <c r="IC85" s="96"/>
      <c r="ID85" s="96"/>
      <c r="IE85" s="96"/>
      <c r="IF85" s="96"/>
      <c r="IG85" s="96"/>
      <c r="IH85" s="96"/>
      <c r="II85" s="96"/>
      <c r="IJ85" s="96"/>
      <c r="IK85" s="96"/>
      <c r="IL85" s="96"/>
      <c r="IM85" s="96"/>
      <c r="IN85" s="96"/>
      <c r="IO85" s="96"/>
      <c r="IP85" s="96"/>
    </row>
    <row r="86" spans="1:250" s="75" customFormat="1" ht="15" customHeight="1">
      <c r="A86" s="92" t="s">
        <v>20</v>
      </c>
      <c r="B86" s="100" t="s">
        <v>184</v>
      </c>
      <c r="C86" s="93"/>
      <c r="D86" s="93"/>
      <c r="E86" s="94"/>
      <c r="F86" s="95">
        <v>32000</v>
      </c>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6"/>
      <c r="EO86" s="96"/>
      <c r="EP86" s="96"/>
      <c r="EQ86" s="96"/>
      <c r="ER86" s="96"/>
      <c r="ES86" s="96"/>
      <c r="ET86" s="96"/>
      <c r="EU86" s="96"/>
      <c r="EV86" s="96"/>
      <c r="EW86" s="96"/>
      <c r="EX86" s="96"/>
      <c r="EY86" s="96"/>
      <c r="EZ86" s="96"/>
      <c r="FA86" s="96"/>
      <c r="FB86" s="96"/>
      <c r="FC86" s="96"/>
      <c r="FD86" s="96"/>
      <c r="FE86" s="96"/>
      <c r="FF86" s="96"/>
      <c r="FG86" s="96"/>
      <c r="FH86" s="96"/>
      <c r="FI86" s="96"/>
      <c r="FJ86" s="96"/>
      <c r="FK86" s="96"/>
      <c r="FL86" s="96"/>
      <c r="FM86" s="96"/>
      <c r="FN86" s="96"/>
      <c r="FO86" s="96"/>
      <c r="FP86" s="96"/>
      <c r="FQ86" s="96"/>
      <c r="FR86" s="96"/>
      <c r="FS86" s="96"/>
      <c r="FT86" s="96"/>
      <c r="FU86" s="96"/>
      <c r="FV86" s="96"/>
      <c r="FW86" s="96"/>
      <c r="FX86" s="96"/>
      <c r="FY86" s="96"/>
      <c r="FZ86" s="96"/>
      <c r="GA86" s="96"/>
      <c r="GB86" s="96"/>
      <c r="GC86" s="96"/>
      <c r="GD86" s="96"/>
      <c r="GE86" s="96"/>
      <c r="GF86" s="96"/>
      <c r="GG86" s="96"/>
      <c r="GH86" s="96"/>
      <c r="GI86" s="96"/>
      <c r="GJ86" s="96"/>
      <c r="GK86" s="96"/>
      <c r="GL86" s="96"/>
      <c r="GM86" s="96"/>
      <c r="GN86" s="96"/>
      <c r="GO86" s="96"/>
      <c r="GP86" s="96"/>
      <c r="GQ86" s="96"/>
      <c r="GR86" s="96"/>
      <c r="GS86" s="96"/>
      <c r="GT86" s="96"/>
      <c r="GU86" s="96"/>
      <c r="GV86" s="96"/>
      <c r="GW86" s="96"/>
      <c r="GX86" s="96"/>
      <c r="GY86" s="96"/>
      <c r="GZ86" s="96"/>
      <c r="HA86" s="96"/>
      <c r="HB86" s="96"/>
      <c r="HC86" s="96"/>
      <c r="HD86" s="96"/>
      <c r="HE86" s="96"/>
      <c r="HF86" s="96"/>
      <c r="HG86" s="96"/>
      <c r="HH86" s="96"/>
      <c r="HI86" s="96"/>
      <c r="HJ86" s="96"/>
      <c r="HK86" s="96"/>
      <c r="HL86" s="96"/>
      <c r="HM86" s="96"/>
      <c r="HN86" s="96"/>
      <c r="HO86" s="96"/>
      <c r="HP86" s="96"/>
      <c r="HQ86" s="96"/>
      <c r="HR86" s="96"/>
      <c r="HS86" s="96"/>
      <c r="HT86" s="96"/>
      <c r="HU86" s="96"/>
      <c r="HV86" s="96"/>
      <c r="HW86" s="96"/>
      <c r="HX86" s="96"/>
      <c r="HY86" s="96"/>
      <c r="HZ86" s="96"/>
      <c r="IA86" s="96"/>
      <c r="IB86" s="96"/>
      <c r="IC86" s="96"/>
      <c r="ID86" s="96"/>
      <c r="IE86" s="96"/>
      <c r="IF86" s="96"/>
      <c r="IG86" s="96"/>
      <c r="IH86" s="96"/>
      <c r="II86" s="96"/>
      <c r="IJ86" s="96"/>
      <c r="IK86" s="96"/>
      <c r="IL86" s="96"/>
      <c r="IM86" s="96"/>
      <c r="IN86" s="96"/>
      <c r="IO86" s="96"/>
      <c r="IP86" s="96"/>
    </row>
    <row r="87" spans="1:250" s="75" customFormat="1" ht="15" customHeight="1">
      <c r="A87" s="92" t="s">
        <v>20</v>
      </c>
      <c r="B87" s="100" t="s">
        <v>184</v>
      </c>
      <c r="C87" s="93"/>
      <c r="D87" s="93"/>
      <c r="E87" s="94"/>
      <c r="F87" s="95">
        <v>6960</v>
      </c>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W87" s="96"/>
      <c r="EX87" s="96"/>
      <c r="EY87" s="96"/>
      <c r="EZ87" s="96"/>
      <c r="FA87" s="96"/>
      <c r="FB87" s="96"/>
      <c r="FC87" s="96"/>
      <c r="FD87" s="96"/>
      <c r="FE87" s="96"/>
      <c r="FF87" s="96"/>
      <c r="FG87" s="96"/>
      <c r="FH87" s="96"/>
      <c r="FI87" s="96"/>
      <c r="FJ87" s="96"/>
      <c r="FK87" s="96"/>
      <c r="FL87" s="96"/>
      <c r="FM87" s="96"/>
      <c r="FN87" s="96"/>
      <c r="FO87" s="96"/>
      <c r="FP87" s="96"/>
      <c r="FQ87" s="96"/>
      <c r="FR87" s="96"/>
      <c r="FS87" s="96"/>
      <c r="FT87" s="96"/>
      <c r="FU87" s="96"/>
      <c r="FV87" s="96"/>
      <c r="FW87" s="96"/>
      <c r="FX87" s="96"/>
      <c r="FY87" s="96"/>
      <c r="FZ87" s="96"/>
      <c r="GA87" s="96"/>
      <c r="GB87" s="96"/>
      <c r="GC87" s="96"/>
      <c r="GD87" s="96"/>
      <c r="GE87" s="96"/>
      <c r="GF87" s="96"/>
      <c r="GG87" s="96"/>
      <c r="GH87" s="96"/>
      <c r="GI87" s="96"/>
      <c r="GJ87" s="96"/>
      <c r="GK87" s="96"/>
      <c r="GL87" s="96"/>
      <c r="GM87" s="96"/>
      <c r="GN87" s="96"/>
      <c r="GO87" s="96"/>
      <c r="GP87" s="96"/>
      <c r="GQ87" s="96"/>
      <c r="GR87" s="96"/>
      <c r="GS87" s="96"/>
      <c r="GT87" s="96"/>
      <c r="GU87" s="96"/>
      <c r="GV87" s="96"/>
      <c r="GW87" s="96"/>
      <c r="GX87" s="96"/>
      <c r="GY87" s="96"/>
      <c r="GZ87" s="96"/>
      <c r="HA87" s="96"/>
      <c r="HB87" s="96"/>
      <c r="HC87" s="96"/>
      <c r="HD87" s="96"/>
      <c r="HE87" s="96"/>
      <c r="HF87" s="96"/>
      <c r="HG87" s="96"/>
      <c r="HH87" s="96"/>
      <c r="HI87" s="96"/>
      <c r="HJ87" s="96"/>
      <c r="HK87" s="96"/>
      <c r="HL87" s="96"/>
      <c r="HM87" s="96"/>
      <c r="HN87" s="96"/>
      <c r="HO87" s="96"/>
      <c r="HP87" s="96"/>
      <c r="HQ87" s="96"/>
      <c r="HR87" s="96"/>
      <c r="HS87" s="96"/>
      <c r="HT87" s="96"/>
      <c r="HU87" s="96"/>
      <c r="HV87" s="96"/>
      <c r="HW87" s="96"/>
      <c r="HX87" s="96"/>
      <c r="HY87" s="96"/>
      <c r="HZ87" s="96"/>
      <c r="IA87" s="96"/>
      <c r="IB87" s="96"/>
      <c r="IC87" s="96"/>
      <c r="ID87" s="96"/>
      <c r="IE87" s="96"/>
      <c r="IF87" s="96"/>
      <c r="IG87" s="96"/>
      <c r="IH87" s="96"/>
      <c r="II87" s="96"/>
      <c r="IJ87" s="96"/>
      <c r="IK87" s="96"/>
      <c r="IL87" s="96"/>
      <c r="IM87" s="96"/>
      <c r="IN87" s="96"/>
      <c r="IO87" s="96"/>
      <c r="IP87" s="96"/>
    </row>
    <row r="88" spans="1:250" s="75" customFormat="1" ht="15" customHeight="1">
      <c r="A88" s="92" t="s">
        <v>20</v>
      </c>
      <c r="B88" s="100" t="s">
        <v>184</v>
      </c>
      <c r="C88" s="93"/>
      <c r="D88" s="93"/>
      <c r="E88" s="94"/>
      <c r="F88" s="95">
        <v>7424</v>
      </c>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c r="HX88" s="96"/>
      <c r="HY88" s="96"/>
      <c r="HZ88" s="96"/>
      <c r="IA88" s="96"/>
      <c r="IB88" s="96"/>
      <c r="IC88" s="96"/>
      <c r="ID88" s="96"/>
      <c r="IE88" s="96"/>
      <c r="IF88" s="96"/>
      <c r="IG88" s="96"/>
      <c r="IH88" s="96"/>
      <c r="II88" s="96"/>
      <c r="IJ88" s="96"/>
      <c r="IK88" s="96"/>
      <c r="IL88" s="96"/>
      <c r="IM88" s="96"/>
      <c r="IN88" s="96"/>
      <c r="IO88" s="96"/>
      <c r="IP88" s="96"/>
    </row>
    <row r="89" spans="1:250" s="75" customFormat="1" ht="15" customHeight="1">
      <c r="A89" s="92" t="s">
        <v>20</v>
      </c>
      <c r="B89" s="100" t="s">
        <v>184</v>
      </c>
      <c r="C89" s="93"/>
      <c r="D89" s="93"/>
      <c r="E89" s="94"/>
      <c r="F89" s="95">
        <v>8932</v>
      </c>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96"/>
      <c r="FF89" s="96"/>
      <c r="FG89" s="96"/>
      <c r="FH89" s="96"/>
      <c r="FI89" s="96"/>
      <c r="FJ89" s="96"/>
      <c r="FK89" s="96"/>
      <c r="FL89" s="96"/>
      <c r="FM89" s="96"/>
      <c r="FN89" s="96"/>
      <c r="FO89" s="96"/>
      <c r="FP89" s="96"/>
      <c r="FQ89" s="96"/>
      <c r="FR89" s="96"/>
      <c r="FS89" s="96"/>
      <c r="FT89" s="96"/>
      <c r="FU89" s="96"/>
      <c r="FV89" s="96"/>
      <c r="FW89" s="96"/>
      <c r="FX89" s="96"/>
      <c r="FY89" s="96"/>
      <c r="FZ89" s="96"/>
      <c r="GA89" s="96"/>
      <c r="GB89" s="96"/>
      <c r="GC89" s="96"/>
      <c r="GD89" s="96"/>
      <c r="GE89" s="96"/>
      <c r="GF89" s="96"/>
      <c r="GG89" s="96"/>
      <c r="GH89" s="96"/>
      <c r="GI89" s="96"/>
      <c r="GJ89" s="96"/>
      <c r="GK89" s="96"/>
      <c r="GL89" s="96"/>
      <c r="GM89" s="96"/>
      <c r="GN89" s="96"/>
      <c r="GO89" s="96"/>
      <c r="GP89" s="96"/>
      <c r="GQ89" s="96"/>
      <c r="GR89" s="96"/>
      <c r="GS89" s="96"/>
      <c r="GT89" s="96"/>
      <c r="GU89" s="96"/>
      <c r="GV89" s="96"/>
      <c r="GW89" s="96"/>
      <c r="GX89" s="96"/>
      <c r="GY89" s="96"/>
      <c r="GZ89" s="96"/>
      <c r="HA89" s="96"/>
      <c r="HB89" s="96"/>
      <c r="HC89" s="96"/>
      <c r="HD89" s="96"/>
      <c r="HE89" s="96"/>
      <c r="HF89" s="96"/>
      <c r="HG89" s="96"/>
      <c r="HH89" s="96"/>
      <c r="HI89" s="96"/>
      <c r="HJ89" s="96"/>
      <c r="HK89" s="96"/>
      <c r="HL89" s="96"/>
      <c r="HM89" s="96"/>
      <c r="HN89" s="96"/>
      <c r="HO89" s="96"/>
      <c r="HP89" s="96"/>
      <c r="HQ89" s="96"/>
      <c r="HR89" s="96"/>
      <c r="HS89" s="96"/>
      <c r="HT89" s="96"/>
      <c r="HU89" s="96"/>
      <c r="HV89" s="96"/>
      <c r="HW89" s="96"/>
      <c r="HX89" s="96"/>
      <c r="HY89" s="96"/>
      <c r="HZ89" s="96"/>
      <c r="IA89" s="96"/>
      <c r="IB89" s="96"/>
      <c r="IC89" s="96"/>
      <c r="ID89" s="96"/>
      <c r="IE89" s="96"/>
      <c r="IF89" s="96"/>
      <c r="IG89" s="96"/>
      <c r="IH89" s="96"/>
      <c r="II89" s="96"/>
      <c r="IJ89" s="96"/>
      <c r="IK89" s="96"/>
      <c r="IL89" s="96"/>
      <c r="IM89" s="96"/>
      <c r="IN89" s="96"/>
      <c r="IO89" s="96"/>
      <c r="IP89" s="96"/>
    </row>
    <row r="90" spans="1:250" ht="15" customHeight="1">
      <c r="A90" s="92" t="s">
        <v>20</v>
      </c>
      <c r="B90" s="100" t="s">
        <v>184</v>
      </c>
      <c r="C90" s="93"/>
      <c r="D90" s="93"/>
      <c r="E90" s="94"/>
      <c r="F90" s="95">
        <v>6032</v>
      </c>
    </row>
    <row r="91" spans="1:250" ht="15" customHeight="1">
      <c r="A91" s="92" t="s">
        <v>20</v>
      </c>
      <c r="B91" s="100" t="s">
        <v>184</v>
      </c>
      <c r="C91" s="93"/>
      <c r="D91" s="93"/>
      <c r="E91" s="94"/>
      <c r="F91" s="95">
        <v>25520</v>
      </c>
    </row>
    <row r="92" spans="1:250" ht="15" customHeight="1">
      <c r="A92" s="92" t="s">
        <v>20</v>
      </c>
      <c r="B92" s="100" t="s">
        <v>184</v>
      </c>
      <c r="C92" s="93"/>
      <c r="D92" s="93"/>
      <c r="E92" s="94"/>
      <c r="F92" s="95">
        <v>51040</v>
      </c>
    </row>
    <row r="93" spans="1:250" ht="15" customHeight="1">
      <c r="A93" s="92" t="s">
        <v>20</v>
      </c>
      <c r="B93" s="100" t="s">
        <v>184</v>
      </c>
      <c r="C93" s="93"/>
      <c r="D93" s="93"/>
      <c r="E93" s="94"/>
      <c r="F93" s="95">
        <v>24128</v>
      </c>
    </row>
    <row r="94" spans="1:250" ht="15" customHeight="1">
      <c r="A94" s="92" t="s">
        <v>20</v>
      </c>
      <c r="B94" s="100" t="s">
        <v>184</v>
      </c>
      <c r="C94" s="93"/>
      <c r="D94" s="93"/>
      <c r="E94" s="94"/>
      <c r="F94" s="95">
        <f>36888+12702+22</f>
        <v>49612</v>
      </c>
    </row>
    <row r="95" spans="1:250" ht="15" customHeight="1">
      <c r="A95" s="92" t="s">
        <v>20</v>
      </c>
      <c r="B95" s="98" t="s">
        <v>414</v>
      </c>
      <c r="C95" s="93"/>
      <c r="D95" s="93"/>
      <c r="E95" s="94"/>
      <c r="F95" s="101">
        <v>4082400</v>
      </c>
    </row>
    <row r="96" spans="1:250" ht="15" customHeight="1">
      <c r="A96" s="92" t="s">
        <v>20</v>
      </c>
      <c r="B96" s="98" t="s">
        <v>168</v>
      </c>
      <c r="C96" s="93"/>
      <c r="D96" s="93"/>
      <c r="E96" s="94"/>
      <c r="F96" s="101">
        <v>92800</v>
      </c>
    </row>
    <row r="97" spans="1:6" ht="15" customHeight="1">
      <c r="A97" s="92" t="s">
        <v>20</v>
      </c>
      <c r="B97" s="98" t="s">
        <v>168</v>
      </c>
      <c r="C97" s="93"/>
      <c r="D97" s="93"/>
      <c r="E97" s="94"/>
      <c r="F97" s="101">
        <v>324800</v>
      </c>
    </row>
  </sheetData>
  <sheetProtection autoFilter="0"/>
  <autoFilter ref="A1:HK97"/>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29"/>
  <sheetViews>
    <sheetView zoomScaleNormal="100" workbookViewId="0">
      <pane ySplit="1" topLeftCell="A2" activePane="bottomLeft" state="frozen"/>
      <selection pane="bottomLeft" activeCell="B20" sqref="B20"/>
    </sheetView>
  </sheetViews>
  <sheetFormatPr baseColWidth="10" defaultRowHeight="12.95" customHeight="1"/>
  <cols>
    <col min="1" max="1" width="12.7109375" style="78" customWidth="1"/>
    <col min="2" max="2" width="45" style="78" customWidth="1"/>
    <col min="3" max="4" width="13" style="78" customWidth="1"/>
    <col min="5" max="5" width="12.7109375" style="109" customWidth="1"/>
    <col min="6" max="6" width="15.5703125" style="109" customWidth="1"/>
    <col min="7" max="219" width="11.42578125" style="78"/>
    <col min="220" max="220" width="21.140625" style="78" bestFit="1" customWidth="1"/>
    <col min="221" max="221" width="43" style="78" bestFit="1" customWidth="1"/>
    <col min="222" max="222" width="48" style="78" customWidth="1"/>
    <col min="223" max="231" width="12.7109375" style="78" customWidth="1"/>
    <col min="232" max="232" width="45" style="78" customWidth="1"/>
    <col min="233" max="233" width="32.5703125" style="78" customWidth="1"/>
    <col min="234" max="234" width="20.42578125" style="78" customWidth="1"/>
    <col min="235" max="235" width="32" style="78" bestFit="1" customWidth="1"/>
    <col min="236" max="236" width="17.85546875" style="78" customWidth="1"/>
    <col min="237" max="237" width="14.7109375" style="78" customWidth="1"/>
    <col min="238" max="241" width="12.7109375" style="78" customWidth="1"/>
    <col min="242" max="243" width="15.5703125" style="78" customWidth="1"/>
    <col min="244" max="244" width="0" style="78" hidden="1" customWidth="1"/>
    <col min="245" max="245" width="15.5703125" style="78" customWidth="1"/>
    <col min="246" max="248" width="13.28515625" style="78" customWidth="1"/>
    <col min="249" max="255" width="12.7109375" style="78" customWidth="1"/>
    <col min="256" max="256" width="50.42578125" style="78" customWidth="1"/>
    <col min="257" max="475" width="11.42578125" style="78"/>
    <col min="476" max="476" width="21.140625" style="78" bestFit="1" customWidth="1"/>
    <col min="477" max="477" width="43" style="78" bestFit="1" customWidth="1"/>
    <col min="478" max="478" width="48" style="78" customWidth="1"/>
    <col min="479" max="487" width="12.7109375" style="78" customWidth="1"/>
    <col min="488" max="488" width="45" style="78" customWidth="1"/>
    <col min="489" max="489" width="32.5703125" style="78" customWidth="1"/>
    <col min="490" max="490" width="20.42578125" style="78" customWidth="1"/>
    <col min="491" max="491" width="32" style="78" bestFit="1" customWidth="1"/>
    <col min="492" max="492" width="17.85546875" style="78" customWidth="1"/>
    <col min="493" max="493" width="14.7109375" style="78" customWidth="1"/>
    <col min="494" max="497" width="12.7109375" style="78" customWidth="1"/>
    <col min="498" max="499" width="15.5703125" style="78" customWidth="1"/>
    <col min="500" max="500" width="0" style="78" hidden="1" customWidth="1"/>
    <col min="501" max="501" width="15.5703125" style="78" customWidth="1"/>
    <col min="502" max="504" width="13.28515625" style="78" customWidth="1"/>
    <col min="505" max="511" width="12.7109375" style="78" customWidth="1"/>
    <col min="512" max="512" width="50.42578125" style="78" customWidth="1"/>
    <col min="513" max="731" width="11.42578125" style="78"/>
    <col min="732" max="732" width="21.140625" style="78" bestFit="1" customWidth="1"/>
    <col min="733" max="733" width="43" style="78" bestFit="1" customWidth="1"/>
    <col min="734" max="734" width="48" style="78" customWidth="1"/>
    <col min="735" max="743" width="12.7109375" style="78" customWidth="1"/>
    <col min="744" max="744" width="45" style="78" customWidth="1"/>
    <col min="745" max="745" width="32.5703125" style="78" customWidth="1"/>
    <col min="746" max="746" width="20.42578125" style="78" customWidth="1"/>
    <col min="747" max="747" width="32" style="78" bestFit="1" customWidth="1"/>
    <col min="748" max="748" width="17.85546875" style="78" customWidth="1"/>
    <col min="749" max="749" width="14.7109375" style="78" customWidth="1"/>
    <col min="750" max="753" width="12.7109375" style="78" customWidth="1"/>
    <col min="754" max="755" width="15.5703125" style="78" customWidth="1"/>
    <col min="756" max="756" width="0" style="78" hidden="1" customWidth="1"/>
    <col min="757" max="757" width="15.5703125" style="78" customWidth="1"/>
    <col min="758" max="760" width="13.28515625" style="78" customWidth="1"/>
    <col min="761" max="767" width="12.7109375" style="78" customWidth="1"/>
    <col min="768" max="768" width="50.42578125" style="78" customWidth="1"/>
    <col min="769" max="987" width="11.42578125" style="78"/>
    <col min="988" max="988" width="21.140625" style="78" bestFit="1" customWidth="1"/>
    <col min="989" max="989" width="43" style="78" bestFit="1" customWidth="1"/>
    <col min="990" max="990" width="48" style="78" customWidth="1"/>
    <col min="991" max="999" width="12.7109375" style="78" customWidth="1"/>
    <col min="1000" max="1000" width="45" style="78" customWidth="1"/>
    <col min="1001" max="1001" width="32.5703125" style="78" customWidth="1"/>
    <col min="1002" max="1002" width="20.42578125" style="78" customWidth="1"/>
    <col min="1003" max="1003" width="32" style="78" bestFit="1" customWidth="1"/>
    <col min="1004" max="1004" width="17.85546875" style="78" customWidth="1"/>
    <col min="1005" max="1005" width="14.7109375" style="78" customWidth="1"/>
    <col min="1006" max="1009" width="12.7109375" style="78" customWidth="1"/>
    <col min="1010" max="1011" width="15.5703125" style="78" customWidth="1"/>
    <col min="1012" max="1012" width="0" style="78" hidden="1" customWidth="1"/>
    <col min="1013" max="1013" width="15.5703125" style="78" customWidth="1"/>
    <col min="1014" max="1016" width="13.28515625" style="78" customWidth="1"/>
    <col min="1017" max="1023" width="12.7109375" style="78" customWidth="1"/>
    <col min="1024" max="1024" width="50.42578125" style="78" customWidth="1"/>
    <col min="1025" max="1243" width="11.42578125" style="78"/>
    <col min="1244" max="1244" width="21.140625" style="78" bestFit="1" customWidth="1"/>
    <col min="1245" max="1245" width="43" style="78" bestFit="1" customWidth="1"/>
    <col min="1246" max="1246" width="48" style="78" customWidth="1"/>
    <col min="1247" max="1255" width="12.7109375" style="78" customWidth="1"/>
    <col min="1256" max="1256" width="45" style="78" customWidth="1"/>
    <col min="1257" max="1257" width="32.5703125" style="78" customWidth="1"/>
    <col min="1258" max="1258" width="20.42578125" style="78" customWidth="1"/>
    <col min="1259" max="1259" width="32" style="78" bestFit="1" customWidth="1"/>
    <col min="1260" max="1260" width="17.85546875" style="78" customWidth="1"/>
    <col min="1261" max="1261" width="14.7109375" style="78" customWidth="1"/>
    <col min="1262" max="1265" width="12.7109375" style="78" customWidth="1"/>
    <col min="1266" max="1267" width="15.5703125" style="78" customWidth="1"/>
    <col min="1268" max="1268" width="0" style="78" hidden="1" customWidth="1"/>
    <col min="1269" max="1269" width="15.5703125" style="78" customWidth="1"/>
    <col min="1270" max="1272" width="13.28515625" style="78" customWidth="1"/>
    <col min="1273" max="1279" width="12.7109375" style="78" customWidth="1"/>
    <col min="1280" max="1280" width="50.42578125" style="78" customWidth="1"/>
    <col min="1281" max="1499" width="11.42578125" style="78"/>
    <col min="1500" max="1500" width="21.140625" style="78" bestFit="1" customWidth="1"/>
    <col min="1501" max="1501" width="43" style="78" bestFit="1" customWidth="1"/>
    <col min="1502" max="1502" width="48" style="78" customWidth="1"/>
    <col min="1503" max="1511" width="12.7109375" style="78" customWidth="1"/>
    <col min="1512" max="1512" width="45" style="78" customWidth="1"/>
    <col min="1513" max="1513" width="32.5703125" style="78" customWidth="1"/>
    <col min="1514" max="1514" width="20.42578125" style="78" customWidth="1"/>
    <col min="1515" max="1515" width="32" style="78" bestFit="1" customWidth="1"/>
    <col min="1516" max="1516" width="17.85546875" style="78" customWidth="1"/>
    <col min="1517" max="1517" width="14.7109375" style="78" customWidth="1"/>
    <col min="1518" max="1521" width="12.7109375" style="78" customWidth="1"/>
    <col min="1522" max="1523" width="15.5703125" style="78" customWidth="1"/>
    <col min="1524" max="1524" width="0" style="78" hidden="1" customWidth="1"/>
    <col min="1525" max="1525" width="15.5703125" style="78" customWidth="1"/>
    <col min="1526" max="1528" width="13.28515625" style="78" customWidth="1"/>
    <col min="1529" max="1535" width="12.7109375" style="78" customWidth="1"/>
    <col min="1536" max="1536" width="50.42578125" style="78" customWidth="1"/>
    <col min="1537" max="1755" width="11.42578125" style="78"/>
    <col min="1756" max="1756" width="21.140625" style="78" bestFit="1" customWidth="1"/>
    <col min="1757" max="1757" width="43" style="78" bestFit="1" customWidth="1"/>
    <col min="1758" max="1758" width="48" style="78" customWidth="1"/>
    <col min="1759" max="1767" width="12.7109375" style="78" customWidth="1"/>
    <col min="1768" max="1768" width="45" style="78" customWidth="1"/>
    <col min="1769" max="1769" width="32.5703125" style="78" customWidth="1"/>
    <col min="1770" max="1770" width="20.42578125" style="78" customWidth="1"/>
    <col min="1771" max="1771" width="32" style="78" bestFit="1" customWidth="1"/>
    <col min="1772" max="1772" width="17.85546875" style="78" customWidth="1"/>
    <col min="1773" max="1773" width="14.7109375" style="78" customWidth="1"/>
    <col min="1774" max="1777" width="12.7109375" style="78" customWidth="1"/>
    <col min="1778" max="1779" width="15.5703125" style="78" customWidth="1"/>
    <col min="1780" max="1780" width="0" style="78" hidden="1" customWidth="1"/>
    <col min="1781" max="1781" width="15.5703125" style="78" customWidth="1"/>
    <col min="1782" max="1784" width="13.28515625" style="78" customWidth="1"/>
    <col min="1785" max="1791" width="12.7109375" style="78" customWidth="1"/>
    <col min="1792" max="1792" width="50.42578125" style="78" customWidth="1"/>
    <col min="1793" max="2011" width="11.42578125" style="78"/>
    <col min="2012" max="2012" width="21.140625" style="78" bestFit="1" customWidth="1"/>
    <col min="2013" max="2013" width="43" style="78" bestFit="1" customWidth="1"/>
    <col min="2014" max="2014" width="48" style="78" customWidth="1"/>
    <col min="2015" max="2023" width="12.7109375" style="78" customWidth="1"/>
    <col min="2024" max="2024" width="45" style="78" customWidth="1"/>
    <col min="2025" max="2025" width="32.5703125" style="78" customWidth="1"/>
    <col min="2026" max="2026" width="20.42578125" style="78" customWidth="1"/>
    <col min="2027" max="2027" width="32" style="78" bestFit="1" customWidth="1"/>
    <col min="2028" max="2028" width="17.85546875" style="78" customWidth="1"/>
    <col min="2029" max="2029" width="14.7109375" style="78" customWidth="1"/>
    <col min="2030" max="2033" width="12.7109375" style="78" customWidth="1"/>
    <col min="2034" max="2035" width="15.5703125" style="78" customWidth="1"/>
    <col min="2036" max="2036" width="0" style="78" hidden="1" customWidth="1"/>
    <col min="2037" max="2037" width="15.5703125" style="78" customWidth="1"/>
    <col min="2038" max="2040" width="13.28515625" style="78" customWidth="1"/>
    <col min="2041" max="2047" width="12.7109375" style="78" customWidth="1"/>
    <col min="2048" max="2048" width="50.42578125" style="78" customWidth="1"/>
    <col min="2049" max="2267" width="11.42578125" style="78"/>
    <col min="2268" max="2268" width="21.140625" style="78" bestFit="1" customWidth="1"/>
    <col min="2269" max="2269" width="43" style="78" bestFit="1" customWidth="1"/>
    <col min="2270" max="2270" width="48" style="78" customWidth="1"/>
    <col min="2271" max="2279" width="12.7109375" style="78" customWidth="1"/>
    <col min="2280" max="2280" width="45" style="78" customWidth="1"/>
    <col min="2281" max="2281" width="32.5703125" style="78" customWidth="1"/>
    <col min="2282" max="2282" width="20.42578125" style="78" customWidth="1"/>
    <col min="2283" max="2283" width="32" style="78" bestFit="1" customWidth="1"/>
    <col min="2284" max="2284" width="17.85546875" style="78" customWidth="1"/>
    <col min="2285" max="2285" width="14.7109375" style="78" customWidth="1"/>
    <col min="2286" max="2289" width="12.7109375" style="78" customWidth="1"/>
    <col min="2290" max="2291" width="15.5703125" style="78" customWidth="1"/>
    <col min="2292" max="2292" width="0" style="78" hidden="1" customWidth="1"/>
    <col min="2293" max="2293" width="15.5703125" style="78" customWidth="1"/>
    <col min="2294" max="2296" width="13.28515625" style="78" customWidth="1"/>
    <col min="2297" max="2303" width="12.7109375" style="78" customWidth="1"/>
    <col min="2304" max="2304" width="50.42578125" style="78" customWidth="1"/>
    <col min="2305" max="2523" width="11.42578125" style="78"/>
    <col min="2524" max="2524" width="21.140625" style="78" bestFit="1" customWidth="1"/>
    <col min="2525" max="2525" width="43" style="78" bestFit="1" customWidth="1"/>
    <col min="2526" max="2526" width="48" style="78" customWidth="1"/>
    <col min="2527" max="2535" width="12.7109375" style="78" customWidth="1"/>
    <col min="2536" max="2536" width="45" style="78" customWidth="1"/>
    <col min="2537" max="2537" width="32.5703125" style="78" customWidth="1"/>
    <col min="2538" max="2538" width="20.42578125" style="78" customWidth="1"/>
    <col min="2539" max="2539" width="32" style="78" bestFit="1" customWidth="1"/>
    <col min="2540" max="2540" width="17.85546875" style="78" customWidth="1"/>
    <col min="2541" max="2541" width="14.7109375" style="78" customWidth="1"/>
    <col min="2542" max="2545" width="12.7109375" style="78" customWidth="1"/>
    <col min="2546" max="2547" width="15.5703125" style="78" customWidth="1"/>
    <col min="2548" max="2548" width="0" style="78" hidden="1" customWidth="1"/>
    <col min="2549" max="2549" width="15.5703125" style="78" customWidth="1"/>
    <col min="2550" max="2552" width="13.28515625" style="78" customWidth="1"/>
    <col min="2553" max="2559" width="12.7109375" style="78" customWidth="1"/>
    <col min="2560" max="2560" width="50.42578125" style="78" customWidth="1"/>
    <col min="2561" max="2779" width="11.42578125" style="78"/>
    <col min="2780" max="2780" width="21.140625" style="78" bestFit="1" customWidth="1"/>
    <col min="2781" max="2781" width="43" style="78" bestFit="1" customWidth="1"/>
    <col min="2782" max="2782" width="48" style="78" customWidth="1"/>
    <col min="2783" max="2791" width="12.7109375" style="78" customWidth="1"/>
    <col min="2792" max="2792" width="45" style="78" customWidth="1"/>
    <col min="2793" max="2793" width="32.5703125" style="78" customWidth="1"/>
    <col min="2794" max="2794" width="20.42578125" style="78" customWidth="1"/>
    <col min="2795" max="2795" width="32" style="78" bestFit="1" customWidth="1"/>
    <col min="2796" max="2796" width="17.85546875" style="78" customWidth="1"/>
    <col min="2797" max="2797" width="14.7109375" style="78" customWidth="1"/>
    <col min="2798" max="2801" width="12.7109375" style="78" customWidth="1"/>
    <col min="2802" max="2803" width="15.5703125" style="78" customWidth="1"/>
    <col min="2804" max="2804" width="0" style="78" hidden="1" customWidth="1"/>
    <col min="2805" max="2805" width="15.5703125" style="78" customWidth="1"/>
    <col min="2806" max="2808" width="13.28515625" style="78" customWidth="1"/>
    <col min="2809" max="2815" width="12.7109375" style="78" customWidth="1"/>
    <col min="2816" max="2816" width="50.42578125" style="78" customWidth="1"/>
    <col min="2817" max="3035" width="11.42578125" style="78"/>
    <col min="3036" max="3036" width="21.140625" style="78" bestFit="1" customWidth="1"/>
    <col min="3037" max="3037" width="43" style="78" bestFit="1" customWidth="1"/>
    <col min="3038" max="3038" width="48" style="78" customWidth="1"/>
    <col min="3039" max="3047" width="12.7109375" style="78" customWidth="1"/>
    <col min="3048" max="3048" width="45" style="78" customWidth="1"/>
    <col min="3049" max="3049" width="32.5703125" style="78" customWidth="1"/>
    <col min="3050" max="3050" width="20.42578125" style="78" customWidth="1"/>
    <col min="3051" max="3051" width="32" style="78" bestFit="1" customWidth="1"/>
    <col min="3052" max="3052" width="17.85546875" style="78" customWidth="1"/>
    <col min="3053" max="3053" width="14.7109375" style="78" customWidth="1"/>
    <col min="3054" max="3057" width="12.7109375" style="78" customWidth="1"/>
    <col min="3058" max="3059" width="15.5703125" style="78" customWidth="1"/>
    <col min="3060" max="3060" width="0" style="78" hidden="1" customWidth="1"/>
    <col min="3061" max="3061" width="15.5703125" style="78" customWidth="1"/>
    <col min="3062" max="3064" width="13.28515625" style="78" customWidth="1"/>
    <col min="3065" max="3071" width="12.7109375" style="78" customWidth="1"/>
    <col min="3072" max="3072" width="50.42578125" style="78" customWidth="1"/>
    <col min="3073" max="3291" width="11.42578125" style="78"/>
    <col min="3292" max="3292" width="21.140625" style="78" bestFit="1" customWidth="1"/>
    <col min="3293" max="3293" width="43" style="78" bestFit="1" customWidth="1"/>
    <col min="3294" max="3294" width="48" style="78" customWidth="1"/>
    <col min="3295" max="3303" width="12.7109375" style="78" customWidth="1"/>
    <col min="3304" max="3304" width="45" style="78" customWidth="1"/>
    <col min="3305" max="3305" width="32.5703125" style="78" customWidth="1"/>
    <col min="3306" max="3306" width="20.42578125" style="78" customWidth="1"/>
    <col min="3307" max="3307" width="32" style="78" bestFit="1" customWidth="1"/>
    <col min="3308" max="3308" width="17.85546875" style="78" customWidth="1"/>
    <col min="3309" max="3309" width="14.7109375" style="78" customWidth="1"/>
    <col min="3310" max="3313" width="12.7109375" style="78" customWidth="1"/>
    <col min="3314" max="3315" width="15.5703125" style="78" customWidth="1"/>
    <col min="3316" max="3316" width="0" style="78" hidden="1" customWidth="1"/>
    <col min="3317" max="3317" width="15.5703125" style="78" customWidth="1"/>
    <col min="3318" max="3320" width="13.28515625" style="78" customWidth="1"/>
    <col min="3321" max="3327" width="12.7109375" style="78" customWidth="1"/>
    <col min="3328" max="3328" width="50.42578125" style="78" customWidth="1"/>
    <col min="3329" max="3547" width="11.42578125" style="78"/>
    <col min="3548" max="3548" width="21.140625" style="78" bestFit="1" customWidth="1"/>
    <col min="3549" max="3549" width="43" style="78" bestFit="1" customWidth="1"/>
    <col min="3550" max="3550" width="48" style="78" customWidth="1"/>
    <col min="3551" max="3559" width="12.7109375" style="78" customWidth="1"/>
    <col min="3560" max="3560" width="45" style="78" customWidth="1"/>
    <col min="3561" max="3561" width="32.5703125" style="78" customWidth="1"/>
    <col min="3562" max="3562" width="20.42578125" style="78" customWidth="1"/>
    <col min="3563" max="3563" width="32" style="78" bestFit="1" customWidth="1"/>
    <col min="3564" max="3564" width="17.85546875" style="78" customWidth="1"/>
    <col min="3565" max="3565" width="14.7109375" style="78" customWidth="1"/>
    <col min="3566" max="3569" width="12.7109375" style="78" customWidth="1"/>
    <col min="3570" max="3571" width="15.5703125" style="78" customWidth="1"/>
    <col min="3572" max="3572" width="0" style="78" hidden="1" customWidth="1"/>
    <col min="3573" max="3573" width="15.5703125" style="78" customWidth="1"/>
    <col min="3574" max="3576" width="13.28515625" style="78" customWidth="1"/>
    <col min="3577" max="3583" width="12.7109375" style="78" customWidth="1"/>
    <col min="3584" max="3584" width="50.42578125" style="78" customWidth="1"/>
    <col min="3585" max="3803" width="11.42578125" style="78"/>
    <col min="3804" max="3804" width="21.140625" style="78" bestFit="1" customWidth="1"/>
    <col min="3805" max="3805" width="43" style="78" bestFit="1" customWidth="1"/>
    <col min="3806" max="3806" width="48" style="78" customWidth="1"/>
    <col min="3807" max="3815" width="12.7109375" style="78" customWidth="1"/>
    <col min="3816" max="3816" width="45" style="78" customWidth="1"/>
    <col min="3817" max="3817" width="32.5703125" style="78" customWidth="1"/>
    <col min="3818" max="3818" width="20.42578125" style="78" customWidth="1"/>
    <col min="3819" max="3819" width="32" style="78" bestFit="1" customWidth="1"/>
    <col min="3820" max="3820" width="17.85546875" style="78" customWidth="1"/>
    <col min="3821" max="3821" width="14.7109375" style="78" customWidth="1"/>
    <col min="3822" max="3825" width="12.7109375" style="78" customWidth="1"/>
    <col min="3826" max="3827" width="15.5703125" style="78" customWidth="1"/>
    <col min="3828" max="3828" width="0" style="78" hidden="1" customWidth="1"/>
    <col min="3829" max="3829" width="15.5703125" style="78" customWidth="1"/>
    <col min="3830" max="3832" width="13.28515625" style="78" customWidth="1"/>
    <col min="3833" max="3839" width="12.7109375" style="78" customWidth="1"/>
    <col min="3840" max="3840" width="50.42578125" style="78" customWidth="1"/>
    <col min="3841" max="4059" width="11.42578125" style="78"/>
    <col min="4060" max="4060" width="21.140625" style="78" bestFit="1" customWidth="1"/>
    <col min="4061" max="4061" width="43" style="78" bestFit="1" customWidth="1"/>
    <col min="4062" max="4062" width="48" style="78" customWidth="1"/>
    <col min="4063" max="4071" width="12.7109375" style="78" customWidth="1"/>
    <col min="4072" max="4072" width="45" style="78" customWidth="1"/>
    <col min="4073" max="4073" width="32.5703125" style="78" customWidth="1"/>
    <col min="4074" max="4074" width="20.42578125" style="78" customWidth="1"/>
    <col min="4075" max="4075" width="32" style="78" bestFit="1" customWidth="1"/>
    <col min="4076" max="4076" width="17.85546875" style="78" customWidth="1"/>
    <col min="4077" max="4077" width="14.7109375" style="78" customWidth="1"/>
    <col min="4078" max="4081" width="12.7109375" style="78" customWidth="1"/>
    <col min="4082" max="4083" width="15.5703125" style="78" customWidth="1"/>
    <col min="4084" max="4084" width="0" style="78" hidden="1" customWidth="1"/>
    <col min="4085" max="4085" width="15.5703125" style="78" customWidth="1"/>
    <col min="4086" max="4088" width="13.28515625" style="78" customWidth="1"/>
    <col min="4089" max="4095" width="12.7109375" style="78" customWidth="1"/>
    <col min="4096" max="4096" width="50.42578125" style="78" customWidth="1"/>
    <col min="4097" max="4315" width="11.42578125" style="78"/>
    <col min="4316" max="4316" width="21.140625" style="78" bestFit="1" customWidth="1"/>
    <col min="4317" max="4317" width="43" style="78" bestFit="1" customWidth="1"/>
    <col min="4318" max="4318" width="48" style="78" customWidth="1"/>
    <col min="4319" max="4327" width="12.7109375" style="78" customWidth="1"/>
    <col min="4328" max="4328" width="45" style="78" customWidth="1"/>
    <col min="4329" max="4329" width="32.5703125" style="78" customWidth="1"/>
    <col min="4330" max="4330" width="20.42578125" style="78" customWidth="1"/>
    <col min="4331" max="4331" width="32" style="78" bestFit="1" customWidth="1"/>
    <col min="4332" max="4332" width="17.85546875" style="78" customWidth="1"/>
    <col min="4333" max="4333" width="14.7109375" style="78" customWidth="1"/>
    <col min="4334" max="4337" width="12.7109375" style="78" customWidth="1"/>
    <col min="4338" max="4339" width="15.5703125" style="78" customWidth="1"/>
    <col min="4340" max="4340" width="0" style="78" hidden="1" customWidth="1"/>
    <col min="4341" max="4341" width="15.5703125" style="78" customWidth="1"/>
    <col min="4342" max="4344" width="13.28515625" style="78" customWidth="1"/>
    <col min="4345" max="4351" width="12.7109375" style="78" customWidth="1"/>
    <col min="4352" max="4352" width="50.42578125" style="78" customWidth="1"/>
    <col min="4353" max="4571" width="11.42578125" style="78"/>
    <col min="4572" max="4572" width="21.140625" style="78" bestFit="1" customWidth="1"/>
    <col min="4573" max="4573" width="43" style="78" bestFit="1" customWidth="1"/>
    <col min="4574" max="4574" width="48" style="78" customWidth="1"/>
    <col min="4575" max="4583" width="12.7109375" style="78" customWidth="1"/>
    <col min="4584" max="4584" width="45" style="78" customWidth="1"/>
    <col min="4585" max="4585" width="32.5703125" style="78" customWidth="1"/>
    <col min="4586" max="4586" width="20.42578125" style="78" customWidth="1"/>
    <col min="4587" max="4587" width="32" style="78" bestFit="1" customWidth="1"/>
    <col min="4588" max="4588" width="17.85546875" style="78" customWidth="1"/>
    <col min="4589" max="4589" width="14.7109375" style="78" customWidth="1"/>
    <col min="4590" max="4593" width="12.7109375" style="78" customWidth="1"/>
    <col min="4594" max="4595" width="15.5703125" style="78" customWidth="1"/>
    <col min="4596" max="4596" width="0" style="78" hidden="1" customWidth="1"/>
    <col min="4597" max="4597" width="15.5703125" style="78" customWidth="1"/>
    <col min="4598" max="4600" width="13.28515625" style="78" customWidth="1"/>
    <col min="4601" max="4607" width="12.7109375" style="78" customWidth="1"/>
    <col min="4608" max="4608" width="50.42578125" style="78" customWidth="1"/>
    <col min="4609" max="4827" width="11.42578125" style="78"/>
    <col min="4828" max="4828" width="21.140625" style="78" bestFit="1" customWidth="1"/>
    <col min="4829" max="4829" width="43" style="78" bestFit="1" customWidth="1"/>
    <col min="4830" max="4830" width="48" style="78" customWidth="1"/>
    <col min="4831" max="4839" width="12.7109375" style="78" customWidth="1"/>
    <col min="4840" max="4840" width="45" style="78" customWidth="1"/>
    <col min="4841" max="4841" width="32.5703125" style="78" customWidth="1"/>
    <col min="4842" max="4842" width="20.42578125" style="78" customWidth="1"/>
    <col min="4843" max="4843" width="32" style="78" bestFit="1" customWidth="1"/>
    <col min="4844" max="4844" width="17.85546875" style="78" customWidth="1"/>
    <col min="4845" max="4845" width="14.7109375" style="78" customWidth="1"/>
    <col min="4846" max="4849" width="12.7109375" style="78" customWidth="1"/>
    <col min="4850" max="4851" width="15.5703125" style="78" customWidth="1"/>
    <col min="4852" max="4852" width="0" style="78" hidden="1" customWidth="1"/>
    <col min="4853" max="4853" width="15.5703125" style="78" customWidth="1"/>
    <col min="4854" max="4856" width="13.28515625" style="78" customWidth="1"/>
    <col min="4857" max="4863" width="12.7109375" style="78" customWidth="1"/>
    <col min="4864" max="4864" width="50.42578125" style="78" customWidth="1"/>
    <col min="4865" max="5083" width="11.42578125" style="78"/>
    <col min="5084" max="5084" width="21.140625" style="78" bestFit="1" customWidth="1"/>
    <col min="5085" max="5085" width="43" style="78" bestFit="1" customWidth="1"/>
    <col min="5086" max="5086" width="48" style="78" customWidth="1"/>
    <col min="5087" max="5095" width="12.7109375" style="78" customWidth="1"/>
    <col min="5096" max="5096" width="45" style="78" customWidth="1"/>
    <col min="5097" max="5097" width="32.5703125" style="78" customWidth="1"/>
    <col min="5098" max="5098" width="20.42578125" style="78" customWidth="1"/>
    <col min="5099" max="5099" width="32" style="78" bestFit="1" customWidth="1"/>
    <col min="5100" max="5100" width="17.85546875" style="78" customWidth="1"/>
    <col min="5101" max="5101" width="14.7109375" style="78" customWidth="1"/>
    <col min="5102" max="5105" width="12.7109375" style="78" customWidth="1"/>
    <col min="5106" max="5107" width="15.5703125" style="78" customWidth="1"/>
    <col min="5108" max="5108" width="0" style="78" hidden="1" customWidth="1"/>
    <col min="5109" max="5109" width="15.5703125" style="78" customWidth="1"/>
    <col min="5110" max="5112" width="13.28515625" style="78" customWidth="1"/>
    <col min="5113" max="5119" width="12.7109375" style="78" customWidth="1"/>
    <col min="5120" max="5120" width="50.42578125" style="78" customWidth="1"/>
    <col min="5121" max="5339" width="11.42578125" style="78"/>
    <col min="5340" max="5340" width="21.140625" style="78" bestFit="1" customWidth="1"/>
    <col min="5341" max="5341" width="43" style="78" bestFit="1" customWidth="1"/>
    <col min="5342" max="5342" width="48" style="78" customWidth="1"/>
    <col min="5343" max="5351" width="12.7109375" style="78" customWidth="1"/>
    <col min="5352" max="5352" width="45" style="78" customWidth="1"/>
    <col min="5353" max="5353" width="32.5703125" style="78" customWidth="1"/>
    <col min="5354" max="5354" width="20.42578125" style="78" customWidth="1"/>
    <col min="5355" max="5355" width="32" style="78" bestFit="1" customWidth="1"/>
    <col min="5356" max="5356" width="17.85546875" style="78" customWidth="1"/>
    <col min="5357" max="5357" width="14.7109375" style="78" customWidth="1"/>
    <col min="5358" max="5361" width="12.7109375" style="78" customWidth="1"/>
    <col min="5362" max="5363" width="15.5703125" style="78" customWidth="1"/>
    <col min="5364" max="5364" width="0" style="78" hidden="1" customWidth="1"/>
    <col min="5365" max="5365" width="15.5703125" style="78" customWidth="1"/>
    <col min="5366" max="5368" width="13.28515625" style="78" customWidth="1"/>
    <col min="5369" max="5375" width="12.7109375" style="78" customWidth="1"/>
    <col min="5376" max="5376" width="50.42578125" style="78" customWidth="1"/>
    <col min="5377" max="5595" width="11.42578125" style="78"/>
    <col min="5596" max="5596" width="21.140625" style="78" bestFit="1" customWidth="1"/>
    <col min="5597" max="5597" width="43" style="78" bestFit="1" customWidth="1"/>
    <col min="5598" max="5598" width="48" style="78" customWidth="1"/>
    <col min="5599" max="5607" width="12.7109375" style="78" customWidth="1"/>
    <col min="5608" max="5608" width="45" style="78" customWidth="1"/>
    <col min="5609" max="5609" width="32.5703125" style="78" customWidth="1"/>
    <col min="5610" max="5610" width="20.42578125" style="78" customWidth="1"/>
    <col min="5611" max="5611" width="32" style="78" bestFit="1" customWidth="1"/>
    <col min="5612" max="5612" width="17.85546875" style="78" customWidth="1"/>
    <col min="5613" max="5613" width="14.7109375" style="78" customWidth="1"/>
    <col min="5614" max="5617" width="12.7109375" style="78" customWidth="1"/>
    <col min="5618" max="5619" width="15.5703125" style="78" customWidth="1"/>
    <col min="5620" max="5620" width="0" style="78" hidden="1" customWidth="1"/>
    <col min="5621" max="5621" width="15.5703125" style="78" customWidth="1"/>
    <col min="5622" max="5624" width="13.28515625" style="78" customWidth="1"/>
    <col min="5625" max="5631" width="12.7109375" style="78" customWidth="1"/>
    <col min="5632" max="5632" width="50.42578125" style="78" customWidth="1"/>
    <col min="5633" max="5851" width="11.42578125" style="78"/>
    <col min="5852" max="5852" width="21.140625" style="78" bestFit="1" customWidth="1"/>
    <col min="5853" max="5853" width="43" style="78" bestFit="1" customWidth="1"/>
    <col min="5854" max="5854" width="48" style="78" customWidth="1"/>
    <col min="5855" max="5863" width="12.7109375" style="78" customWidth="1"/>
    <col min="5864" max="5864" width="45" style="78" customWidth="1"/>
    <col min="5865" max="5865" width="32.5703125" style="78" customWidth="1"/>
    <col min="5866" max="5866" width="20.42578125" style="78" customWidth="1"/>
    <col min="5867" max="5867" width="32" style="78" bestFit="1" customWidth="1"/>
    <col min="5868" max="5868" width="17.85546875" style="78" customWidth="1"/>
    <col min="5869" max="5869" width="14.7109375" style="78" customWidth="1"/>
    <col min="5870" max="5873" width="12.7109375" style="78" customWidth="1"/>
    <col min="5874" max="5875" width="15.5703125" style="78" customWidth="1"/>
    <col min="5876" max="5876" width="0" style="78" hidden="1" customWidth="1"/>
    <col min="5877" max="5877" width="15.5703125" style="78" customWidth="1"/>
    <col min="5878" max="5880" width="13.28515625" style="78" customWidth="1"/>
    <col min="5881" max="5887" width="12.7109375" style="78" customWidth="1"/>
    <col min="5888" max="5888" width="50.42578125" style="78" customWidth="1"/>
    <col min="5889" max="6107" width="11.42578125" style="78"/>
    <col min="6108" max="6108" width="21.140625" style="78" bestFit="1" customWidth="1"/>
    <col min="6109" max="6109" width="43" style="78" bestFit="1" customWidth="1"/>
    <col min="6110" max="6110" width="48" style="78" customWidth="1"/>
    <col min="6111" max="6119" width="12.7109375" style="78" customWidth="1"/>
    <col min="6120" max="6120" width="45" style="78" customWidth="1"/>
    <col min="6121" max="6121" width="32.5703125" style="78" customWidth="1"/>
    <col min="6122" max="6122" width="20.42578125" style="78" customWidth="1"/>
    <col min="6123" max="6123" width="32" style="78" bestFit="1" customWidth="1"/>
    <col min="6124" max="6124" width="17.85546875" style="78" customWidth="1"/>
    <col min="6125" max="6125" width="14.7109375" style="78" customWidth="1"/>
    <col min="6126" max="6129" width="12.7109375" style="78" customWidth="1"/>
    <col min="6130" max="6131" width="15.5703125" style="78" customWidth="1"/>
    <col min="6132" max="6132" width="0" style="78" hidden="1" customWidth="1"/>
    <col min="6133" max="6133" width="15.5703125" style="78" customWidth="1"/>
    <col min="6134" max="6136" width="13.28515625" style="78" customWidth="1"/>
    <col min="6137" max="6143" width="12.7109375" style="78" customWidth="1"/>
    <col min="6144" max="6144" width="50.42578125" style="78" customWidth="1"/>
    <col min="6145" max="6363" width="11.42578125" style="78"/>
    <col min="6364" max="6364" width="21.140625" style="78" bestFit="1" customWidth="1"/>
    <col min="6365" max="6365" width="43" style="78" bestFit="1" customWidth="1"/>
    <col min="6366" max="6366" width="48" style="78" customWidth="1"/>
    <col min="6367" max="6375" width="12.7109375" style="78" customWidth="1"/>
    <col min="6376" max="6376" width="45" style="78" customWidth="1"/>
    <col min="6377" max="6377" width="32.5703125" style="78" customWidth="1"/>
    <col min="6378" max="6378" width="20.42578125" style="78" customWidth="1"/>
    <col min="6379" max="6379" width="32" style="78" bestFit="1" customWidth="1"/>
    <col min="6380" max="6380" width="17.85546875" style="78" customWidth="1"/>
    <col min="6381" max="6381" width="14.7109375" style="78" customWidth="1"/>
    <col min="6382" max="6385" width="12.7109375" style="78" customWidth="1"/>
    <col min="6386" max="6387" width="15.5703125" style="78" customWidth="1"/>
    <col min="6388" max="6388" width="0" style="78" hidden="1" customWidth="1"/>
    <col min="6389" max="6389" width="15.5703125" style="78" customWidth="1"/>
    <col min="6390" max="6392" width="13.28515625" style="78" customWidth="1"/>
    <col min="6393" max="6399" width="12.7109375" style="78" customWidth="1"/>
    <col min="6400" max="6400" width="50.42578125" style="78" customWidth="1"/>
    <col min="6401" max="6619" width="11.42578125" style="78"/>
    <col min="6620" max="6620" width="21.140625" style="78" bestFit="1" customWidth="1"/>
    <col min="6621" max="6621" width="43" style="78" bestFit="1" customWidth="1"/>
    <col min="6622" max="6622" width="48" style="78" customWidth="1"/>
    <col min="6623" max="6631" width="12.7109375" style="78" customWidth="1"/>
    <col min="6632" max="6632" width="45" style="78" customWidth="1"/>
    <col min="6633" max="6633" width="32.5703125" style="78" customWidth="1"/>
    <col min="6634" max="6634" width="20.42578125" style="78" customWidth="1"/>
    <col min="6635" max="6635" width="32" style="78" bestFit="1" customWidth="1"/>
    <col min="6636" max="6636" width="17.85546875" style="78" customWidth="1"/>
    <col min="6637" max="6637" width="14.7109375" style="78" customWidth="1"/>
    <col min="6638" max="6641" width="12.7109375" style="78" customWidth="1"/>
    <col min="6642" max="6643" width="15.5703125" style="78" customWidth="1"/>
    <col min="6644" max="6644" width="0" style="78" hidden="1" customWidth="1"/>
    <col min="6645" max="6645" width="15.5703125" style="78" customWidth="1"/>
    <col min="6646" max="6648" width="13.28515625" style="78" customWidth="1"/>
    <col min="6649" max="6655" width="12.7109375" style="78" customWidth="1"/>
    <col min="6656" max="6656" width="50.42578125" style="78" customWidth="1"/>
    <col min="6657" max="6875" width="11.42578125" style="78"/>
    <col min="6876" max="6876" width="21.140625" style="78" bestFit="1" customWidth="1"/>
    <col min="6877" max="6877" width="43" style="78" bestFit="1" customWidth="1"/>
    <col min="6878" max="6878" width="48" style="78" customWidth="1"/>
    <col min="6879" max="6887" width="12.7109375" style="78" customWidth="1"/>
    <col min="6888" max="6888" width="45" style="78" customWidth="1"/>
    <col min="6889" max="6889" width="32.5703125" style="78" customWidth="1"/>
    <col min="6890" max="6890" width="20.42578125" style="78" customWidth="1"/>
    <col min="6891" max="6891" width="32" style="78" bestFit="1" customWidth="1"/>
    <col min="6892" max="6892" width="17.85546875" style="78" customWidth="1"/>
    <col min="6893" max="6893" width="14.7109375" style="78" customWidth="1"/>
    <col min="6894" max="6897" width="12.7109375" style="78" customWidth="1"/>
    <col min="6898" max="6899" width="15.5703125" style="78" customWidth="1"/>
    <col min="6900" max="6900" width="0" style="78" hidden="1" customWidth="1"/>
    <col min="6901" max="6901" width="15.5703125" style="78" customWidth="1"/>
    <col min="6902" max="6904" width="13.28515625" style="78" customWidth="1"/>
    <col min="6905" max="6911" width="12.7109375" style="78" customWidth="1"/>
    <col min="6912" max="6912" width="50.42578125" style="78" customWidth="1"/>
    <col min="6913" max="7131" width="11.42578125" style="78"/>
    <col min="7132" max="7132" width="21.140625" style="78" bestFit="1" customWidth="1"/>
    <col min="7133" max="7133" width="43" style="78" bestFit="1" customWidth="1"/>
    <col min="7134" max="7134" width="48" style="78" customWidth="1"/>
    <col min="7135" max="7143" width="12.7109375" style="78" customWidth="1"/>
    <col min="7144" max="7144" width="45" style="78" customWidth="1"/>
    <col min="7145" max="7145" width="32.5703125" style="78" customWidth="1"/>
    <col min="7146" max="7146" width="20.42578125" style="78" customWidth="1"/>
    <col min="7147" max="7147" width="32" style="78" bestFit="1" customWidth="1"/>
    <col min="7148" max="7148" width="17.85546875" style="78" customWidth="1"/>
    <col min="7149" max="7149" width="14.7109375" style="78" customWidth="1"/>
    <col min="7150" max="7153" width="12.7109375" style="78" customWidth="1"/>
    <col min="7154" max="7155" width="15.5703125" style="78" customWidth="1"/>
    <col min="7156" max="7156" width="0" style="78" hidden="1" customWidth="1"/>
    <col min="7157" max="7157" width="15.5703125" style="78" customWidth="1"/>
    <col min="7158" max="7160" width="13.28515625" style="78" customWidth="1"/>
    <col min="7161" max="7167" width="12.7109375" style="78" customWidth="1"/>
    <col min="7168" max="7168" width="50.42578125" style="78" customWidth="1"/>
    <col min="7169" max="7387" width="11.42578125" style="78"/>
    <col min="7388" max="7388" width="21.140625" style="78" bestFit="1" customWidth="1"/>
    <col min="7389" max="7389" width="43" style="78" bestFit="1" customWidth="1"/>
    <col min="7390" max="7390" width="48" style="78" customWidth="1"/>
    <col min="7391" max="7399" width="12.7109375" style="78" customWidth="1"/>
    <col min="7400" max="7400" width="45" style="78" customWidth="1"/>
    <col min="7401" max="7401" width="32.5703125" style="78" customWidth="1"/>
    <col min="7402" max="7402" width="20.42578125" style="78" customWidth="1"/>
    <col min="7403" max="7403" width="32" style="78" bestFit="1" customWidth="1"/>
    <col min="7404" max="7404" width="17.85546875" style="78" customWidth="1"/>
    <col min="7405" max="7405" width="14.7109375" style="78" customWidth="1"/>
    <col min="7406" max="7409" width="12.7109375" style="78" customWidth="1"/>
    <col min="7410" max="7411" width="15.5703125" style="78" customWidth="1"/>
    <col min="7412" max="7412" width="0" style="78" hidden="1" customWidth="1"/>
    <col min="7413" max="7413" width="15.5703125" style="78" customWidth="1"/>
    <col min="7414" max="7416" width="13.28515625" style="78" customWidth="1"/>
    <col min="7417" max="7423" width="12.7109375" style="78" customWidth="1"/>
    <col min="7424" max="7424" width="50.42578125" style="78" customWidth="1"/>
    <col min="7425" max="7643" width="11.42578125" style="78"/>
    <col min="7644" max="7644" width="21.140625" style="78" bestFit="1" customWidth="1"/>
    <col min="7645" max="7645" width="43" style="78" bestFit="1" customWidth="1"/>
    <col min="7646" max="7646" width="48" style="78" customWidth="1"/>
    <col min="7647" max="7655" width="12.7109375" style="78" customWidth="1"/>
    <col min="7656" max="7656" width="45" style="78" customWidth="1"/>
    <col min="7657" max="7657" width="32.5703125" style="78" customWidth="1"/>
    <col min="7658" max="7658" width="20.42578125" style="78" customWidth="1"/>
    <col min="7659" max="7659" width="32" style="78" bestFit="1" customWidth="1"/>
    <col min="7660" max="7660" width="17.85546875" style="78" customWidth="1"/>
    <col min="7661" max="7661" width="14.7109375" style="78" customWidth="1"/>
    <col min="7662" max="7665" width="12.7109375" style="78" customWidth="1"/>
    <col min="7666" max="7667" width="15.5703125" style="78" customWidth="1"/>
    <col min="7668" max="7668" width="0" style="78" hidden="1" customWidth="1"/>
    <col min="7669" max="7669" width="15.5703125" style="78" customWidth="1"/>
    <col min="7670" max="7672" width="13.28515625" style="78" customWidth="1"/>
    <col min="7673" max="7679" width="12.7109375" style="78" customWidth="1"/>
    <col min="7680" max="7680" width="50.42578125" style="78" customWidth="1"/>
    <col min="7681" max="7899" width="11.42578125" style="78"/>
    <col min="7900" max="7900" width="21.140625" style="78" bestFit="1" customWidth="1"/>
    <col min="7901" max="7901" width="43" style="78" bestFit="1" customWidth="1"/>
    <col min="7902" max="7902" width="48" style="78" customWidth="1"/>
    <col min="7903" max="7911" width="12.7109375" style="78" customWidth="1"/>
    <col min="7912" max="7912" width="45" style="78" customWidth="1"/>
    <col min="7913" max="7913" width="32.5703125" style="78" customWidth="1"/>
    <col min="7914" max="7914" width="20.42578125" style="78" customWidth="1"/>
    <col min="7915" max="7915" width="32" style="78" bestFit="1" customWidth="1"/>
    <col min="7916" max="7916" width="17.85546875" style="78" customWidth="1"/>
    <col min="7917" max="7917" width="14.7109375" style="78" customWidth="1"/>
    <col min="7918" max="7921" width="12.7109375" style="78" customWidth="1"/>
    <col min="7922" max="7923" width="15.5703125" style="78" customWidth="1"/>
    <col min="7924" max="7924" width="0" style="78" hidden="1" customWidth="1"/>
    <col min="7925" max="7925" width="15.5703125" style="78" customWidth="1"/>
    <col min="7926" max="7928" width="13.28515625" style="78" customWidth="1"/>
    <col min="7929" max="7935" width="12.7109375" style="78" customWidth="1"/>
    <col min="7936" max="7936" width="50.42578125" style="78" customWidth="1"/>
    <col min="7937" max="8155" width="11.42578125" style="78"/>
    <col min="8156" max="8156" width="21.140625" style="78" bestFit="1" customWidth="1"/>
    <col min="8157" max="8157" width="43" style="78" bestFit="1" customWidth="1"/>
    <col min="8158" max="8158" width="48" style="78" customWidth="1"/>
    <col min="8159" max="8167" width="12.7109375" style="78" customWidth="1"/>
    <col min="8168" max="8168" width="45" style="78" customWidth="1"/>
    <col min="8169" max="8169" width="32.5703125" style="78" customWidth="1"/>
    <col min="8170" max="8170" width="20.42578125" style="78" customWidth="1"/>
    <col min="8171" max="8171" width="32" style="78" bestFit="1" customWidth="1"/>
    <col min="8172" max="8172" width="17.85546875" style="78" customWidth="1"/>
    <col min="8173" max="8173" width="14.7109375" style="78" customWidth="1"/>
    <col min="8174" max="8177" width="12.7109375" style="78" customWidth="1"/>
    <col min="8178" max="8179" width="15.5703125" style="78" customWidth="1"/>
    <col min="8180" max="8180" width="0" style="78" hidden="1" customWidth="1"/>
    <col min="8181" max="8181" width="15.5703125" style="78" customWidth="1"/>
    <col min="8182" max="8184" width="13.28515625" style="78" customWidth="1"/>
    <col min="8185" max="8191" width="12.7109375" style="78" customWidth="1"/>
    <col min="8192" max="8192" width="50.42578125" style="78" customWidth="1"/>
    <col min="8193" max="8411" width="11.42578125" style="78"/>
    <col min="8412" max="8412" width="21.140625" style="78" bestFit="1" customWidth="1"/>
    <col min="8413" max="8413" width="43" style="78" bestFit="1" customWidth="1"/>
    <col min="8414" max="8414" width="48" style="78" customWidth="1"/>
    <col min="8415" max="8423" width="12.7109375" style="78" customWidth="1"/>
    <col min="8424" max="8424" width="45" style="78" customWidth="1"/>
    <col min="8425" max="8425" width="32.5703125" style="78" customWidth="1"/>
    <col min="8426" max="8426" width="20.42578125" style="78" customWidth="1"/>
    <col min="8427" max="8427" width="32" style="78" bestFit="1" customWidth="1"/>
    <col min="8428" max="8428" width="17.85546875" style="78" customWidth="1"/>
    <col min="8429" max="8429" width="14.7109375" style="78" customWidth="1"/>
    <col min="8430" max="8433" width="12.7109375" style="78" customWidth="1"/>
    <col min="8434" max="8435" width="15.5703125" style="78" customWidth="1"/>
    <col min="8436" max="8436" width="0" style="78" hidden="1" customWidth="1"/>
    <col min="8437" max="8437" width="15.5703125" style="78" customWidth="1"/>
    <col min="8438" max="8440" width="13.28515625" style="78" customWidth="1"/>
    <col min="8441" max="8447" width="12.7109375" style="78" customWidth="1"/>
    <col min="8448" max="8448" width="50.42578125" style="78" customWidth="1"/>
    <col min="8449" max="8667" width="11.42578125" style="78"/>
    <col min="8668" max="8668" width="21.140625" style="78" bestFit="1" customWidth="1"/>
    <col min="8669" max="8669" width="43" style="78" bestFit="1" customWidth="1"/>
    <col min="8670" max="8670" width="48" style="78" customWidth="1"/>
    <col min="8671" max="8679" width="12.7109375" style="78" customWidth="1"/>
    <col min="8680" max="8680" width="45" style="78" customWidth="1"/>
    <col min="8681" max="8681" width="32.5703125" style="78" customWidth="1"/>
    <col min="8682" max="8682" width="20.42578125" style="78" customWidth="1"/>
    <col min="8683" max="8683" width="32" style="78" bestFit="1" customWidth="1"/>
    <col min="8684" max="8684" width="17.85546875" style="78" customWidth="1"/>
    <col min="8685" max="8685" width="14.7109375" style="78" customWidth="1"/>
    <col min="8686" max="8689" width="12.7109375" style="78" customWidth="1"/>
    <col min="8690" max="8691" width="15.5703125" style="78" customWidth="1"/>
    <col min="8692" max="8692" width="0" style="78" hidden="1" customWidth="1"/>
    <col min="8693" max="8693" width="15.5703125" style="78" customWidth="1"/>
    <col min="8694" max="8696" width="13.28515625" style="78" customWidth="1"/>
    <col min="8697" max="8703" width="12.7109375" style="78" customWidth="1"/>
    <col min="8704" max="8704" width="50.42578125" style="78" customWidth="1"/>
    <col min="8705" max="8923" width="11.42578125" style="78"/>
    <col min="8924" max="8924" width="21.140625" style="78" bestFit="1" customWidth="1"/>
    <col min="8925" max="8925" width="43" style="78" bestFit="1" customWidth="1"/>
    <col min="8926" max="8926" width="48" style="78" customWidth="1"/>
    <col min="8927" max="8935" width="12.7109375" style="78" customWidth="1"/>
    <col min="8936" max="8936" width="45" style="78" customWidth="1"/>
    <col min="8937" max="8937" width="32.5703125" style="78" customWidth="1"/>
    <col min="8938" max="8938" width="20.42578125" style="78" customWidth="1"/>
    <col min="8939" max="8939" width="32" style="78" bestFit="1" customWidth="1"/>
    <col min="8940" max="8940" width="17.85546875" style="78" customWidth="1"/>
    <col min="8941" max="8941" width="14.7109375" style="78" customWidth="1"/>
    <col min="8942" max="8945" width="12.7109375" style="78" customWidth="1"/>
    <col min="8946" max="8947" width="15.5703125" style="78" customWidth="1"/>
    <col min="8948" max="8948" width="0" style="78" hidden="1" customWidth="1"/>
    <col min="8949" max="8949" width="15.5703125" style="78" customWidth="1"/>
    <col min="8950" max="8952" width="13.28515625" style="78" customWidth="1"/>
    <col min="8953" max="8959" width="12.7109375" style="78" customWidth="1"/>
    <col min="8960" max="8960" width="50.42578125" style="78" customWidth="1"/>
    <col min="8961" max="9179" width="11.42578125" style="78"/>
    <col min="9180" max="9180" width="21.140625" style="78" bestFit="1" customWidth="1"/>
    <col min="9181" max="9181" width="43" style="78" bestFit="1" customWidth="1"/>
    <col min="9182" max="9182" width="48" style="78" customWidth="1"/>
    <col min="9183" max="9191" width="12.7109375" style="78" customWidth="1"/>
    <col min="9192" max="9192" width="45" style="78" customWidth="1"/>
    <col min="9193" max="9193" width="32.5703125" style="78" customWidth="1"/>
    <col min="9194" max="9194" width="20.42578125" style="78" customWidth="1"/>
    <col min="9195" max="9195" width="32" style="78" bestFit="1" customWidth="1"/>
    <col min="9196" max="9196" width="17.85546875" style="78" customWidth="1"/>
    <col min="9197" max="9197" width="14.7109375" style="78" customWidth="1"/>
    <col min="9198" max="9201" width="12.7109375" style="78" customWidth="1"/>
    <col min="9202" max="9203" width="15.5703125" style="78" customWidth="1"/>
    <col min="9204" max="9204" width="0" style="78" hidden="1" customWidth="1"/>
    <col min="9205" max="9205" width="15.5703125" style="78" customWidth="1"/>
    <col min="9206" max="9208" width="13.28515625" style="78" customWidth="1"/>
    <col min="9209" max="9215" width="12.7109375" style="78" customWidth="1"/>
    <col min="9216" max="9216" width="50.42578125" style="78" customWidth="1"/>
    <col min="9217" max="9435" width="11.42578125" style="78"/>
    <col min="9436" max="9436" width="21.140625" style="78" bestFit="1" customWidth="1"/>
    <col min="9437" max="9437" width="43" style="78" bestFit="1" customWidth="1"/>
    <col min="9438" max="9438" width="48" style="78" customWidth="1"/>
    <col min="9439" max="9447" width="12.7109375" style="78" customWidth="1"/>
    <col min="9448" max="9448" width="45" style="78" customWidth="1"/>
    <col min="9449" max="9449" width="32.5703125" style="78" customWidth="1"/>
    <col min="9450" max="9450" width="20.42578125" style="78" customWidth="1"/>
    <col min="9451" max="9451" width="32" style="78" bestFit="1" customWidth="1"/>
    <col min="9452" max="9452" width="17.85546875" style="78" customWidth="1"/>
    <col min="9453" max="9453" width="14.7109375" style="78" customWidth="1"/>
    <col min="9454" max="9457" width="12.7109375" style="78" customWidth="1"/>
    <col min="9458" max="9459" width="15.5703125" style="78" customWidth="1"/>
    <col min="9460" max="9460" width="0" style="78" hidden="1" customWidth="1"/>
    <col min="9461" max="9461" width="15.5703125" style="78" customWidth="1"/>
    <col min="9462" max="9464" width="13.28515625" style="78" customWidth="1"/>
    <col min="9465" max="9471" width="12.7109375" style="78" customWidth="1"/>
    <col min="9472" max="9472" width="50.42578125" style="78" customWidth="1"/>
    <col min="9473" max="9691" width="11.42578125" style="78"/>
    <col min="9692" max="9692" width="21.140625" style="78" bestFit="1" customWidth="1"/>
    <col min="9693" max="9693" width="43" style="78" bestFit="1" customWidth="1"/>
    <col min="9694" max="9694" width="48" style="78" customWidth="1"/>
    <col min="9695" max="9703" width="12.7109375" style="78" customWidth="1"/>
    <col min="9704" max="9704" width="45" style="78" customWidth="1"/>
    <col min="9705" max="9705" width="32.5703125" style="78" customWidth="1"/>
    <col min="9706" max="9706" width="20.42578125" style="78" customWidth="1"/>
    <col min="9707" max="9707" width="32" style="78" bestFit="1" customWidth="1"/>
    <col min="9708" max="9708" width="17.85546875" style="78" customWidth="1"/>
    <col min="9709" max="9709" width="14.7109375" style="78" customWidth="1"/>
    <col min="9710" max="9713" width="12.7109375" style="78" customWidth="1"/>
    <col min="9714" max="9715" width="15.5703125" style="78" customWidth="1"/>
    <col min="9716" max="9716" width="0" style="78" hidden="1" customWidth="1"/>
    <col min="9717" max="9717" width="15.5703125" style="78" customWidth="1"/>
    <col min="9718" max="9720" width="13.28515625" style="78" customWidth="1"/>
    <col min="9721" max="9727" width="12.7109375" style="78" customWidth="1"/>
    <col min="9728" max="9728" width="50.42578125" style="78" customWidth="1"/>
    <col min="9729" max="9947" width="11.42578125" style="78"/>
    <col min="9948" max="9948" width="21.140625" style="78" bestFit="1" customWidth="1"/>
    <col min="9949" max="9949" width="43" style="78" bestFit="1" customWidth="1"/>
    <col min="9950" max="9950" width="48" style="78" customWidth="1"/>
    <col min="9951" max="9959" width="12.7109375" style="78" customWidth="1"/>
    <col min="9960" max="9960" width="45" style="78" customWidth="1"/>
    <col min="9961" max="9961" width="32.5703125" style="78" customWidth="1"/>
    <col min="9962" max="9962" width="20.42578125" style="78" customWidth="1"/>
    <col min="9963" max="9963" width="32" style="78" bestFit="1" customWidth="1"/>
    <col min="9964" max="9964" width="17.85546875" style="78" customWidth="1"/>
    <col min="9965" max="9965" width="14.7109375" style="78" customWidth="1"/>
    <col min="9966" max="9969" width="12.7109375" style="78" customWidth="1"/>
    <col min="9970" max="9971" width="15.5703125" style="78" customWidth="1"/>
    <col min="9972" max="9972" width="0" style="78" hidden="1" customWidth="1"/>
    <col min="9973" max="9973" width="15.5703125" style="78" customWidth="1"/>
    <col min="9974" max="9976" width="13.28515625" style="78" customWidth="1"/>
    <col min="9977" max="9983" width="12.7109375" style="78" customWidth="1"/>
    <col min="9984" max="9984" width="50.42578125" style="78" customWidth="1"/>
    <col min="9985" max="10203" width="11.42578125" style="78"/>
    <col min="10204" max="10204" width="21.140625" style="78" bestFit="1" customWidth="1"/>
    <col min="10205" max="10205" width="43" style="78" bestFit="1" customWidth="1"/>
    <col min="10206" max="10206" width="48" style="78" customWidth="1"/>
    <col min="10207" max="10215" width="12.7109375" style="78" customWidth="1"/>
    <col min="10216" max="10216" width="45" style="78" customWidth="1"/>
    <col min="10217" max="10217" width="32.5703125" style="78" customWidth="1"/>
    <col min="10218" max="10218" width="20.42578125" style="78" customWidth="1"/>
    <col min="10219" max="10219" width="32" style="78" bestFit="1" customWidth="1"/>
    <col min="10220" max="10220" width="17.85546875" style="78" customWidth="1"/>
    <col min="10221" max="10221" width="14.7109375" style="78" customWidth="1"/>
    <col min="10222" max="10225" width="12.7109375" style="78" customWidth="1"/>
    <col min="10226" max="10227" width="15.5703125" style="78" customWidth="1"/>
    <col min="10228" max="10228" width="0" style="78" hidden="1" customWidth="1"/>
    <col min="10229" max="10229" width="15.5703125" style="78" customWidth="1"/>
    <col min="10230" max="10232" width="13.28515625" style="78" customWidth="1"/>
    <col min="10233" max="10239" width="12.7109375" style="78" customWidth="1"/>
    <col min="10240" max="10240" width="50.42578125" style="78" customWidth="1"/>
    <col min="10241" max="10459" width="11.42578125" style="78"/>
    <col min="10460" max="10460" width="21.140625" style="78" bestFit="1" customWidth="1"/>
    <col min="10461" max="10461" width="43" style="78" bestFit="1" customWidth="1"/>
    <col min="10462" max="10462" width="48" style="78" customWidth="1"/>
    <col min="10463" max="10471" width="12.7109375" style="78" customWidth="1"/>
    <col min="10472" max="10472" width="45" style="78" customWidth="1"/>
    <col min="10473" max="10473" width="32.5703125" style="78" customWidth="1"/>
    <col min="10474" max="10474" width="20.42578125" style="78" customWidth="1"/>
    <col min="10475" max="10475" width="32" style="78" bestFit="1" customWidth="1"/>
    <col min="10476" max="10476" width="17.85546875" style="78" customWidth="1"/>
    <col min="10477" max="10477" width="14.7109375" style="78" customWidth="1"/>
    <col min="10478" max="10481" width="12.7109375" style="78" customWidth="1"/>
    <col min="10482" max="10483" width="15.5703125" style="78" customWidth="1"/>
    <col min="10484" max="10484" width="0" style="78" hidden="1" customWidth="1"/>
    <col min="10485" max="10485" width="15.5703125" style="78" customWidth="1"/>
    <col min="10486" max="10488" width="13.28515625" style="78" customWidth="1"/>
    <col min="10489" max="10495" width="12.7109375" style="78" customWidth="1"/>
    <col min="10496" max="10496" width="50.42578125" style="78" customWidth="1"/>
    <col min="10497" max="10715" width="11.42578125" style="78"/>
    <col min="10716" max="10716" width="21.140625" style="78" bestFit="1" customWidth="1"/>
    <col min="10717" max="10717" width="43" style="78" bestFit="1" customWidth="1"/>
    <col min="10718" max="10718" width="48" style="78" customWidth="1"/>
    <col min="10719" max="10727" width="12.7109375" style="78" customWidth="1"/>
    <col min="10728" max="10728" width="45" style="78" customWidth="1"/>
    <col min="10729" max="10729" width="32.5703125" style="78" customWidth="1"/>
    <col min="10730" max="10730" width="20.42578125" style="78" customWidth="1"/>
    <col min="10731" max="10731" width="32" style="78" bestFit="1" customWidth="1"/>
    <col min="10732" max="10732" width="17.85546875" style="78" customWidth="1"/>
    <col min="10733" max="10733" width="14.7109375" style="78" customWidth="1"/>
    <col min="10734" max="10737" width="12.7109375" style="78" customWidth="1"/>
    <col min="10738" max="10739" width="15.5703125" style="78" customWidth="1"/>
    <col min="10740" max="10740" width="0" style="78" hidden="1" customWidth="1"/>
    <col min="10741" max="10741" width="15.5703125" style="78" customWidth="1"/>
    <col min="10742" max="10744" width="13.28515625" style="78" customWidth="1"/>
    <col min="10745" max="10751" width="12.7109375" style="78" customWidth="1"/>
    <col min="10752" max="10752" width="50.42578125" style="78" customWidth="1"/>
    <col min="10753" max="10971" width="11.42578125" style="78"/>
    <col min="10972" max="10972" width="21.140625" style="78" bestFit="1" customWidth="1"/>
    <col min="10973" max="10973" width="43" style="78" bestFit="1" customWidth="1"/>
    <col min="10974" max="10974" width="48" style="78" customWidth="1"/>
    <col min="10975" max="10983" width="12.7109375" style="78" customWidth="1"/>
    <col min="10984" max="10984" width="45" style="78" customWidth="1"/>
    <col min="10985" max="10985" width="32.5703125" style="78" customWidth="1"/>
    <col min="10986" max="10986" width="20.42578125" style="78" customWidth="1"/>
    <col min="10987" max="10987" width="32" style="78" bestFit="1" customWidth="1"/>
    <col min="10988" max="10988" width="17.85546875" style="78" customWidth="1"/>
    <col min="10989" max="10989" width="14.7109375" style="78" customWidth="1"/>
    <col min="10990" max="10993" width="12.7109375" style="78" customWidth="1"/>
    <col min="10994" max="10995" width="15.5703125" style="78" customWidth="1"/>
    <col min="10996" max="10996" width="0" style="78" hidden="1" customWidth="1"/>
    <col min="10997" max="10997" width="15.5703125" style="78" customWidth="1"/>
    <col min="10998" max="11000" width="13.28515625" style="78" customWidth="1"/>
    <col min="11001" max="11007" width="12.7109375" style="78" customWidth="1"/>
    <col min="11008" max="11008" width="50.42578125" style="78" customWidth="1"/>
    <col min="11009" max="11227" width="11.42578125" style="78"/>
    <col min="11228" max="11228" width="21.140625" style="78" bestFit="1" customWidth="1"/>
    <col min="11229" max="11229" width="43" style="78" bestFit="1" customWidth="1"/>
    <col min="11230" max="11230" width="48" style="78" customWidth="1"/>
    <col min="11231" max="11239" width="12.7109375" style="78" customWidth="1"/>
    <col min="11240" max="11240" width="45" style="78" customWidth="1"/>
    <col min="11241" max="11241" width="32.5703125" style="78" customWidth="1"/>
    <col min="11242" max="11242" width="20.42578125" style="78" customWidth="1"/>
    <col min="11243" max="11243" width="32" style="78" bestFit="1" customWidth="1"/>
    <col min="11244" max="11244" width="17.85546875" style="78" customWidth="1"/>
    <col min="11245" max="11245" width="14.7109375" style="78" customWidth="1"/>
    <col min="11246" max="11249" width="12.7109375" style="78" customWidth="1"/>
    <col min="11250" max="11251" width="15.5703125" style="78" customWidth="1"/>
    <col min="11252" max="11252" width="0" style="78" hidden="1" customWidth="1"/>
    <col min="11253" max="11253" width="15.5703125" style="78" customWidth="1"/>
    <col min="11254" max="11256" width="13.28515625" style="78" customWidth="1"/>
    <col min="11257" max="11263" width="12.7109375" style="78" customWidth="1"/>
    <col min="11264" max="11264" width="50.42578125" style="78" customWidth="1"/>
    <col min="11265" max="11483" width="11.42578125" style="78"/>
    <col min="11484" max="11484" width="21.140625" style="78" bestFit="1" customWidth="1"/>
    <col min="11485" max="11485" width="43" style="78" bestFit="1" customWidth="1"/>
    <col min="11486" max="11486" width="48" style="78" customWidth="1"/>
    <col min="11487" max="11495" width="12.7109375" style="78" customWidth="1"/>
    <col min="11496" max="11496" width="45" style="78" customWidth="1"/>
    <col min="11497" max="11497" width="32.5703125" style="78" customWidth="1"/>
    <col min="11498" max="11498" width="20.42578125" style="78" customWidth="1"/>
    <col min="11499" max="11499" width="32" style="78" bestFit="1" customWidth="1"/>
    <col min="11500" max="11500" width="17.85546875" style="78" customWidth="1"/>
    <col min="11501" max="11501" width="14.7109375" style="78" customWidth="1"/>
    <col min="11502" max="11505" width="12.7109375" style="78" customWidth="1"/>
    <col min="11506" max="11507" width="15.5703125" style="78" customWidth="1"/>
    <col min="11508" max="11508" width="0" style="78" hidden="1" customWidth="1"/>
    <col min="11509" max="11509" width="15.5703125" style="78" customWidth="1"/>
    <col min="11510" max="11512" width="13.28515625" style="78" customWidth="1"/>
    <col min="11513" max="11519" width="12.7109375" style="78" customWidth="1"/>
    <col min="11520" max="11520" width="50.42578125" style="78" customWidth="1"/>
    <col min="11521" max="11739" width="11.42578125" style="78"/>
    <col min="11740" max="11740" width="21.140625" style="78" bestFit="1" customWidth="1"/>
    <col min="11741" max="11741" width="43" style="78" bestFit="1" customWidth="1"/>
    <col min="11742" max="11742" width="48" style="78" customWidth="1"/>
    <col min="11743" max="11751" width="12.7109375" style="78" customWidth="1"/>
    <col min="11752" max="11752" width="45" style="78" customWidth="1"/>
    <col min="11753" max="11753" width="32.5703125" style="78" customWidth="1"/>
    <col min="11754" max="11754" width="20.42578125" style="78" customWidth="1"/>
    <col min="11755" max="11755" width="32" style="78" bestFit="1" customWidth="1"/>
    <col min="11756" max="11756" width="17.85546875" style="78" customWidth="1"/>
    <col min="11757" max="11757" width="14.7109375" style="78" customWidth="1"/>
    <col min="11758" max="11761" width="12.7109375" style="78" customWidth="1"/>
    <col min="11762" max="11763" width="15.5703125" style="78" customWidth="1"/>
    <col min="11764" max="11764" width="0" style="78" hidden="1" customWidth="1"/>
    <col min="11765" max="11765" width="15.5703125" style="78" customWidth="1"/>
    <col min="11766" max="11768" width="13.28515625" style="78" customWidth="1"/>
    <col min="11769" max="11775" width="12.7109375" style="78" customWidth="1"/>
    <col min="11776" max="11776" width="50.42578125" style="78" customWidth="1"/>
    <col min="11777" max="11995" width="11.42578125" style="78"/>
    <col min="11996" max="11996" width="21.140625" style="78" bestFit="1" customWidth="1"/>
    <col min="11997" max="11997" width="43" style="78" bestFit="1" customWidth="1"/>
    <col min="11998" max="11998" width="48" style="78" customWidth="1"/>
    <col min="11999" max="12007" width="12.7109375" style="78" customWidth="1"/>
    <col min="12008" max="12008" width="45" style="78" customWidth="1"/>
    <col min="12009" max="12009" width="32.5703125" style="78" customWidth="1"/>
    <col min="12010" max="12010" width="20.42578125" style="78" customWidth="1"/>
    <col min="12011" max="12011" width="32" style="78" bestFit="1" customWidth="1"/>
    <col min="12012" max="12012" width="17.85546875" style="78" customWidth="1"/>
    <col min="12013" max="12013" width="14.7109375" style="78" customWidth="1"/>
    <col min="12014" max="12017" width="12.7109375" style="78" customWidth="1"/>
    <col min="12018" max="12019" width="15.5703125" style="78" customWidth="1"/>
    <col min="12020" max="12020" width="0" style="78" hidden="1" customWidth="1"/>
    <col min="12021" max="12021" width="15.5703125" style="78" customWidth="1"/>
    <col min="12022" max="12024" width="13.28515625" style="78" customWidth="1"/>
    <col min="12025" max="12031" width="12.7109375" style="78" customWidth="1"/>
    <col min="12032" max="12032" width="50.42578125" style="78" customWidth="1"/>
    <col min="12033" max="12251" width="11.42578125" style="78"/>
    <col min="12252" max="12252" width="21.140625" style="78" bestFit="1" customWidth="1"/>
    <col min="12253" max="12253" width="43" style="78" bestFit="1" customWidth="1"/>
    <col min="12254" max="12254" width="48" style="78" customWidth="1"/>
    <col min="12255" max="12263" width="12.7109375" style="78" customWidth="1"/>
    <col min="12264" max="12264" width="45" style="78" customWidth="1"/>
    <col min="12265" max="12265" width="32.5703125" style="78" customWidth="1"/>
    <col min="12266" max="12266" width="20.42578125" style="78" customWidth="1"/>
    <col min="12267" max="12267" width="32" style="78" bestFit="1" customWidth="1"/>
    <col min="12268" max="12268" width="17.85546875" style="78" customWidth="1"/>
    <col min="12269" max="12269" width="14.7109375" style="78" customWidth="1"/>
    <col min="12270" max="12273" width="12.7109375" style="78" customWidth="1"/>
    <col min="12274" max="12275" width="15.5703125" style="78" customWidth="1"/>
    <col min="12276" max="12276" width="0" style="78" hidden="1" customWidth="1"/>
    <col min="12277" max="12277" width="15.5703125" style="78" customWidth="1"/>
    <col min="12278" max="12280" width="13.28515625" style="78" customWidth="1"/>
    <col min="12281" max="12287" width="12.7109375" style="78" customWidth="1"/>
    <col min="12288" max="12288" width="50.42578125" style="78" customWidth="1"/>
    <col min="12289" max="12507" width="11.42578125" style="78"/>
    <col min="12508" max="12508" width="21.140625" style="78" bestFit="1" customWidth="1"/>
    <col min="12509" max="12509" width="43" style="78" bestFit="1" customWidth="1"/>
    <col min="12510" max="12510" width="48" style="78" customWidth="1"/>
    <col min="12511" max="12519" width="12.7109375" style="78" customWidth="1"/>
    <col min="12520" max="12520" width="45" style="78" customWidth="1"/>
    <col min="12521" max="12521" width="32.5703125" style="78" customWidth="1"/>
    <col min="12522" max="12522" width="20.42578125" style="78" customWidth="1"/>
    <col min="12523" max="12523" width="32" style="78" bestFit="1" customWidth="1"/>
    <col min="12524" max="12524" width="17.85546875" style="78" customWidth="1"/>
    <col min="12525" max="12525" width="14.7109375" style="78" customWidth="1"/>
    <col min="12526" max="12529" width="12.7109375" style="78" customWidth="1"/>
    <col min="12530" max="12531" width="15.5703125" style="78" customWidth="1"/>
    <col min="12532" max="12532" width="0" style="78" hidden="1" customWidth="1"/>
    <col min="12533" max="12533" width="15.5703125" style="78" customWidth="1"/>
    <col min="12534" max="12536" width="13.28515625" style="78" customWidth="1"/>
    <col min="12537" max="12543" width="12.7109375" style="78" customWidth="1"/>
    <col min="12544" max="12544" width="50.42578125" style="78" customWidth="1"/>
    <col min="12545" max="12763" width="11.42578125" style="78"/>
    <col min="12764" max="12764" width="21.140625" style="78" bestFit="1" customWidth="1"/>
    <col min="12765" max="12765" width="43" style="78" bestFit="1" customWidth="1"/>
    <col min="12766" max="12766" width="48" style="78" customWidth="1"/>
    <col min="12767" max="12775" width="12.7109375" style="78" customWidth="1"/>
    <col min="12776" max="12776" width="45" style="78" customWidth="1"/>
    <col min="12777" max="12777" width="32.5703125" style="78" customWidth="1"/>
    <col min="12778" max="12778" width="20.42578125" style="78" customWidth="1"/>
    <col min="12779" max="12779" width="32" style="78" bestFit="1" customWidth="1"/>
    <col min="12780" max="12780" width="17.85546875" style="78" customWidth="1"/>
    <col min="12781" max="12781" width="14.7109375" style="78" customWidth="1"/>
    <col min="12782" max="12785" width="12.7109375" style="78" customWidth="1"/>
    <col min="12786" max="12787" width="15.5703125" style="78" customWidth="1"/>
    <col min="12788" max="12788" width="0" style="78" hidden="1" customWidth="1"/>
    <col min="12789" max="12789" width="15.5703125" style="78" customWidth="1"/>
    <col min="12790" max="12792" width="13.28515625" style="78" customWidth="1"/>
    <col min="12793" max="12799" width="12.7109375" style="78" customWidth="1"/>
    <col min="12800" max="12800" width="50.42578125" style="78" customWidth="1"/>
    <col min="12801" max="13019" width="11.42578125" style="78"/>
    <col min="13020" max="13020" width="21.140625" style="78" bestFit="1" customWidth="1"/>
    <col min="13021" max="13021" width="43" style="78" bestFit="1" customWidth="1"/>
    <col min="13022" max="13022" width="48" style="78" customWidth="1"/>
    <col min="13023" max="13031" width="12.7109375" style="78" customWidth="1"/>
    <col min="13032" max="13032" width="45" style="78" customWidth="1"/>
    <col min="13033" max="13033" width="32.5703125" style="78" customWidth="1"/>
    <col min="13034" max="13034" width="20.42578125" style="78" customWidth="1"/>
    <col min="13035" max="13035" width="32" style="78" bestFit="1" customWidth="1"/>
    <col min="13036" max="13036" width="17.85546875" style="78" customWidth="1"/>
    <col min="13037" max="13037" width="14.7109375" style="78" customWidth="1"/>
    <col min="13038" max="13041" width="12.7109375" style="78" customWidth="1"/>
    <col min="13042" max="13043" width="15.5703125" style="78" customWidth="1"/>
    <col min="13044" max="13044" width="0" style="78" hidden="1" customWidth="1"/>
    <col min="13045" max="13045" width="15.5703125" style="78" customWidth="1"/>
    <col min="13046" max="13048" width="13.28515625" style="78" customWidth="1"/>
    <col min="13049" max="13055" width="12.7109375" style="78" customWidth="1"/>
    <col min="13056" max="13056" width="50.42578125" style="78" customWidth="1"/>
    <col min="13057" max="13275" width="11.42578125" style="78"/>
    <col min="13276" max="13276" width="21.140625" style="78" bestFit="1" customWidth="1"/>
    <col min="13277" max="13277" width="43" style="78" bestFit="1" customWidth="1"/>
    <col min="13278" max="13278" width="48" style="78" customWidth="1"/>
    <col min="13279" max="13287" width="12.7109375" style="78" customWidth="1"/>
    <col min="13288" max="13288" width="45" style="78" customWidth="1"/>
    <col min="13289" max="13289" width="32.5703125" style="78" customWidth="1"/>
    <col min="13290" max="13290" width="20.42578125" style="78" customWidth="1"/>
    <col min="13291" max="13291" width="32" style="78" bestFit="1" customWidth="1"/>
    <col min="13292" max="13292" width="17.85546875" style="78" customWidth="1"/>
    <col min="13293" max="13293" width="14.7109375" style="78" customWidth="1"/>
    <col min="13294" max="13297" width="12.7109375" style="78" customWidth="1"/>
    <col min="13298" max="13299" width="15.5703125" style="78" customWidth="1"/>
    <col min="13300" max="13300" width="0" style="78" hidden="1" customWidth="1"/>
    <col min="13301" max="13301" width="15.5703125" style="78" customWidth="1"/>
    <col min="13302" max="13304" width="13.28515625" style="78" customWidth="1"/>
    <col min="13305" max="13311" width="12.7109375" style="78" customWidth="1"/>
    <col min="13312" max="13312" width="50.42578125" style="78" customWidth="1"/>
    <col min="13313" max="13531" width="11.42578125" style="78"/>
    <col min="13532" max="13532" width="21.140625" style="78" bestFit="1" customWidth="1"/>
    <col min="13533" max="13533" width="43" style="78" bestFit="1" customWidth="1"/>
    <col min="13534" max="13534" width="48" style="78" customWidth="1"/>
    <col min="13535" max="13543" width="12.7109375" style="78" customWidth="1"/>
    <col min="13544" max="13544" width="45" style="78" customWidth="1"/>
    <col min="13545" max="13545" width="32.5703125" style="78" customWidth="1"/>
    <col min="13546" max="13546" width="20.42578125" style="78" customWidth="1"/>
    <col min="13547" max="13547" width="32" style="78" bestFit="1" customWidth="1"/>
    <col min="13548" max="13548" width="17.85546875" style="78" customWidth="1"/>
    <col min="13549" max="13549" width="14.7109375" style="78" customWidth="1"/>
    <col min="13550" max="13553" width="12.7109375" style="78" customWidth="1"/>
    <col min="13554" max="13555" width="15.5703125" style="78" customWidth="1"/>
    <col min="13556" max="13556" width="0" style="78" hidden="1" customWidth="1"/>
    <col min="13557" max="13557" width="15.5703125" style="78" customWidth="1"/>
    <col min="13558" max="13560" width="13.28515625" style="78" customWidth="1"/>
    <col min="13561" max="13567" width="12.7109375" style="78" customWidth="1"/>
    <col min="13568" max="13568" width="50.42578125" style="78" customWidth="1"/>
    <col min="13569" max="13787" width="11.42578125" style="78"/>
    <col min="13788" max="13788" width="21.140625" style="78" bestFit="1" customWidth="1"/>
    <col min="13789" max="13789" width="43" style="78" bestFit="1" customWidth="1"/>
    <col min="13790" max="13790" width="48" style="78" customWidth="1"/>
    <col min="13791" max="13799" width="12.7109375" style="78" customWidth="1"/>
    <col min="13800" max="13800" width="45" style="78" customWidth="1"/>
    <col min="13801" max="13801" width="32.5703125" style="78" customWidth="1"/>
    <col min="13802" max="13802" width="20.42578125" style="78" customWidth="1"/>
    <col min="13803" max="13803" width="32" style="78" bestFit="1" customWidth="1"/>
    <col min="13804" max="13804" width="17.85546875" style="78" customWidth="1"/>
    <col min="13805" max="13805" width="14.7109375" style="78" customWidth="1"/>
    <col min="13806" max="13809" width="12.7109375" style="78" customWidth="1"/>
    <col min="13810" max="13811" width="15.5703125" style="78" customWidth="1"/>
    <col min="13812" max="13812" width="0" style="78" hidden="1" customWidth="1"/>
    <col min="13813" max="13813" width="15.5703125" style="78" customWidth="1"/>
    <col min="13814" max="13816" width="13.28515625" style="78" customWidth="1"/>
    <col min="13817" max="13823" width="12.7109375" style="78" customWidth="1"/>
    <col min="13824" max="13824" width="50.42578125" style="78" customWidth="1"/>
    <col min="13825" max="14043" width="11.42578125" style="78"/>
    <col min="14044" max="14044" width="21.140625" style="78" bestFit="1" customWidth="1"/>
    <col min="14045" max="14045" width="43" style="78" bestFit="1" customWidth="1"/>
    <col min="14046" max="14046" width="48" style="78" customWidth="1"/>
    <col min="14047" max="14055" width="12.7109375" style="78" customWidth="1"/>
    <col min="14056" max="14056" width="45" style="78" customWidth="1"/>
    <col min="14057" max="14057" width="32.5703125" style="78" customWidth="1"/>
    <col min="14058" max="14058" width="20.42578125" style="78" customWidth="1"/>
    <col min="14059" max="14059" width="32" style="78" bestFit="1" customWidth="1"/>
    <col min="14060" max="14060" width="17.85546875" style="78" customWidth="1"/>
    <col min="14061" max="14061" width="14.7109375" style="78" customWidth="1"/>
    <col min="14062" max="14065" width="12.7109375" style="78" customWidth="1"/>
    <col min="14066" max="14067" width="15.5703125" style="78" customWidth="1"/>
    <col min="14068" max="14068" width="0" style="78" hidden="1" customWidth="1"/>
    <col min="14069" max="14069" width="15.5703125" style="78" customWidth="1"/>
    <col min="14070" max="14072" width="13.28515625" style="78" customWidth="1"/>
    <col min="14073" max="14079" width="12.7109375" style="78" customWidth="1"/>
    <col min="14080" max="14080" width="50.42578125" style="78" customWidth="1"/>
    <col min="14081" max="14299" width="11.42578125" style="78"/>
    <col min="14300" max="14300" width="21.140625" style="78" bestFit="1" customWidth="1"/>
    <col min="14301" max="14301" width="43" style="78" bestFit="1" customWidth="1"/>
    <col min="14302" max="14302" width="48" style="78" customWidth="1"/>
    <col min="14303" max="14311" width="12.7109375" style="78" customWidth="1"/>
    <col min="14312" max="14312" width="45" style="78" customWidth="1"/>
    <col min="14313" max="14313" width="32.5703125" style="78" customWidth="1"/>
    <col min="14314" max="14314" width="20.42578125" style="78" customWidth="1"/>
    <col min="14315" max="14315" width="32" style="78" bestFit="1" customWidth="1"/>
    <col min="14316" max="14316" width="17.85546875" style="78" customWidth="1"/>
    <col min="14317" max="14317" width="14.7109375" style="78" customWidth="1"/>
    <col min="14318" max="14321" width="12.7109375" style="78" customWidth="1"/>
    <col min="14322" max="14323" width="15.5703125" style="78" customWidth="1"/>
    <col min="14324" max="14324" width="0" style="78" hidden="1" customWidth="1"/>
    <col min="14325" max="14325" width="15.5703125" style="78" customWidth="1"/>
    <col min="14326" max="14328" width="13.28515625" style="78" customWidth="1"/>
    <col min="14329" max="14335" width="12.7109375" style="78" customWidth="1"/>
    <col min="14336" max="14336" width="50.42578125" style="78" customWidth="1"/>
    <col min="14337" max="14555" width="11.42578125" style="78"/>
    <col min="14556" max="14556" width="21.140625" style="78" bestFit="1" customWidth="1"/>
    <col min="14557" max="14557" width="43" style="78" bestFit="1" customWidth="1"/>
    <col min="14558" max="14558" width="48" style="78" customWidth="1"/>
    <col min="14559" max="14567" width="12.7109375" style="78" customWidth="1"/>
    <col min="14568" max="14568" width="45" style="78" customWidth="1"/>
    <col min="14569" max="14569" width="32.5703125" style="78" customWidth="1"/>
    <col min="14570" max="14570" width="20.42578125" style="78" customWidth="1"/>
    <col min="14571" max="14571" width="32" style="78" bestFit="1" customWidth="1"/>
    <col min="14572" max="14572" width="17.85546875" style="78" customWidth="1"/>
    <col min="14573" max="14573" width="14.7109375" style="78" customWidth="1"/>
    <col min="14574" max="14577" width="12.7109375" style="78" customWidth="1"/>
    <col min="14578" max="14579" width="15.5703125" style="78" customWidth="1"/>
    <col min="14580" max="14580" width="0" style="78" hidden="1" customWidth="1"/>
    <col min="14581" max="14581" width="15.5703125" style="78" customWidth="1"/>
    <col min="14582" max="14584" width="13.28515625" style="78" customWidth="1"/>
    <col min="14585" max="14591" width="12.7109375" style="78" customWidth="1"/>
    <col min="14592" max="14592" width="50.42578125" style="78" customWidth="1"/>
    <col min="14593" max="14811" width="11.42578125" style="78"/>
    <col min="14812" max="14812" width="21.140625" style="78" bestFit="1" customWidth="1"/>
    <col min="14813" max="14813" width="43" style="78" bestFit="1" customWidth="1"/>
    <col min="14814" max="14814" width="48" style="78" customWidth="1"/>
    <col min="14815" max="14823" width="12.7109375" style="78" customWidth="1"/>
    <col min="14824" max="14824" width="45" style="78" customWidth="1"/>
    <col min="14825" max="14825" width="32.5703125" style="78" customWidth="1"/>
    <col min="14826" max="14826" width="20.42578125" style="78" customWidth="1"/>
    <col min="14827" max="14827" width="32" style="78" bestFit="1" customWidth="1"/>
    <col min="14828" max="14828" width="17.85546875" style="78" customWidth="1"/>
    <col min="14829" max="14829" width="14.7109375" style="78" customWidth="1"/>
    <col min="14830" max="14833" width="12.7109375" style="78" customWidth="1"/>
    <col min="14834" max="14835" width="15.5703125" style="78" customWidth="1"/>
    <col min="14836" max="14836" width="0" style="78" hidden="1" customWidth="1"/>
    <col min="14837" max="14837" width="15.5703125" style="78" customWidth="1"/>
    <col min="14838" max="14840" width="13.28515625" style="78" customWidth="1"/>
    <col min="14841" max="14847" width="12.7109375" style="78" customWidth="1"/>
    <col min="14848" max="14848" width="50.42578125" style="78" customWidth="1"/>
    <col min="14849" max="15067" width="11.42578125" style="78"/>
    <col min="15068" max="15068" width="21.140625" style="78" bestFit="1" customWidth="1"/>
    <col min="15069" max="15069" width="43" style="78" bestFit="1" customWidth="1"/>
    <col min="15070" max="15070" width="48" style="78" customWidth="1"/>
    <col min="15071" max="15079" width="12.7109375" style="78" customWidth="1"/>
    <col min="15080" max="15080" width="45" style="78" customWidth="1"/>
    <col min="15081" max="15081" width="32.5703125" style="78" customWidth="1"/>
    <col min="15082" max="15082" width="20.42578125" style="78" customWidth="1"/>
    <col min="15083" max="15083" width="32" style="78" bestFit="1" customWidth="1"/>
    <col min="15084" max="15084" width="17.85546875" style="78" customWidth="1"/>
    <col min="15085" max="15085" width="14.7109375" style="78" customWidth="1"/>
    <col min="15086" max="15089" width="12.7109375" style="78" customWidth="1"/>
    <col min="15090" max="15091" width="15.5703125" style="78" customWidth="1"/>
    <col min="15092" max="15092" width="0" style="78" hidden="1" customWidth="1"/>
    <col min="15093" max="15093" width="15.5703125" style="78" customWidth="1"/>
    <col min="15094" max="15096" width="13.28515625" style="78" customWidth="1"/>
    <col min="15097" max="15103" width="12.7109375" style="78" customWidth="1"/>
    <col min="15104" max="15104" width="50.42578125" style="78" customWidth="1"/>
    <col min="15105" max="15323" width="11.42578125" style="78"/>
    <col min="15324" max="15324" width="21.140625" style="78" bestFit="1" customWidth="1"/>
    <col min="15325" max="15325" width="43" style="78" bestFit="1" customWidth="1"/>
    <col min="15326" max="15326" width="48" style="78" customWidth="1"/>
    <col min="15327" max="15335" width="12.7109375" style="78" customWidth="1"/>
    <col min="15336" max="15336" width="45" style="78" customWidth="1"/>
    <col min="15337" max="15337" width="32.5703125" style="78" customWidth="1"/>
    <col min="15338" max="15338" width="20.42578125" style="78" customWidth="1"/>
    <col min="15339" max="15339" width="32" style="78" bestFit="1" customWidth="1"/>
    <col min="15340" max="15340" width="17.85546875" style="78" customWidth="1"/>
    <col min="15341" max="15341" width="14.7109375" style="78" customWidth="1"/>
    <col min="15342" max="15345" width="12.7109375" style="78" customWidth="1"/>
    <col min="15346" max="15347" width="15.5703125" style="78" customWidth="1"/>
    <col min="15348" max="15348" width="0" style="78" hidden="1" customWidth="1"/>
    <col min="15349" max="15349" width="15.5703125" style="78" customWidth="1"/>
    <col min="15350" max="15352" width="13.28515625" style="78" customWidth="1"/>
    <col min="15353" max="15359" width="12.7109375" style="78" customWidth="1"/>
    <col min="15360" max="15360" width="50.42578125" style="78" customWidth="1"/>
    <col min="15361" max="15579" width="11.42578125" style="78"/>
    <col min="15580" max="15580" width="21.140625" style="78" bestFit="1" customWidth="1"/>
    <col min="15581" max="15581" width="43" style="78" bestFit="1" customWidth="1"/>
    <col min="15582" max="15582" width="48" style="78" customWidth="1"/>
    <col min="15583" max="15591" width="12.7109375" style="78" customWidth="1"/>
    <col min="15592" max="15592" width="45" style="78" customWidth="1"/>
    <col min="15593" max="15593" width="32.5703125" style="78" customWidth="1"/>
    <col min="15594" max="15594" width="20.42578125" style="78" customWidth="1"/>
    <col min="15595" max="15595" width="32" style="78" bestFit="1" customWidth="1"/>
    <col min="15596" max="15596" width="17.85546875" style="78" customWidth="1"/>
    <col min="15597" max="15597" width="14.7109375" style="78" customWidth="1"/>
    <col min="15598" max="15601" width="12.7109375" style="78" customWidth="1"/>
    <col min="15602" max="15603" width="15.5703125" style="78" customWidth="1"/>
    <col min="15604" max="15604" width="0" style="78" hidden="1" customWidth="1"/>
    <col min="15605" max="15605" width="15.5703125" style="78" customWidth="1"/>
    <col min="15606" max="15608" width="13.28515625" style="78" customWidth="1"/>
    <col min="15609" max="15615" width="12.7109375" style="78" customWidth="1"/>
    <col min="15616" max="15616" width="50.42578125" style="78" customWidth="1"/>
    <col min="15617" max="15835" width="11.42578125" style="78"/>
    <col min="15836" max="15836" width="21.140625" style="78" bestFit="1" customWidth="1"/>
    <col min="15837" max="15837" width="43" style="78" bestFit="1" customWidth="1"/>
    <col min="15838" max="15838" width="48" style="78" customWidth="1"/>
    <col min="15839" max="15847" width="12.7109375" style="78" customWidth="1"/>
    <col min="15848" max="15848" width="45" style="78" customWidth="1"/>
    <col min="15849" max="15849" width="32.5703125" style="78" customWidth="1"/>
    <col min="15850" max="15850" width="20.42578125" style="78" customWidth="1"/>
    <col min="15851" max="15851" width="32" style="78" bestFit="1" customWidth="1"/>
    <col min="15852" max="15852" width="17.85546875" style="78" customWidth="1"/>
    <col min="15853" max="15853" width="14.7109375" style="78" customWidth="1"/>
    <col min="15854" max="15857" width="12.7109375" style="78" customWidth="1"/>
    <col min="15858" max="15859" width="15.5703125" style="78" customWidth="1"/>
    <col min="15860" max="15860" width="0" style="78" hidden="1" customWidth="1"/>
    <col min="15861" max="15861" width="15.5703125" style="78" customWidth="1"/>
    <col min="15862" max="15864" width="13.28515625" style="78" customWidth="1"/>
    <col min="15865" max="15871" width="12.7109375" style="78" customWidth="1"/>
    <col min="15872" max="15872" width="50.42578125" style="78" customWidth="1"/>
    <col min="15873" max="16091" width="11.42578125" style="78"/>
    <col min="16092" max="16092" width="21.140625" style="78" bestFit="1" customWidth="1"/>
    <col min="16093" max="16093" width="43" style="78" bestFit="1" customWidth="1"/>
    <col min="16094" max="16094" width="48" style="78" customWidth="1"/>
    <col min="16095" max="16103" width="12.7109375" style="78" customWidth="1"/>
    <col min="16104" max="16104" width="45" style="78" customWidth="1"/>
    <col min="16105" max="16105" width="32.5703125" style="78" customWidth="1"/>
    <col min="16106" max="16106" width="20.42578125" style="78" customWidth="1"/>
    <col min="16107" max="16107" width="32" style="78" bestFit="1" customWidth="1"/>
    <col min="16108" max="16108" width="17.85546875" style="78" customWidth="1"/>
    <col min="16109" max="16109" width="14.7109375" style="78" customWidth="1"/>
    <col min="16110" max="16113" width="12.7109375" style="78" customWidth="1"/>
    <col min="16114" max="16115" width="15.5703125" style="78" customWidth="1"/>
    <col min="16116" max="16116" width="0" style="78" hidden="1" customWidth="1"/>
    <col min="16117" max="16117" width="15.5703125" style="78" customWidth="1"/>
    <col min="16118" max="16120" width="13.28515625" style="78" customWidth="1"/>
    <col min="16121" max="16127" width="12.7109375" style="78" customWidth="1"/>
    <col min="16128" max="16128" width="50.42578125" style="78" customWidth="1"/>
    <col min="16129" max="16384" width="11.42578125" style="78"/>
  </cols>
  <sheetData>
    <row r="1" spans="1:6" ht="41.25" customHeight="1">
      <c r="A1" s="104" t="s">
        <v>0</v>
      </c>
      <c r="B1" s="104" t="s">
        <v>1</v>
      </c>
      <c r="C1" s="104" t="s">
        <v>2</v>
      </c>
      <c r="D1" s="104" t="s">
        <v>3</v>
      </c>
      <c r="E1" s="105" t="s">
        <v>4</v>
      </c>
      <c r="F1" s="105" t="s">
        <v>5</v>
      </c>
    </row>
    <row r="2" spans="1:6" ht="12.95" customHeight="1">
      <c r="A2" s="64" t="s">
        <v>20</v>
      </c>
      <c r="B2" s="64" t="s">
        <v>415</v>
      </c>
      <c r="C2" s="33">
        <v>12</v>
      </c>
      <c r="D2" s="64" t="s">
        <v>282</v>
      </c>
      <c r="E2" s="52">
        <v>150000</v>
      </c>
      <c r="F2" s="106">
        <v>1800000</v>
      </c>
    </row>
    <row r="3" spans="1:6" ht="12.95" customHeight="1">
      <c r="A3" s="64" t="s">
        <v>20</v>
      </c>
      <c r="B3" s="64" t="s">
        <v>416</v>
      </c>
      <c r="C3" s="65">
        <v>1</v>
      </c>
      <c r="D3" s="64" t="s">
        <v>10</v>
      </c>
      <c r="E3" s="107">
        <v>4500000</v>
      </c>
      <c r="F3" s="106">
        <v>4500000</v>
      </c>
    </row>
    <row r="4" spans="1:6" ht="12.95" customHeight="1">
      <c r="A4" s="64" t="s">
        <v>20</v>
      </c>
      <c r="B4" s="64" t="s">
        <v>417</v>
      </c>
      <c r="C4" s="65">
        <v>1</v>
      </c>
      <c r="D4" s="64" t="s">
        <v>10</v>
      </c>
      <c r="E4" s="107">
        <v>500000</v>
      </c>
      <c r="F4" s="106">
        <v>500000</v>
      </c>
    </row>
    <row r="5" spans="1:6" ht="12.95" customHeight="1">
      <c r="A5" s="64" t="s">
        <v>20</v>
      </c>
      <c r="B5" s="64" t="s">
        <v>418</v>
      </c>
      <c r="C5" s="65">
        <v>1</v>
      </c>
      <c r="D5" s="64" t="s">
        <v>10</v>
      </c>
      <c r="E5" s="108">
        <v>2500</v>
      </c>
      <c r="F5" s="106">
        <v>2900</v>
      </c>
    </row>
    <row r="6" spans="1:6" ht="12.95" customHeight="1">
      <c r="A6" s="64" t="s">
        <v>20</v>
      </c>
      <c r="B6" s="64" t="s">
        <v>419</v>
      </c>
      <c r="C6" s="65">
        <v>2</v>
      </c>
      <c r="D6" s="64" t="s">
        <v>10</v>
      </c>
      <c r="E6" s="108">
        <v>110000</v>
      </c>
      <c r="F6" s="106">
        <v>255200</v>
      </c>
    </row>
    <row r="7" spans="1:6" ht="12.95" customHeight="1">
      <c r="A7" s="64" t="s">
        <v>20</v>
      </c>
      <c r="B7" s="64" t="s">
        <v>420</v>
      </c>
      <c r="C7" s="65">
        <v>1</v>
      </c>
      <c r="D7" s="64" t="s">
        <v>10</v>
      </c>
      <c r="E7" s="108">
        <v>142000</v>
      </c>
      <c r="F7" s="106">
        <v>164720</v>
      </c>
    </row>
    <row r="8" spans="1:6" ht="12.95" customHeight="1">
      <c r="A8" s="64" t="s">
        <v>20</v>
      </c>
      <c r="B8" s="64" t="s">
        <v>421</v>
      </c>
      <c r="C8" s="65">
        <v>1</v>
      </c>
      <c r="D8" s="64" t="s">
        <v>10</v>
      </c>
      <c r="E8" s="108">
        <v>50000</v>
      </c>
      <c r="F8" s="106">
        <v>58000</v>
      </c>
    </row>
    <row r="9" spans="1:6" ht="12.95" customHeight="1">
      <c r="A9" s="64" t="s">
        <v>20</v>
      </c>
      <c r="B9" s="64" t="s">
        <v>422</v>
      </c>
      <c r="C9" s="65">
        <v>1</v>
      </c>
      <c r="D9" s="64" t="s">
        <v>10</v>
      </c>
      <c r="E9" s="108">
        <v>8000</v>
      </c>
      <c r="F9" s="106">
        <v>9280</v>
      </c>
    </row>
    <row r="10" spans="1:6" ht="12.95" customHeight="1">
      <c r="A10" s="64" t="s">
        <v>20</v>
      </c>
      <c r="B10" s="64" t="s">
        <v>423</v>
      </c>
      <c r="C10" s="65">
        <v>1</v>
      </c>
      <c r="D10" s="64" t="s">
        <v>10</v>
      </c>
      <c r="E10" s="107">
        <v>313793.103448276</v>
      </c>
      <c r="F10" s="106">
        <v>364000</v>
      </c>
    </row>
    <row r="11" spans="1:6" ht="12.95" customHeight="1">
      <c r="A11" s="64" t="s">
        <v>20</v>
      </c>
      <c r="B11" s="64" t="s">
        <v>424</v>
      </c>
      <c r="C11" s="65">
        <v>1</v>
      </c>
      <c r="D11" s="64" t="s">
        <v>10</v>
      </c>
      <c r="E11" s="108">
        <v>180000</v>
      </c>
      <c r="F11" s="106">
        <v>208800</v>
      </c>
    </row>
    <row r="12" spans="1:6" ht="12.95" customHeight="1">
      <c r="A12" s="64" t="s">
        <v>20</v>
      </c>
      <c r="B12" s="64" t="s">
        <v>425</v>
      </c>
      <c r="C12" s="65">
        <v>2</v>
      </c>
      <c r="D12" s="64" t="s">
        <v>10</v>
      </c>
      <c r="E12" s="108">
        <v>12931</v>
      </c>
      <c r="F12" s="106">
        <v>29999.919999999998</v>
      </c>
    </row>
    <row r="13" spans="1:6" ht="12.95" customHeight="1">
      <c r="A13" s="64" t="s">
        <v>20</v>
      </c>
      <c r="B13" s="64" t="s">
        <v>426</v>
      </c>
      <c r="C13" s="65">
        <v>1</v>
      </c>
      <c r="D13" s="64" t="s">
        <v>10</v>
      </c>
      <c r="E13" s="108">
        <v>3200</v>
      </c>
      <c r="F13" s="106">
        <v>3712</v>
      </c>
    </row>
    <row r="14" spans="1:6" ht="12.95" customHeight="1">
      <c r="A14" s="64" t="s">
        <v>20</v>
      </c>
      <c r="B14" s="64" t="s">
        <v>427</v>
      </c>
      <c r="C14" s="65">
        <v>1</v>
      </c>
      <c r="D14" s="64" t="s">
        <v>10</v>
      </c>
      <c r="E14" s="108">
        <v>8000</v>
      </c>
      <c r="F14" s="106">
        <v>9280</v>
      </c>
    </row>
    <row r="15" spans="1:6" ht="12.95" customHeight="1">
      <c r="A15" s="64" t="s">
        <v>20</v>
      </c>
      <c r="B15" s="64" t="s">
        <v>428</v>
      </c>
      <c r="C15" s="65">
        <v>1</v>
      </c>
      <c r="D15" s="64" t="s">
        <v>10</v>
      </c>
      <c r="E15" s="108">
        <v>6000</v>
      </c>
      <c r="F15" s="106">
        <v>6960</v>
      </c>
    </row>
    <row r="16" spans="1:6" ht="12.95" customHeight="1">
      <c r="A16" s="64" t="s">
        <v>20</v>
      </c>
      <c r="B16" s="64" t="s">
        <v>429</v>
      </c>
      <c r="C16" s="65">
        <v>1</v>
      </c>
      <c r="D16" s="64" t="s">
        <v>10</v>
      </c>
      <c r="E16" s="108">
        <v>13000</v>
      </c>
      <c r="F16" s="106">
        <v>15080</v>
      </c>
    </row>
    <row r="17" spans="1:6" ht="12.95" customHeight="1">
      <c r="A17" s="64" t="s">
        <v>20</v>
      </c>
      <c r="B17" s="64" t="s">
        <v>430</v>
      </c>
      <c r="C17" s="65">
        <v>1</v>
      </c>
      <c r="D17" s="64" t="s">
        <v>10</v>
      </c>
      <c r="E17" s="108">
        <v>6500</v>
      </c>
      <c r="F17" s="106">
        <v>7540</v>
      </c>
    </row>
    <row r="18" spans="1:6" ht="12.95" customHeight="1">
      <c r="A18" s="64" t="s">
        <v>20</v>
      </c>
      <c r="B18" s="64" t="s">
        <v>431</v>
      </c>
      <c r="C18" s="65">
        <v>10</v>
      </c>
      <c r="D18" s="64" t="s">
        <v>282</v>
      </c>
      <c r="E18" s="107">
        <v>8190700.7000000002</v>
      </c>
      <c r="F18" s="52">
        <v>81907007</v>
      </c>
    </row>
    <row r="19" spans="1:6" ht="12.95" customHeight="1">
      <c r="A19" s="64" t="s">
        <v>20</v>
      </c>
      <c r="B19" s="64" t="s">
        <v>370</v>
      </c>
      <c r="C19" s="65">
        <v>170</v>
      </c>
      <c r="D19" s="64" t="s">
        <v>432</v>
      </c>
      <c r="E19" s="107">
        <v>20000</v>
      </c>
      <c r="F19" s="106">
        <v>3400000</v>
      </c>
    </row>
    <row r="20" spans="1:6" ht="12.95" customHeight="1">
      <c r="A20" s="64" t="s">
        <v>20</v>
      </c>
      <c r="B20" s="64" t="s">
        <v>433</v>
      </c>
      <c r="C20" s="65">
        <v>2</v>
      </c>
      <c r="D20" s="64" t="s">
        <v>10</v>
      </c>
      <c r="E20" s="107">
        <v>300000</v>
      </c>
      <c r="F20" s="106">
        <v>600000</v>
      </c>
    </row>
    <row r="21" spans="1:6" ht="12.95" customHeight="1">
      <c r="A21" s="64" t="s">
        <v>20</v>
      </c>
      <c r="B21" s="64" t="s">
        <v>434</v>
      </c>
      <c r="C21" s="65">
        <v>4</v>
      </c>
      <c r="D21" s="64" t="s">
        <v>10</v>
      </c>
      <c r="E21" s="107">
        <v>100000</v>
      </c>
      <c r="F21" s="106">
        <v>400000</v>
      </c>
    </row>
    <row r="22" spans="1:6" ht="12.95" customHeight="1">
      <c r="A22" s="64" t="s">
        <v>20</v>
      </c>
      <c r="B22" s="64" t="s">
        <v>435</v>
      </c>
      <c r="C22" s="65">
        <v>155</v>
      </c>
      <c r="D22" s="64" t="s">
        <v>10</v>
      </c>
      <c r="E22" s="107">
        <v>10200</v>
      </c>
      <c r="F22" s="106">
        <v>1581000</v>
      </c>
    </row>
    <row r="23" spans="1:6" ht="12.95" customHeight="1">
      <c r="A23" s="64" t="s">
        <v>20</v>
      </c>
      <c r="B23" s="64" t="s">
        <v>436</v>
      </c>
      <c r="C23" s="65">
        <v>680</v>
      </c>
      <c r="D23" s="64" t="s">
        <v>10</v>
      </c>
      <c r="E23" s="107">
        <v>6300</v>
      </c>
      <c r="F23" s="106">
        <v>4284000</v>
      </c>
    </row>
    <row r="24" spans="1:6" ht="12.95" customHeight="1">
      <c r="A24" s="64" t="s">
        <v>20</v>
      </c>
      <c r="B24" s="64" t="s">
        <v>437</v>
      </c>
      <c r="C24" s="65">
        <v>913</v>
      </c>
      <c r="D24" s="64" t="s">
        <v>10</v>
      </c>
      <c r="E24" s="107">
        <v>4200</v>
      </c>
      <c r="F24" s="106">
        <v>3834600</v>
      </c>
    </row>
    <row r="25" spans="1:6" ht="12.95" customHeight="1">
      <c r="A25" s="64" t="s">
        <v>20</v>
      </c>
      <c r="B25" s="64" t="s">
        <v>438</v>
      </c>
      <c r="C25" s="65">
        <v>100</v>
      </c>
      <c r="D25" s="64" t="s">
        <v>10</v>
      </c>
      <c r="E25" s="107">
        <v>2100</v>
      </c>
      <c r="F25" s="106">
        <v>210000</v>
      </c>
    </row>
    <row r="26" spans="1:6" ht="12.95" customHeight="1">
      <c r="A26" s="64" t="s">
        <v>20</v>
      </c>
      <c r="B26" s="64" t="s">
        <v>439</v>
      </c>
      <c r="C26" s="65">
        <v>550</v>
      </c>
      <c r="D26" s="64" t="s">
        <v>10</v>
      </c>
      <c r="E26" s="107">
        <v>1100</v>
      </c>
      <c r="F26" s="106">
        <v>605000</v>
      </c>
    </row>
    <row r="27" spans="1:6" ht="12.95" customHeight="1">
      <c r="A27" s="64" t="s">
        <v>20</v>
      </c>
      <c r="B27" s="64" t="s">
        <v>440</v>
      </c>
      <c r="C27" s="65">
        <v>400</v>
      </c>
      <c r="D27" s="64" t="s">
        <v>10</v>
      </c>
      <c r="E27" s="107">
        <v>8100</v>
      </c>
      <c r="F27" s="106">
        <v>3240000</v>
      </c>
    </row>
    <row r="28" spans="1:6" ht="12.95" customHeight="1">
      <c r="A28" s="64" t="s">
        <v>20</v>
      </c>
      <c r="B28" s="64" t="s">
        <v>259</v>
      </c>
      <c r="C28" s="65">
        <v>100</v>
      </c>
      <c r="D28" s="64" t="s">
        <v>10</v>
      </c>
      <c r="E28" s="107">
        <v>1300</v>
      </c>
      <c r="F28" s="106">
        <v>130000</v>
      </c>
    </row>
    <row r="29" spans="1:6" ht="12.95" customHeight="1">
      <c r="A29" s="64" t="s">
        <v>20</v>
      </c>
      <c r="B29" s="64" t="s">
        <v>441</v>
      </c>
      <c r="C29" s="65"/>
      <c r="D29" s="64"/>
      <c r="E29" s="107"/>
      <c r="F29" s="106">
        <v>3000000</v>
      </c>
    </row>
  </sheetData>
  <sheetProtection autoFilter="0"/>
  <autoFilter ref="A1:F29"/>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Central</vt:lpstr>
      <vt:lpstr>Barranquilla</vt:lpstr>
      <vt:lpstr>Bogota</vt:lpstr>
      <vt:lpstr>Bucaramanga</vt:lpstr>
      <vt:lpstr>Manizales</vt:lpstr>
      <vt:lpstr>Medellin</vt:lpstr>
      <vt:lpstr>Cali</vt:lpstr>
      <vt:lpstr>concepto</vt:lpstr>
      <vt:lpstr>Barranquilla!Criterios</vt:lpstr>
    </vt:vector>
  </TitlesOfParts>
  <Company>Fondane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carlos</cp:lastModifiedBy>
  <dcterms:created xsi:type="dcterms:W3CDTF">2013-10-15T16:33:14Z</dcterms:created>
  <dcterms:modified xsi:type="dcterms:W3CDTF">2013-10-16T21:25:44Z</dcterms:modified>
</cp:coreProperties>
</file>