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20115" windowHeight="7365"/>
  </bookViews>
  <sheets>
    <sheet name="plan acción 03091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'plan acción 030919'!$B$7:$X$424</definedName>
    <definedName name="area">[1]Listas!$B$2:$B$28</definedName>
    <definedName name="_xlnm.Print_Area" localSheetId="0">'plan acción 030919'!$C$4:$N$424</definedName>
    <definedName name="_xlnm.Print_Titles" localSheetId="0">'plan acción 030919'!$4:$7</definedName>
  </definedNames>
  <calcPr calcId="145621"/>
</workbook>
</file>

<file path=xl/calcChain.xml><?xml version="1.0" encoding="utf-8"?>
<calcChain xmlns="http://schemas.openxmlformats.org/spreadsheetml/2006/main">
  <c r="S195" i="1" l="1"/>
  <c r="S161" i="1"/>
  <c r="S145" i="1"/>
  <c r="S142" i="1"/>
  <c r="S141" i="1"/>
  <c r="S103" i="1"/>
  <c r="S91" i="1"/>
  <c r="M76" i="1"/>
  <c r="M75" i="1"/>
  <c r="M74" i="1"/>
  <c r="S73" i="1"/>
  <c r="S70" i="1"/>
  <c r="S66" i="1"/>
  <c r="S63" i="1"/>
  <c r="M62" i="1"/>
  <c r="M61" i="1"/>
</calcChain>
</file>

<file path=xl/sharedStrings.xml><?xml version="1.0" encoding="utf-8"?>
<sst xmlns="http://schemas.openxmlformats.org/spreadsheetml/2006/main" count="2287" uniqueCount="857">
  <si>
    <t>PLAN DE ACCIÓN DEL DEPARTAMENTO NACIONAL DE ESTADÍSTICA -DANE 2019
VERSIÓN 4,0 corte a 31 de julio de 2019</t>
  </si>
  <si>
    <t xml:space="preserve">METAS, INDICADORES Y ACTIVIDADES </t>
  </si>
  <si>
    <t>PRESUPUESTO Y RECURSOS</t>
  </si>
  <si>
    <t>RELACIÓN CON OTROS PLANES</t>
  </si>
  <si>
    <t>IMPLEMENTACIÓN MIPG</t>
  </si>
  <si>
    <t>DEPENDENCIA / AREA</t>
  </si>
  <si>
    <t>META 2019</t>
  </si>
  <si>
    <t>OBJETIVO ESPECÍFICO DEL PLAN ESTRATÉGICO</t>
  </si>
  <si>
    <t>Indicador</t>
  </si>
  <si>
    <t>Prioridad</t>
  </si>
  <si>
    <t>Fecha de entrega
(MES)</t>
  </si>
  <si>
    <t>Avance esperado
 I Trimestre</t>
  </si>
  <si>
    <t>Avance esperado
 II Trimestre</t>
  </si>
  <si>
    <t>Avance esperado
III Trimestre</t>
  </si>
  <si>
    <t>Avance esperado
IV Trimestre</t>
  </si>
  <si>
    <t>Hitos</t>
  </si>
  <si>
    <t>Fecha de inicio
2019</t>
  </si>
  <si>
    <t>Fecha finalización 2019</t>
  </si>
  <si>
    <t xml:space="preserve">Nombre del proyecto </t>
  </si>
  <si>
    <t>Productos de la ficha BPIN que se relacionan con la meta</t>
  </si>
  <si>
    <t>Componente</t>
  </si>
  <si>
    <t>Concepto de gasto</t>
  </si>
  <si>
    <t>Monto apropiado</t>
  </si>
  <si>
    <t>Relación con planes institucionales</t>
  </si>
  <si>
    <t>Plan Estadístico Nacional
(acciones)</t>
  </si>
  <si>
    <t>Plan Estadístico Nacional
(meta)</t>
  </si>
  <si>
    <t>Dimensión con la que esta asociada la meta</t>
  </si>
  <si>
    <t>Política con la que esta asociada la meta</t>
  </si>
  <si>
    <t>DIRECCIÓN</t>
  </si>
  <si>
    <t>Implementar el esquema de operación Agenda 2030 - ODS en el DANE</t>
  </si>
  <si>
    <t>c. Fomentar el uso de la información estadística en la toma de decisiones públicas y privadas.</t>
  </si>
  <si>
    <t xml:space="preserve">Avance en la implementación del esquema de operación ODS </t>
  </si>
  <si>
    <t>META VOLANTE PRIORIZADA</t>
  </si>
  <si>
    <t>MEDICIÓN CONTINUA</t>
  </si>
  <si>
    <t>Realizar el análisis DOFA de gestión de ODS en el DANE</t>
  </si>
  <si>
    <t>No hay recursos de inversión asignados</t>
  </si>
  <si>
    <t>N/A</t>
  </si>
  <si>
    <t>6. Promoción de procesos de innovación, aprendizaje y gestión del conocimiento para la producción estadística.</t>
  </si>
  <si>
    <t>2. Direccionamiento Estratégico y Planeación</t>
  </si>
  <si>
    <t>1. Planeación Institucional</t>
  </si>
  <si>
    <t>Definir el esquema de operación ODS en el DANE</t>
  </si>
  <si>
    <t>Implementar el esquema de operación ODS en el DANE</t>
  </si>
  <si>
    <t>Elaborar una propuesta para el uso de nuevas fuentes de información que suplan vacíos en la medición de ODS</t>
  </si>
  <si>
    <t>d. Articular la producción de la información estadística a nivel nacional</t>
  </si>
  <si>
    <t>Avance en la elaboración del Documento técnico que contenga una propuesta de uso de nuevas fuentes de información para la medición de ODS</t>
  </si>
  <si>
    <t>DICIEMBRE</t>
  </si>
  <si>
    <t>Analizar la situación actual de medición en Colombia de los indicadores ODS globales</t>
  </si>
  <si>
    <t>6. Gestión de Conocimiento y la Innovación</t>
  </si>
  <si>
    <t>14. Gestión del conocimiento y la innovación</t>
  </si>
  <si>
    <t>Priorizar los indicadores ODS Globales que pueden ser medidos con nuevas fuentes de información</t>
  </si>
  <si>
    <t>Elaborar y socializar la propuesta de indicadores que pueden ser medidos con nuevas fuentes de información.</t>
  </si>
  <si>
    <t>Consolidar la propuesta final para la incorporación de nuevas fuentes de información que suplan vacíos en la medición de ODS.</t>
  </si>
  <si>
    <t xml:space="preserve">Planes de trabajo para la medición de indicadores ODS en ejecución </t>
  </si>
  <si>
    <t>Planes de trabajo implementados para la medición de indicadores ODS</t>
  </si>
  <si>
    <t>META VOLANTE NO PRIORIZADA</t>
  </si>
  <si>
    <t>Definir los planes de trabajo a desarrollarse durante el año 2019, de acuerdo a las áreas priorizadas por el DANE.</t>
  </si>
  <si>
    <t>Estructurar, revisar y /o ajustar los planes de trabajo de los indicadores ODS priorizados por el DANE.</t>
  </si>
  <si>
    <t>Poner en marcha los planes de trabajo para la medición de indicadores ODS.</t>
  </si>
  <si>
    <t>Efectuar la medición oficial de déficit de vivienda</t>
  </si>
  <si>
    <t>Avance de las actividades para el cálculo oficial del déficit de vivienda con base en los datos del Censo Nacional de Población y Vivienda</t>
  </si>
  <si>
    <t>SEPTIEMBRE</t>
  </si>
  <si>
    <t>Definición conceptual del déficit de vivienda</t>
  </si>
  <si>
    <t xml:space="preserve">4. Evaluación de Resultados
</t>
  </si>
  <si>
    <t>16. Seguimiento y evaluación del desempeño institucional</t>
  </si>
  <si>
    <t xml:space="preserve">Definición metodológica del cálculo del déficit de vivienda </t>
  </si>
  <si>
    <t xml:space="preserve">Elaboración del documento técnico </t>
  </si>
  <si>
    <t>Efectuar el cálculo oficial del déficit de vivienda</t>
  </si>
  <si>
    <t>Efectuar la medición oficial de productividad</t>
  </si>
  <si>
    <t>Avance de las actividades para el cálculo oficial de la productividad y la contribución de los factores (Incluye: cálculo oficial de productividad para el total de la economía y por sectores + Cálculo oficial de la contribución del capital a la productividad + Cálculo oficial de la contribución del trabajo a la productividad)</t>
  </si>
  <si>
    <t>NOVIEMBRE</t>
  </si>
  <si>
    <t>Definición conceptual de la productividad</t>
  </si>
  <si>
    <t>4. Evaluación de Resultados</t>
  </si>
  <si>
    <t>Definición metodológica para el cálculo oficial de la productividad</t>
  </si>
  <si>
    <t>Construcción de la serie de capital por sectores</t>
  </si>
  <si>
    <t>Construcción de la serie de trabajo por sectores</t>
  </si>
  <si>
    <t>Cálculo oficial de la productividad y la contribución de los factores</t>
  </si>
  <si>
    <t>Aumentar en un 12% los intercambios de oferta y demanda de los temas de importancia estratégica, a través de la cooperación técnica</t>
  </si>
  <si>
    <t>a. Asegurar la calidad estadística en procesos y resultados</t>
  </si>
  <si>
    <t xml:space="preserve">Porcentaje de intercambios alcanzados  a través de la cooperación técnica </t>
  </si>
  <si>
    <t>Definición de la oferta de acciones de cooperación a ejecutar en coordinación con las áreas técnica</t>
  </si>
  <si>
    <t>Fortalecimiento de la capacidad técnica y administrativa de los procesos de la entidad nacional</t>
  </si>
  <si>
    <t>Documentos de lineamientos técnicos</t>
  </si>
  <si>
    <t>Establecer los respectivos intercambios virtuales a fin de fortalecer los temas de  importancia estratégica para el DANE</t>
  </si>
  <si>
    <t>Coordinar la logística de los eventos y actividades.</t>
  </si>
  <si>
    <t>Concertar 10 alianzas con organismos del orden nacional o internacional para el fortalecimiento de la capacidad estadística</t>
  </si>
  <si>
    <t>Numero  de alianzas establecidas con organismos nacionales o internacionales</t>
  </si>
  <si>
    <t>Identificar los actores nacionales e internacionales potencialmente claves para apoyar el desarrollo de temas estratégicos del sector estadístico en el país</t>
  </si>
  <si>
    <t>Realizar los acercamientos con las entidades y organismos nacionales o internacionales para establecer el marco general de los acuerdos</t>
  </si>
  <si>
    <t>Elaborar los instrumentos que soporten la formalización de las  alianzas estratégicas nacionales e internacionales</t>
  </si>
  <si>
    <t>Elaborar una 'Guía de Transversalización del enfoque diferencial e interseccional' para la producción estadística nacional</t>
  </si>
  <si>
    <t>Porcentaje de avance en la implementación del enfoque interseccional en la producción estadística nacional</t>
  </si>
  <si>
    <t>Constitución oficial del  Grupo interno de trabajo de enfoque diferencial e interseccional (GEDI)</t>
  </si>
  <si>
    <t xml:space="preserve">Concertación de GEDI y DIRPEN de plan de trabajo y cronograma asociado para la Guía </t>
  </si>
  <si>
    <t>Priorización de conceptos a incluir en la guía por parte del GEDI</t>
  </si>
  <si>
    <t>Concertación de conceptos de GEDI y direcciones técnicas</t>
  </si>
  <si>
    <t>Construcción de documento de la Guía de transversalización  del enfoque diferencial e interseccional en la producción estadística nacional</t>
  </si>
  <si>
    <t>Producir, publicar y actualizar la metodológia de cifras de pobreza</t>
  </si>
  <si>
    <t>Una publicación de cifras nacionales, una publicación de cifras departamentales y el documento de la actualización metodológica de pobreza monetaria</t>
  </si>
  <si>
    <t>Publicación de cifras de pobreza monetaria y multidimensional nacionales</t>
  </si>
  <si>
    <t>Levantamiento y actualización de Estadísticas en temas Sociales</t>
  </si>
  <si>
    <t>TALENTO HUMANO</t>
  </si>
  <si>
    <t>Publicación de cifras de pobreza monetaria y multidimensional departamentales</t>
  </si>
  <si>
    <t>Cierre del proceso de actualización metodológica de pobreza monetaria</t>
  </si>
  <si>
    <t>DIRECCIÓN DE DIFUSIÓN, COMUNICACIÓN Y CULTURA ESTADÍSTICA</t>
  </si>
  <si>
    <t>Implementar y evaluar los instrumentos de comunicación y pedagogía social para la gestión del conocimiento en 4 operaciones estadísticas</t>
  </si>
  <si>
    <t xml:space="preserve"># Instrumentos de comunicación y pedagogía social implementados en 4 operaciones estadísticas. </t>
  </si>
  <si>
    <t>Diseñar instrumentos de comunicación y pedagogía social para la gestión del conocimiento en 4 operaciones estadísticas</t>
  </si>
  <si>
    <t xml:space="preserve">Servicios de información
actualizados
</t>
  </si>
  <si>
    <t>COMUNICACIÓN</t>
  </si>
  <si>
    <t xml:space="preserve">Plan Anticorrupción y de Atención al Ciudadano 
</t>
  </si>
  <si>
    <t xml:space="preserve"> implementar y evaluar de los instrumentos de comunicación y pedagogía social en  4 operaciones estadísticas</t>
  </si>
  <si>
    <t>Desarrollar 30 espacios de comunicación de doble vía con grupos de interés para conocer sus necesidades y códigos de comunicación en seis ciudades</t>
  </si>
  <si>
    <t># de Ejercicios de comunicación de doble vía con los grupos de interés realizados</t>
  </si>
  <si>
    <t>Definir y diseñar criterios metodológicos para mejorar el relacionamiento con los grupos de interés de la entidad</t>
  </si>
  <si>
    <t>5. Información y Comunicación</t>
  </si>
  <si>
    <t>5. Transparencia, acceso a la información pública y lucha contra la corrupción</t>
  </si>
  <si>
    <t xml:space="preserve">Formular e implementar metodologías específicas para cada grupo de interés   </t>
  </si>
  <si>
    <t>VIATICOS</t>
  </si>
  <si>
    <t>TIQUETES</t>
  </si>
  <si>
    <t>Sistematizar y evaluar los resultados de los ejercicios de comunicación</t>
  </si>
  <si>
    <t>INSUMOS</t>
  </si>
  <si>
    <t>Rediseñar la página web de la entidad (accesibilidad y usabilidad)</t>
  </si>
  <si>
    <t>Pagina web rediseñada conforme a la norma  técnica de accesibilidad web - NTC 5854</t>
  </si>
  <si>
    <t xml:space="preserve">   Contextualizar e implementar la norma técnica de accesibilidad web - NTC 5854</t>
  </si>
  <si>
    <t xml:space="preserve">Levantamiento de información estadística con calidad, cobertura y oportunidad </t>
  </si>
  <si>
    <t xml:space="preserve">Base de datos de la temática de mercado laboral </t>
  </si>
  <si>
    <t>COMUNICACIÓN_TRANSVERSAL</t>
  </si>
  <si>
    <t>3. Gestión con Valores para Resultado</t>
  </si>
  <si>
    <t>11. Gobierno digital</t>
  </si>
  <si>
    <t xml:space="preserve"> Implementar del cronograma de actualización y rediseño</t>
  </si>
  <si>
    <t xml:space="preserve">Fortalecimiento del acceso y uso de la información estadística producida por el DANE </t>
  </si>
  <si>
    <t>Servicio de difusión de la información estadística</t>
  </si>
  <si>
    <t xml:space="preserve">Servicio de procesamiento especializado de microdatos anonimizados de uso en sitio </t>
  </si>
  <si>
    <t>Generar catorce (14) nuevos centros de datos en universidades y accesos por VPN en Entidades de Gobierno</t>
  </si>
  <si>
    <t># centros de datos en universidades y accesos por VPN en Entidades de Gobierno</t>
  </si>
  <si>
    <t>Revisar documentación (Protocolos de uso, requerimientos técnicos, estudios previos convenio) para implementación CD</t>
  </si>
  <si>
    <t>Servicios de información
actualizados</t>
  </si>
  <si>
    <t>7. Servicio al ciudadano</t>
  </si>
  <si>
    <t>Establecer estrategia para comunicación con universidades y entidades para determinar términos de uso</t>
  </si>
  <si>
    <t xml:space="preserve"> Implementar los Centros de datos y Accesos VPN.</t>
  </si>
  <si>
    <t>FORTALECIMIENTO DE LA DIFUSIÓN</t>
  </si>
  <si>
    <t xml:space="preserve">Diseñar e implementar un proyecto de periodismo de datos </t>
  </si>
  <si>
    <t xml:space="preserve"> Avance  en la implementación de  un (1) proyecto de periodismo de datos </t>
  </si>
  <si>
    <t xml:space="preserve">Conceptualización del proyecto de periodismo de datos </t>
  </si>
  <si>
    <t>Establecer alianza con instituciones para hacer transferencia de conocimiento</t>
  </si>
  <si>
    <t xml:space="preserve">Documentar la evidencia y calidad de la experiencia y evaluar aprendizajes </t>
  </si>
  <si>
    <t xml:space="preserve">Crear el manual de marca DANE </t>
  </si>
  <si>
    <t xml:space="preserve">Avance en la creación y socialización del  Manual de marca DANE </t>
  </si>
  <si>
    <t>JUNIO</t>
  </si>
  <si>
    <t xml:space="preserve">Diseñar del manual de marca DANE </t>
  </si>
  <si>
    <t>10. Gestión documental</t>
  </si>
  <si>
    <t xml:space="preserve">Difundir manual de marca DANE </t>
  </si>
  <si>
    <t>31/06/2019</t>
  </si>
  <si>
    <t xml:space="preserve">Actualizar la Señalética DANE </t>
  </si>
  <si>
    <t>Implementar un (1) sistema de medición de la percepción de la entidad por parte de los usuarios y ciudadanos</t>
  </si>
  <si>
    <t xml:space="preserve"> Avance de acuerdo con la ponderación de las actividades para implementar un (1) sistema de medición de la Percepción implementado </t>
  </si>
  <si>
    <t xml:space="preserve">Definir criterios y variables de medición de la percepción </t>
  </si>
  <si>
    <t xml:space="preserve">Definir la estrategia tecnológica en la implementación del sistema de percepción </t>
  </si>
  <si>
    <t xml:space="preserve">Implementación del sistema de percepción de la entidad </t>
  </si>
  <si>
    <t>OFICINA ASESORA DE PLANEACIÓN</t>
  </si>
  <si>
    <t>Articular la calidad de procesos con la calidad de la producción estadística</t>
  </si>
  <si>
    <t>Avance en la ejecución de actividades para articular la norma de calidad en las operaciones estadísticas del DANE</t>
  </si>
  <si>
    <t xml:space="preserve">Elaborar un diagnostico del nivel de implementación de la norma Técnica del Proceso Estadístico en la cadena de valor de la entidad (checklist de requerimientos para el cumplimiento de la norma) </t>
  </si>
  <si>
    <t>Servicio de Implementación Sistemas de Gestión</t>
  </si>
  <si>
    <t>Planeación</t>
  </si>
  <si>
    <t>6. Fortalecimiento organizacional y simplificación de procesos</t>
  </si>
  <si>
    <t>Elaborar una propuesta de mapa de procesos que articule la cadena de valor  con la norma internacional de "procesos de producción de las operaciones estadísticas"</t>
  </si>
  <si>
    <t xml:space="preserve">Actualizar la documentación de los procesos y operaciones estadísticas de la entidad normalizadas en el SIGI </t>
  </si>
  <si>
    <t>Articular la planeación institucional con la planificación estadística</t>
  </si>
  <si>
    <t>Avance en la implementación de las herramientas de la Planeación Institucional para la articulación con la planeación estadística</t>
  </si>
  <si>
    <t xml:space="preserve">Estructurar el plan de acción institucional asociados a los objetivos estratégicos y al PEN  </t>
  </si>
  <si>
    <t>Documentos de planeación</t>
  </si>
  <si>
    <t xml:space="preserve">Plan Anticorrupción y de Atención al Ciudadano </t>
  </si>
  <si>
    <t xml:space="preserve">Evaluación de la calidad del
proceso estadístico.
</t>
  </si>
  <si>
    <t xml:space="preserve">75% de las operaciones estadísticas incluidas en
los planes anuales, serán evaluadas.
</t>
  </si>
  <si>
    <t>Realizar un diagnóstico (DOFA) del PEN que permita actualizar los riesgos del proceso de planeación estadística</t>
  </si>
  <si>
    <t xml:space="preserve">Definir un esquema para integrar el PEN en el marco del MIPG </t>
  </si>
  <si>
    <t xml:space="preserve">Definir una estrategia de cultura para planear respecto a: Planeación institucional, recursos, calidad y producción estadística </t>
  </si>
  <si>
    <t>Articular la ejecución física y presupuestal</t>
  </si>
  <si>
    <t>b. Modernizar la gestión territorial del DANE</t>
  </si>
  <si>
    <t>Avance en el cumplimiento de las actividades de articulación de la ejecución física y presupuestal</t>
  </si>
  <si>
    <t xml:space="preserve">Elaboración del anteproyecto de presupuesto ajustado a las necesidades reales de la entidad para el cumplimiento de metas </t>
  </si>
  <si>
    <t xml:space="preserve">
Plan Anual de Adquisiciones 
</t>
  </si>
  <si>
    <t>2. Gestión presupuestal y eficiencia del gasto público</t>
  </si>
  <si>
    <t>Efectuar el ejercicio de programación presupuestal, articulando las metas físicas definidas en los demás instrumentos de planeación (Plan estratégico, proyectos de inversión, plan de acción)</t>
  </si>
  <si>
    <t>Programación de costos por producto para cada operación estadística (Acorde con la ficha EBI)</t>
  </si>
  <si>
    <t>Desarrollar un plan de integración de los sistemas de gestión a partir del MIPG</t>
  </si>
  <si>
    <t>Avance en la ejecución de actividades definidas en el plan de integración de los sistemas de gestión de la entidad.</t>
  </si>
  <si>
    <t xml:space="preserve">Realizar los diagnósticos de los sistema de gestión  </t>
  </si>
  <si>
    <t xml:space="preserve">Identificar la brecha de cumplimiento respecto a los requisitos de los sistema de gestión </t>
  </si>
  <si>
    <t xml:space="preserve">Formular el plan de acción para la implementación de requisitos faltantes del SIG </t>
  </si>
  <si>
    <t xml:space="preserve">Ejecutar el plan de acción para la implementación de requisitos faltantes del SIG </t>
  </si>
  <si>
    <t>OFICINA ASESORA JURÍDICA</t>
  </si>
  <si>
    <t>Implementar una estrategia de evaluación, actualización y difusión de la política de prevención de daño antijurídico</t>
  </si>
  <si>
    <t>e. Mejorar el bienestar, las competencias y las habilidades de los servidores</t>
  </si>
  <si>
    <t xml:space="preserve"> Avance en las fases de desarrollo  de la política de prevención de daño antijurídico</t>
  </si>
  <si>
    <t>Diagnóstico de política de prevención del daño antijurídico</t>
  </si>
  <si>
    <t>Documentos de Planeación 
C-0499-1003-6-0-0499054</t>
  </si>
  <si>
    <t>Subdirección CAPAD</t>
  </si>
  <si>
    <t>13. Defensa jurídica</t>
  </si>
  <si>
    <t>Diseño de la política de prevención del daño antijurídico (48%)</t>
  </si>
  <si>
    <t>Socialización de la política de prevención del daño antijurídico</t>
  </si>
  <si>
    <t>Implementar y socializar una biblioteca virtual de doctrina jurídica como alternativa propia de los sistemas de información y soluciones legales</t>
  </si>
  <si>
    <t>Avance porcentual de acuerdo a la ponderación de los hitos definidos para la biblioteca virtual de doctrina jurídica.</t>
  </si>
  <si>
    <t>Diseñar la estructura de la organización de los contenidos de la plataforma para implementar el acceso a través de la intranet del DANE del botón “BIBILIOTECA JURÍDICA VIRTUAL”</t>
  </si>
  <si>
    <t>Desarrollar la plataforma " BIBILIOTECA JURÍDICA VIRTUAL " con DICE y  Oficina de Sistemas</t>
  </si>
  <si>
    <t>Identificar los contenidos de doctrina jurídica que ha generado la oficina y que podrían publicarse</t>
  </si>
  <si>
    <t>Implementar la Biblioteca Virtual de Doctrina Jurídica</t>
  </si>
  <si>
    <t>Socializar la plataforma " BIBILIOTECA JURÍDICA VIRTUAL "</t>
  </si>
  <si>
    <t>Desarrollar mesas de trabajo de apoyo contractual para el análisis, control y ejecución de la contratación con las áreas involucradas</t>
  </si>
  <si>
    <t>Número de mesas de trabajo realizadas para análisis de los convenios interadministrativos.</t>
  </si>
  <si>
    <t>Preparar las mesas de trabajo institucionales para los convenios</t>
  </si>
  <si>
    <t>Boletines técnicos de la temática mercado laboral
C-0401-1003-23-0-0401020</t>
  </si>
  <si>
    <t>Temática Mercado Laboral</t>
  </si>
  <si>
    <t>Elaborar las actas de las mesas de trabajo instituciones para los convenios</t>
  </si>
  <si>
    <t xml:space="preserve">Fortalecimiento de la capacidad técnica y administrativa de los procesos de la entidad nacional </t>
  </si>
  <si>
    <t>Documentos de lineamientos Técnicos
C-0499-1003-6-0-0499053</t>
  </si>
  <si>
    <t>Cooperación Internacional</t>
  </si>
  <si>
    <t>Hacer seguimiento a los compromisos acordados en las mesas de trabajo institucionales para los convenios</t>
  </si>
  <si>
    <t xml:space="preserve"> Fortalecimiento de la producción de estadísticas suficientes y de calidad, mediante la coordinación y regulación del SEN</t>
  </si>
  <si>
    <t>Servicio de articulación del SEN C-0401-1003-26-0-0401096</t>
  </si>
  <si>
    <t>Planificación y Articulación</t>
  </si>
  <si>
    <t>OFICINA DE CONTROL INTERNO</t>
  </si>
  <si>
    <t>Implementar una estrategia para disminuir las reincidencias de No Conformidades a partir del fortalecimiento de la cultura del autocontrol</t>
  </si>
  <si>
    <t>Cumplimiento de  la ejecución de los hitos definidos en la estrategia</t>
  </si>
  <si>
    <t>Socializar a través de mesas de trabajo los hallazgos recurrentes en cada uno de los procesos auditados en la vigencia 2018</t>
  </si>
  <si>
    <t>Documentos de Planeación</t>
  </si>
  <si>
    <t>CONTROL INTERNO</t>
  </si>
  <si>
    <t xml:space="preserve">6. Plan Institucional de Capacitación </t>
  </si>
  <si>
    <t>7. Control Interno</t>
  </si>
  <si>
    <t>15. Control interno</t>
  </si>
  <si>
    <t xml:space="preserve">Un Plan de Capacitación para los Servidores Públicos de la Oficina de Control  Interno desarrollado </t>
  </si>
  <si>
    <t xml:space="preserve">Subproceso de Planes de Mejoramiento (Procedimiento, instructivo y formatos) ajustados y socializados </t>
  </si>
  <si>
    <t xml:space="preserve">Talleres de  Planes de mejoramiento diseñados e implementados con áreas de nivel  Central y Direcciones Territoriales </t>
  </si>
  <si>
    <t xml:space="preserve">Establecer la línea base de reincidencias de los hallazgos resultantes de las auditorias efectuadas a los procesos de la Entidad durante las dos ultimas vigencias. </t>
  </si>
  <si>
    <t xml:space="preserve">Informe de análisis  y evaluación de los resultados de la estrategia </t>
  </si>
  <si>
    <t>Definir un instrumento de autoevaluación con el fin de identificar oportunidades de mejora a los procesos.</t>
  </si>
  <si>
    <t>Generación de Instrumento para autoevaluación de procesos</t>
  </si>
  <si>
    <t>OFICINA DE SISTEMAS</t>
  </si>
  <si>
    <t>Formular el Plan Estratégico de Tecnologías de la Información - Gobierno Digital</t>
  </si>
  <si>
    <t xml:space="preserve"> Avance en la formulación del PETI</t>
  </si>
  <si>
    <t>Gobierno Digital
1) Etapa precontractual</t>
  </si>
  <si>
    <t>Fortalecimiento y modernización de las TIC's que respondan a las necesidades de la entidad a nivel nacional</t>
  </si>
  <si>
    <t>Servicios de Información para la Gestión Administrativa</t>
  </si>
  <si>
    <t>Arquitectura Tecnológica</t>
  </si>
  <si>
    <t>Plan Estratégico de Tecnologías de la Información y las Comunicaciones - PETI</t>
  </si>
  <si>
    <t>2) Etapa contractual</t>
  </si>
  <si>
    <t>3) Seguimiento de la ejecución y entrega de resultado</t>
  </si>
  <si>
    <t>Llevar a cabo las acciones definidas en el  proceso de fortalecimiento tecnológico en las sedes y subsedes</t>
  </si>
  <si>
    <t>% Gestión de mejoramiento de capacidades de cómputo de Sedes y Subsedes.</t>
  </si>
  <si>
    <t>Actualización de la infraestructura de TI.
1) Etapa precontractual</t>
  </si>
  <si>
    <t xml:space="preserve">3) Instalación equipos con mayor procesamiento </t>
  </si>
  <si>
    <t>Desarrollar, actualizar y soportar  tecnológicamente los aplicativos de la Entidad con los criterios de calidad, usabilidad y movilidad</t>
  </si>
  <si>
    <t>% Operaciones Estadísticas programadas para ser gestionadas tecnológicamente</t>
  </si>
  <si>
    <t>Estabilizar los aplicativos de procesos estadísticos y sistemas de información.
1) Requerimientos funcionales, desarrollo, actualización y soporte</t>
  </si>
  <si>
    <t>Arquitectura de Aplicaciones</t>
  </si>
  <si>
    <t>Actualizar y soportar la infraestructura de Tecnologías de Información y comunicaciones (Hardware, Software y conectividad)</t>
  </si>
  <si>
    <t>% Procesos TIC programados para la entidad</t>
  </si>
  <si>
    <t xml:space="preserve">Arquitectura Tecnológica de carácter Sociodemográfico / SISTEMAS_TRANSVERSAL
LOGISTICA / SISTEMAS_TRANSVERSAL
</t>
  </si>
  <si>
    <t>3) Instalación o implementación (Hardware, Software y conectividad)</t>
  </si>
  <si>
    <t>4) Seguimiento de la ejecución</t>
  </si>
  <si>
    <t>Ejecutar cuatro proyectos de innovación</t>
  </si>
  <si>
    <t>% de proyectos de Innovación desarrollados</t>
  </si>
  <si>
    <t xml:space="preserve">Realizar 4 proyectos de Innovación.
1) Requerimientos , desarrollo, seguimiento
</t>
  </si>
  <si>
    <t>Programa de innovación, aprendizaje y gestión del conocimiento acorde a las necesidades del SEN</t>
  </si>
  <si>
    <t xml:space="preserve">Diagnóstico de necesidades de innovación, aprendizaje y gestión del conocimiento para la producción y difusión estadística del país realizado. </t>
  </si>
  <si>
    <t>Desarrollar los planes de Seguridad y Privacidad de la Información y  tratamiento de riesgos de seguridad y privacidad de la información.</t>
  </si>
  <si>
    <t>% de Entrega de los Planes TIC y tratamiento de riesgos de seguridad y privacidad de la información</t>
  </si>
  <si>
    <t>Modelo de seguridad de la información
1) Etapa precontractual</t>
  </si>
  <si>
    <t>LOGISTICA / SISTEMAS_TRANSVERSAL</t>
  </si>
  <si>
    <t xml:space="preserve"> Plan de tratamiento de riesgos de seguridad y privacidad de la información
Plan de seguridad y privacidad de la información </t>
  </si>
  <si>
    <t>12. Seguridad digital</t>
  </si>
  <si>
    <t>3) Seguimiento de la ejecución y entrega de resultados</t>
  </si>
  <si>
    <t>SUBDIRECCIÓN</t>
  </si>
  <si>
    <t>Definir tres metodologías para la medición de la economía circular</t>
  </si>
  <si>
    <t>Avance en la definición de metodologías para la medición de la economía circular</t>
  </si>
  <si>
    <t>Conformación del comité interno de economía circular</t>
  </si>
  <si>
    <t>Identificación de los indicadores que pueden hacer parte del Sistema de Información de Economía Circular a nivel macro, meso y micro</t>
  </si>
  <si>
    <t>Definición de los indicadores priorizados que deben ser medidos por el DANE</t>
  </si>
  <si>
    <t>Elaboración de metodologías para la medición de la economía circular</t>
  </si>
  <si>
    <t>Consolidar cuatro funciones de producción genéricas para los cuatro tipo de operaciones estadísticas  del DANE, en una herramienta tecnológica</t>
  </si>
  <si>
    <t>Avance en la consolidación de las funciones de producción de las operaciones estadísticas del DANE en una herramienta tecnológica</t>
  </si>
  <si>
    <t>Convertir las funciones de producción genéricas que fueron definidas en el modelo de cinco pasos, al modelo GSBPM</t>
  </si>
  <si>
    <t>Validación con las áreas técnicas de la propuesta de conversión de las funciones de producción estadística</t>
  </si>
  <si>
    <t>Socialización de la herramienta tecnológica con las direcciones técnicas y áreas involucradas.</t>
  </si>
  <si>
    <t>31/11/2019</t>
  </si>
  <si>
    <t>Construir cuatro funciones de costos de las operaciones estadísticas del DANE</t>
  </si>
  <si>
    <t>Avance en la construcción de las funciones de costos de las operaciones estadísticas</t>
  </si>
  <si>
    <t>Construcción de las funciones de costos genéricas por tipo de operación estadística, asociadas a sus respectivas funciones de producción</t>
  </si>
  <si>
    <t>Validación con las áreas técnicas de la propuesta de funciones de costos de las operaciones estadísticas</t>
  </si>
  <si>
    <t>Desarrollar un ejercicio piloto para la aplicación de la propuesta de funciones de costos en las operaciones estadísticas definidas</t>
  </si>
  <si>
    <t>Elaborar un documento guía para el funcionamiento por demanda de los PMU's y comités de la Subdirección</t>
  </si>
  <si>
    <t>Avance en la elaboración del documento guía para el funcionamiento por demanda de los PMU´s y comités de la Subdirección</t>
  </si>
  <si>
    <t>Definición de la estructura metodológica del documento guía para el funcionamiento por demanda de los PMU's y comités de la Subdirección</t>
  </si>
  <si>
    <t>Estructuración del documento guía para el funcionamiento por demanda de los PMU's y comités de la Subdirección</t>
  </si>
  <si>
    <t>Socialización y ajustes del documento guía para el funcionamiento por demanda de los PMU's y comités de la Subdirección</t>
  </si>
  <si>
    <t>Implementar una estrategia para el desarrollo del programa de fortalecimiento territorial</t>
  </si>
  <si>
    <t>Avance en la implementación de la estrategia del programa de fortalecimiento territorial</t>
  </si>
  <si>
    <t>Elaborar el documento que contenga la estrategia del programa fortalecimiento territorial</t>
  </si>
  <si>
    <t>Estructurar el plan de acción del programa de  fortalecimiento territorial</t>
  </si>
  <si>
    <t>Efectuar el seguimiento al plan de acción del programa de fortalecimiento territorial de acuerdo con el cronograma</t>
  </si>
  <si>
    <t>Construir una metodología para el proceso de integración de información de los registros administrativos en una base longitudinal</t>
  </si>
  <si>
    <t>Avance en el proceso de construcción de la metodología de la base longitudinal</t>
  </si>
  <si>
    <t>Definición de variables que conforman la base longitudinal: periodicidad, procesos de actualización</t>
  </si>
  <si>
    <t>Documentación sobre el ciclo de vida de los datos</t>
  </si>
  <si>
    <t>Elaboración del documento técnico que contenga la metodología del proceso de integración de información de registros administrativos para base longitudinal</t>
  </si>
  <si>
    <t>DIRECCIÓN DE REGULACIÓN, PLANIFICACIÓN, ESTANDARIZACIÓN Y NORMALIZACIÓN</t>
  </si>
  <si>
    <t>Evaluar 40 operaciones estadísticas del Sistema Estadístico Nacional-SEN</t>
  </si>
  <si>
    <t xml:space="preserve">Operaciones estadísticas del SEN evaluadas </t>
  </si>
  <si>
    <t xml:space="preserve">Sensibilizaciones efectuadas </t>
  </si>
  <si>
    <t xml:space="preserve">Fortalecimiento de la producción de estadísticas suficientes y de calidad, mediante la coordinación y regulación del SEN </t>
  </si>
  <si>
    <t>Servicio de evaluación del proceso estadístico
C-0401-1003-26-0-0401095</t>
  </si>
  <si>
    <t>Calidad</t>
  </si>
  <si>
    <t>Información recolectada</t>
  </si>
  <si>
    <t>Documentación revisada (Etapa 1)</t>
  </si>
  <si>
    <t>Revisión en sitio efectuada (Etapa 2)</t>
  </si>
  <si>
    <t xml:space="preserve">Informes de evaluación elaborados </t>
  </si>
  <si>
    <t>Conceptualización de tres (3) instrumentos de calidad</t>
  </si>
  <si>
    <t>Avance porcentual de las etapas para construcción los Instrumentos de calidad , de acuerdo con la ponderación de los hitos</t>
  </si>
  <si>
    <t>Revisión de referentes sobre instrumentos de calidad efectuada (20%)</t>
  </si>
  <si>
    <t>Conceptualización del alcance de los instrumentos de calidad (25%)</t>
  </si>
  <si>
    <t>Documetnto metodológico y conceptual del instrumento de calidad seleccionado: autoevaluaciones (25%)</t>
  </si>
  <si>
    <t>Pruebas de escritorio al instrumento de calidad seleccionado: autoevaluaciones.  (15%)</t>
  </si>
  <si>
    <t xml:space="preserve">Planificación y Articulación </t>
  </si>
  <si>
    <t>Desarrollo del módulo para el seguimiento del cronograma de las fases del proceso estadístico priorizadasy pruebas (Oraculus 1,0) (15%)</t>
  </si>
  <si>
    <t>Desarrollar 15 estudios de estadística prospectiva y análisis de datos</t>
  </si>
  <si>
    <t xml:space="preserve">Estudios de estadística prospectiva y analítica de datos desarrollados </t>
  </si>
  <si>
    <t>Identificación de estudios de prospectiva a realizar, de acuerdo con los temas priorizados por la Dirección</t>
  </si>
  <si>
    <t>Servicio de articulación del SEN 
C-0401-1003-26-0-0401096</t>
  </si>
  <si>
    <t>Regulación</t>
  </si>
  <si>
    <t xml:space="preserve">Unidad Análisis de Datos </t>
  </si>
  <si>
    <t>Revisión de referentes para caracterizar la problemática de estudio</t>
  </si>
  <si>
    <t xml:space="preserve">DT </t>
  </si>
  <si>
    <t>Servicio de información estadística del Sistema Estadístico Nacional 
C-0401-1003-26-0-0401090</t>
  </si>
  <si>
    <t xml:space="preserve">Documentación hallazgos y presentación de recomendaciones  sobre el estudio realizado </t>
  </si>
  <si>
    <t>Servicio de educación informal sobre los instrumentos de coordinación del SEN
 C-0401-1003-26-0-0401093</t>
  </si>
  <si>
    <t xml:space="preserve">Diseñar o actualizar  5 instrumentos para la coordinación del SEN 2.0:
1.Página web del SEN actualizada
2.Sistema para captura e identificación de operaciones estadísticas y registros administrativos
3.Propuesta del Índice de la capacidad estadística territorial
4.Reglamentación Consejo Asesor  Técnico del SEN
5.Propuesta del Plan Estadístico Nacional - PEN actualizado </t>
  </si>
  <si>
    <t>Avance a partir de la ponderación de los hitos</t>
  </si>
  <si>
    <t>Elaboración de cronogramas o planes de trabajo para el diseño o actualización de los 5 instrumentos para la coordinación del SEN 2.0 definidos</t>
  </si>
  <si>
    <t>Servicio de información estadística del Sistema Estadístico Nacional 
 C-0401-1003-26-0-0401090</t>
  </si>
  <si>
    <t>Servicio de revisión de solicitudes de intercambio de microdato confidencial 
 C-0401-1003-26-0-0401092</t>
  </si>
  <si>
    <t>Diseño y actualización de cinco (5) instrumentos para la coordinación del SEN 2.0 (100%)</t>
  </si>
  <si>
    <t>Servicio de asistencia técnica para el fortalecimiento de la capacidad estadística
 C-0401-1003-26-0-0401094</t>
  </si>
  <si>
    <t xml:space="preserve">Calidad </t>
  </si>
  <si>
    <t>Constituir formalmente un GIT denominado "Unidad de prospectiva"</t>
  </si>
  <si>
    <t>Unidad de Prospectiva y Análisis de Datos constituida</t>
  </si>
  <si>
    <t>MARZO</t>
  </si>
  <si>
    <t xml:space="preserve">Propuesta de creación del Grupo de Prospectiva y Análisis de Datos </t>
  </si>
  <si>
    <t xml:space="preserve">Aprobación y expedición Resolución creación Grupo Prospectiva y Análisis de Datos </t>
  </si>
  <si>
    <t>Actualizar el Modelo del  Proceso Estadístico</t>
  </si>
  <si>
    <t xml:space="preserve">Avance porcentual de las fases para la actualización del  Modelo del Proceso estadístico </t>
  </si>
  <si>
    <t>Revisión del modelo del proceso estadístico  efectuada</t>
  </si>
  <si>
    <t>Documentos de Regulación del Sistema Estadístico Nacional  
 C-0401-1003-26-0-0401088</t>
  </si>
  <si>
    <t>Diseño y Construcción participativa del modelo del proceso estadístico realizada</t>
  </si>
  <si>
    <t>Test y Pruebas del modelo efectuada</t>
  </si>
  <si>
    <t>DIRECCIÓN DE GEOESTADÍSTICA</t>
  </si>
  <si>
    <t>Actualizar el Marco Geoestadístico Nacional con la incorporación del 100% de las variables temáticas de los componentes social, económico y étnico, reportadas en las operaciones estadísticas</t>
  </si>
  <si>
    <t>Avance de las actividades para disponer la base de  datos del MGN</t>
  </si>
  <si>
    <t>Realizar la clasificación y selección. Clasificación de los productos cartográficos que contienen novedades cartográficas urbanas, rurales y de equipamiento.</t>
  </si>
  <si>
    <t xml:space="preserve">Levantamiento e integración de la información Geoespacial con la infraestructura Estadística nacional y otros datos </t>
  </si>
  <si>
    <t xml:space="preserve">Base de Datos del Marco Geoestadístico Nacional </t>
  </si>
  <si>
    <t>Marco Geoestadístico</t>
  </si>
  <si>
    <t>Estrategia 8. Integración de la información estadística y la información geoespacial. ii. El DANE, durante el primer año del PEN, dispondrá la información del Marco
Geoestadístico Nacional en su Geoportal, así como los lineamientos para su utilización, con el fin de permitir a los miembros del SEN su aprovechamiento en el levantamiento,
disposición y difusión de la información estadística.</t>
  </si>
  <si>
    <t xml:space="preserve">50% el uso del Marco Geoestadístico Nacional para
el tercer año, y un 70% para el quinto año.
</t>
  </si>
  <si>
    <t>Realizar la captura digital. Escaneo de los productos cartográficos novedades.</t>
  </si>
  <si>
    <t>Estructuración y actualización de los niveles geográficos de manzana, sección, sector, toponimia y malla vía.</t>
  </si>
  <si>
    <t>Integración temática</t>
  </si>
  <si>
    <t>Actualizar el Marco Maestro Rural y Agropecuario cartográficamente para las variables de predominancia de uso del suelo, zonas urbanas y dominios de estudio reportadas por las operaciones estadísticas</t>
  </si>
  <si>
    <t>Base de datos dispuesta</t>
  </si>
  <si>
    <t>Variables actualizadas de uso del suelo, zonas urbanas y dominios de estudio, para los departamentos y conglomerados priorizados (de 76,000 Conglomerados)</t>
  </si>
  <si>
    <t>Elaborar un documento metodológico para la actualización y mantenimiento de las variables temáticas del Marco Geoestadístico Nacional en los periodos intercensales</t>
  </si>
  <si>
    <t>Porcentaje de avance de las actividades programadas para la elaboración del documento metodológico  para la actualización y mantenimiento de las variables temáticas del Marco Geoestadístico Nacional en los periodos intercensales</t>
  </si>
  <si>
    <t>AGOSTO</t>
  </si>
  <si>
    <t>Documento exploratorio  de   información  la para la actualización de los MGN y  aplicaciones que faciliten  el mantenimiento y actualización de los Marcos.</t>
  </si>
  <si>
    <t>Documento metodológico para la actualización y el mantenimiento de la base cartográfica y de las variables temáticas del MGN en los periodos intercensales</t>
  </si>
  <si>
    <t>Publicar el Directorio Estadístico de Empresas con la inclusión de fuentes internas y externas reportadas.</t>
  </si>
  <si>
    <t>Base de datos dispuesta / Base de datos requerida</t>
  </si>
  <si>
    <t>Gestión para la adquisición de la información con proveedores a través de ORFEO</t>
  </si>
  <si>
    <t>Cuadros de cierre de la actualización del Directorio (I y II Semestre)</t>
  </si>
  <si>
    <t>Desarrollar el Geovisor para la difusión de los resultados CNPV 2018</t>
  </si>
  <si>
    <t>Número de actividades ejecutadas del Geovisor para la difusión de los resultados del CNPV 2018 /Número de actividades programadas del Geovisor para la difusión de los resultados del CNPV 2018</t>
  </si>
  <si>
    <t>Levantamiento y análisis de requerimientos</t>
  </si>
  <si>
    <t>Servicio de Geo Información Estadística</t>
  </si>
  <si>
    <t>Información geoespacial</t>
  </si>
  <si>
    <t>Diseño y desarrollo del geovisor</t>
  </si>
  <si>
    <t>Pruebas, ajustes y salida a producción del Geovisor con los resultados del CNPV</t>
  </si>
  <si>
    <t>Renovar el Geoportal del DANE</t>
  </si>
  <si>
    <t xml:space="preserve"> 
Productos y/o módulos Generados / Productos y/o módulos Demandados</t>
  </si>
  <si>
    <t xml:space="preserve">Levantamiento de requerimientos y diseño de aplicaciones 
Geovisores y Geovisualizaciones (Nuevos y ajustes a lo que está en producción) </t>
  </si>
  <si>
    <t>Desarrollo de aplicaciones
Prototipo Funcional (Geovisores y Geovisualizaciones)</t>
  </si>
  <si>
    <t>29/02/2019</t>
  </si>
  <si>
    <t>Pruebas, ajustes y salida a producción de las funcionalidades del Geoportal del DANE</t>
  </si>
  <si>
    <t>Definir e implementar la política de gobernanza de datos al interior de la DIG</t>
  </si>
  <si>
    <t>Plan de mejoramiento 
Arquitectura empresarial DIG: Arquitectura de Procesos/Arquitectura de Información/Calidad Mejoramiento continuo</t>
  </si>
  <si>
    <t>Arquitectura empresarial DIG: Arquitectura de Solución 
Documento de especificación detallada de la arquitectura de solución definida para la DIG</t>
  </si>
  <si>
    <t>Apoyar  los requerimientos en materia de estratificación socioeconómica urbana y rural</t>
  </si>
  <si>
    <t>Porcentaje de solicitudes atendidas oportunamente en relación con la metodología de estratificación urbana y rural.</t>
  </si>
  <si>
    <t>Atender las solicitudes de cualquier requerimiento en materia de estratificación socioeconómica urbana y rural</t>
  </si>
  <si>
    <t xml:space="preserve">Diseñar e implementar un plan detallado para el fortalecimiento de las capacidades técnicas en el uso de la información geoespacial </t>
  </si>
  <si>
    <t>Porcentaje de ejecución de las actividades programadas en el Plan de Fortalecimiento  de capacidades para el uso de información geoespacial.</t>
  </si>
  <si>
    <t>Resumen de la encuesta a las operaciones estadísticas del DANE</t>
  </si>
  <si>
    <t>Investigación</t>
  </si>
  <si>
    <t>Documento de Diagnóstico sobre el estado de la integración de la información estadística y geoespacial</t>
  </si>
  <si>
    <t>Documento del programa de fortalecimiento de la DIG que contiene actividades y cronograma detallado de las actividades.</t>
  </si>
  <si>
    <t>Desarrollar un proyecto de innovación e investigación para el fortalecimiento de los procesos de producción y difusión estadística</t>
  </si>
  <si>
    <t>Porcentaje de avance de las actividades programadas para desarrollar un proyecto de innovación e investigación para el fortalecimiento de los procesos de producción y difusión estadística</t>
  </si>
  <si>
    <t>Revisión de nuevas técnicas para la actualización de la información Geoestadística.</t>
  </si>
  <si>
    <t>3. Implementar los lineamientos y estándares definidos por el DANE y referentes metodológicos internacionales para la producción y difusión.</t>
  </si>
  <si>
    <t>Análisis y pruebas del proyecto de investigación.</t>
  </si>
  <si>
    <t>Realizar los análisis y modelamientos espaciales requeridos para soportar los procesos de producción estadística</t>
  </si>
  <si>
    <t>Productos Generados / Productos Demandados</t>
  </si>
  <si>
    <t>Atender las solicitudes de cartografia y análisis espacial de informacion para el CNPV 2018, investigaciones DANE y proyectos.</t>
  </si>
  <si>
    <t>DIRECCIÓN DE CENSOS Y DEMOGRAFÍA</t>
  </si>
  <si>
    <t>Definir el cronograma y el presupuesto del Censo Económico Nacional(***)</t>
  </si>
  <si>
    <t xml:space="preserve"> Avance en las actividades  para Definir el cronograma y el presupuesto del Censo Económico Nacional</t>
  </si>
  <si>
    <t>ABRIL</t>
  </si>
  <si>
    <t xml:space="preserve"> - Concertar con las  Direcciones Técnicas, la definición de las actividades del cronograma, tiempo, responsables  y  la asignación de los recursos de inversión requeridos para el desarrollo del Censo.</t>
  </si>
  <si>
    <t>Levantamiento y actualización de Estadísticas en temas Económicos</t>
  </si>
  <si>
    <t>Documentos de estudios postcensales temáticas demográficas y poblacionales</t>
  </si>
  <si>
    <t>CE_2019</t>
  </si>
  <si>
    <t>TALENTO_HUMANO</t>
  </si>
  <si>
    <t xml:space="preserve">  - Presentar  propuesta del cronograma con el presupuesto para aprobación de la Dirección</t>
  </si>
  <si>
    <t>COMUNICACIONES Y TRANSPORTE</t>
  </si>
  <si>
    <t>Elaborar la primera versión del diseño conceptual y metodológico del Censo Económico Nacional(***)</t>
  </si>
  <si>
    <t>Avance en las actividades para la  elaboración de la diseño conceptual y metodológico</t>
  </si>
  <si>
    <t xml:space="preserve">  - Consolidar y revisar  los insumos entregados por las Direcciones Técnicas y  áreas, en el desarrollo de la operación censal.</t>
  </si>
  <si>
    <t xml:space="preserve">    - Identificación de requerimientos de información y de variables de estudio</t>
  </si>
  <si>
    <t xml:space="preserve">    - Elaboración ficha metodológica</t>
  </si>
  <si>
    <t xml:space="preserve">    - Elaboración  de instrumentos de recolección</t>
  </si>
  <si>
    <t>OTROS GASTOS OPERATIVOS</t>
  </si>
  <si>
    <t xml:space="preserve">  - Diseñar cuadros de salida.</t>
  </si>
  <si>
    <t>TICS</t>
  </si>
  <si>
    <t>Producir 15 estudios  información poblacional y demográfica con contexto, análisis y apropiación e integrada con las dimensiones del desarrollo</t>
  </si>
  <si>
    <t>Avance en las actividades de Estudios de información demográfica y poblacional</t>
  </si>
  <si>
    <t xml:space="preserve">30%
</t>
  </si>
  <si>
    <t xml:space="preserve">70%
</t>
  </si>
  <si>
    <t xml:space="preserve">100%
</t>
  </si>
  <si>
    <t xml:space="preserve">  - Realizar análisis de contexto de indicadores de CNPV.
</t>
  </si>
  <si>
    <t>Levantamiento y actualización de la información Estadística de carácter Sociodemográfico a nivel local y nacional</t>
  </si>
  <si>
    <t>Base de datos del censo de población y vivienda</t>
  </si>
  <si>
    <t>CENSO NACIONAL DE POBLACION Y VIVIENDA - CSDM</t>
  </si>
  <si>
    <t>Mantener la producción de las
operaciones estadísticas que se
vienen generando de manera
continua en el SEN.</t>
  </si>
  <si>
    <t>100 % de las operaciones
estadísticas que se vienen
desarrollando de manera continua
se mantendrán.</t>
  </si>
  <si>
    <t xml:space="preserve">    - Avance en el análisis situacional  poblacional territorial (ASPT)
</t>
  </si>
  <si>
    <t xml:space="preserve">    - Preparación y realización de la operación estadística en San Andrés, que brinde información para el ordenamiento territorial y los procesos de sostenibilidad del archipiélago</t>
  </si>
  <si>
    <t>TRANSPORTE</t>
  </si>
  <si>
    <t xml:space="preserve">    - Propuesta técnica de caracterización de subgrupos especiales de población</t>
  </si>
  <si>
    <t>Generar  223 cuadros de salida con las variables censales y cuadros con población ajustada por no cobertura y omisión censal desagregada por área, sexo, grupos de edad para 1156 entidades territoriales a partir de CNPV 2018</t>
  </si>
  <si>
    <t>Avance en las actividades par generar los cuadros de salida con las variables censales y cuadros con población ajustada por no cobertura y omisión censal desagregada por área, sexo, grupos de edad</t>
  </si>
  <si>
    <t xml:space="preserve">  - Elaboración de algoritmos y programación de resultados</t>
  </si>
  <si>
    <t>Cuadros de resultados del censo de población y vivienda</t>
  </si>
  <si>
    <t xml:space="preserve">  - Ejecutar el Plan de análisis de resultados</t>
  </si>
  <si>
    <t xml:space="preserve">  - Desarrollar e implementar las metodologías de estimación de la no cobertura y omisión censal a nivel nacional por áreas, departamental y municipal.
</t>
  </si>
  <si>
    <t xml:space="preserve">    - Elaborar los cuadros de salida resultantes de la operación estadística.</t>
  </si>
  <si>
    <t>Producir la siguiente información de acuerdo con los resultados del CNPV 2018: Proyección y retroproyección  Nacional 1950-2070; Departamental 1985-2050; Municipal 1985-2035; por sexo, grupos de edad y áreas y para población en edad a trabajar</t>
  </si>
  <si>
    <t>Avance en las actividades de estimación y proyección de los componentes del cambio demográfico.</t>
  </si>
  <si>
    <t xml:space="preserve"> Preparación de insumos</t>
  </si>
  <si>
    <t>Boletines Técnicos de la Temática Demografía y Población</t>
  </si>
  <si>
    <t>PROYECCIONES DE POBLACIÓN</t>
  </si>
  <si>
    <t>Obtención de la población base</t>
  </si>
  <si>
    <t>Cuadros de resultados para la temática de demografía y población</t>
  </si>
  <si>
    <t>Escenarios de hipótesis de evolución futura y modelación de las estimaciones</t>
  </si>
  <si>
    <t>Evaluación de estimaciones  y difusión</t>
  </si>
  <si>
    <t>Documentos metodológicos</t>
  </si>
  <si>
    <t>Actualización del Registro Estadístico Base de Población a nivel nacional con desagregaciones municipales por sexo y edad, con análisis espacial.</t>
  </si>
  <si>
    <t xml:space="preserve">Avance en las actividades de actualización de los  Registro Estadístico Base de Población </t>
  </si>
  <si>
    <t xml:space="preserve">  - Realizar inventario y gestión de los Registros Administrativos que van a ser integrados en la conformación del Registros Estadístico Base de Población.</t>
  </si>
  <si>
    <t>REGISTROS ADMINISTRATIVOS</t>
  </si>
  <si>
    <t xml:space="preserve">    - Realizar el almacenamiento y cargue de los Registros Administrativos al servidor de la DCD para la transformación a Registros Estadísticos.</t>
  </si>
  <si>
    <t xml:space="preserve">  -Realizar codificación,  estandarización y homologación de los Registros Administrativos.</t>
  </si>
  <si>
    <t xml:space="preserve">    - Realizar la integración de los Registros Estadísticos para la conformación del Registro Estadístico Base de Población.
</t>
  </si>
  <si>
    <t xml:space="preserve"> - Actualización de la metodología y contraste con el REBP a corte 2017.</t>
  </si>
  <si>
    <t>Elaborar el documento metodológico del diseño de la producción estadística sobre matrimonios, divorcios y legitimaciones</t>
  </si>
  <si>
    <t xml:space="preserve">Avance en las actividades para la elaboración del documento Metodológico para EEVV
</t>
  </si>
  <si>
    <t xml:space="preserve">  - Revisión de lineamientos  Internacionales</t>
  </si>
  <si>
    <t>Bases de Datos de la temática de Salud</t>
  </si>
  <si>
    <t>ESTADÍSTICAS VITALES</t>
  </si>
  <si>
    <t xml:space="preserve">   - Comparativo producción estadística en otros países sobre esta temática</t>
  </si>
  <si>
    <t xml:space="preserve">    -  Elaborar documento metodológico Preliminar</t>
  </si>
  <si>
    <t xml:space="preserve"> - Piloto propuesta de cuadros de salida y variables para matrimonio</t>
  </si>
  <si>
    <t xml:space="preserve">    - Diagnóstico de la calidad y cobertura de la información consignada en el registro civil de matrimonio
</t>
  </si>
  <si>
    <t xml:space="preserve">  - Documento metodológico y ficha metodológica del diseño de la producción estadística sobre matrimonios</t>
  </si>
  <si>
    <t xml:space="preserve">
Entregar el resultado del Censo Habitante de la Calle en los municipios priorizados para la presente vigencia
</t>
  </si>
  <si>
    <t xml:space="preserve">Avance en las actividades del Censo Habitante de la Calle </t>
  </si>
  <si>
    <t xml:space="preserve">  - Elaboración cronograma de trabajo</t>
  </si>
  <si>
    <t>CENSO HABITANTE DE CALLE</t>
  </si>
  <si>
    <t xml:space="preserve">    - Actualización documentación (diseño temático y cuestionario)  para su aplicación en los municipios priorizados en la presente vigencia
</t>
  </si>
  <si>
    <t xml:space="preserve">  -  Reportes de revisión de consistencia y validación de la información  junio (6%)  - julio</t>
  </si>
  <si>
    <t>Elaboración de cuadros de salida y elaboración de documento de caracterización</t>
  </si>
  <si>
    <t xml:space="preserve">Dos cuadros de salida con información de las principales características de población:  indígenas,  indígenas en resguardos y población afrocolombiana
</t>
  </si>
  <si>
    <t xml:space="preserve">
Avance en la ejecución de las actividades para  generar los cuadros de salida con información sobre población indígena</t>
  </si>
  <si>
    <t xml:space="preserve"> Cuadros de salida de resultados preliminares de CNPV 2018 con información poblacional de grupos étnicos , desagregado por clase y territorialidad étnica</t>
  </si>
  <si>
    <t>GRUPOS ETNICOS</t>
  </si>
  <si>
    <t xml:space="preserve">2. Producir las nuevas estadísticas necesarias para atender requerimientos de información
estadística. (Pag 178)
</t>
  </si>
  <si>
    <t>75 % de vacíos de información
estadística que cuentan con
proyectos definidos en este Plan
serán atendidos.</t>
  </si>
  <si>
    <t xml:space="preserve"> Resultados  preliminares de imputación de las variables de pertenencia étnica y territorialidad étnica de la base censal del CNPV 2018
</t>
  </si>
  <si>
    <t>Propuesta metodológica para elaboración de proyecciones de población de  dos grupos étnicos (indígenas y negros, mulatos, afrocolombianos o afro descendientes), a nivel nacional.</t>
  </si>
  <si>
    <t xml:space="preserve"> Establecimiento de pivotes de proyección de población indígena en resguardos con base en el censo 2005 y preliminar 2018</t>
  </si>
  <si>
    <t>Proyecciones de población de dos grupos étnicos (indígenas y negros, mulatos, afrocolombianos o afro descendientes), a nivel nacional.</t>
  </si>
  <si>
    <t>31/12/209</t>
  </si>
  <si>
    <t>Proyecciones de población indígena en resguardos con base en el censo 2005 y  2018</t>
  </si>
  <si>
    <t>Generar 4 cuadros de salida de información de las entidades territoriales seleccionadas, con los saldos netos migratorios por sexo (inmigración, emigración internacional e interna).</t>
  </si>
  <si>
    <t>% de actividades de acuerdo con la ponderación de las actividades para generar  los cuadros de salida de información de las entidades territoriales seleccionadas, con los saldos netos migratorios por sexo</t>
  </si>
  <si>
    <t xml:space="preserve">  - Medición de stocks y flujos migratorios con base en el aprovechamiento estadístico del registro de control de fronteras de Migración Colombia</t>
  </si>
  <si>
    <t>ESTADISTICAS SOBRE MIGRACION</t>
  </si>
  <si>
    <t xml:space="preserve">    - Revisión de la desagregación subnacional de remesas de BanRep y de la pregunta de hijos sobrevivientes en el exterior del CNPV 2018</t>
  </si>
  <si>
    <t>DIRECCIÓN DE SÍNTESIS Y CUENTAS NACIONALES</t>
  </si>
  <si>
    <t>Definir el plan integral de rediseño de información territorial</t>
  </si>
  <si>
    <t>CD = %H1*10% + %H2*45% + %H3*45% 
Donde
CD = Plan integral de rediseño de información territorial
%Hn = Porcentaje de avance en el hito n a la fecha de corte
Avance en la ejecución de las actividades del Plan integral de rediseño de información territorial</t>
  </si>
  <si>
    <t xml:space="preserve">Cálculo del valor agregado municipal (2016-2017 Base 2015) </t>
  </si>
  <si>
    <t>Levantamiento recopilación y actualización de la información relacionada con Cuentas Nacionales y Macroeconómicas a nivel nacional</t>
  </si>
  <si>
    <t>Boletín Técnico y Cuadros de resultados</t>
  </si>
  <si>
    <t>Cuentas departamentales</t>
  </si>
  <si>
    <t>Mantener la producción de las operaciones estadísticas que se vienen generando de manera continua en el SEN.</t>
  </si>
  <si>
    <t>100 % de las operaciones
estadísticas que se vienen
desarrollando de manera continua
se mantendrán</t>
  </si>
  <si>
    <t>Publicación del PIB Departamental año 2018 preliminar y la serie retropolada</t>
  </si>
  <si>
    <t>Diagnóstico y propuesta de rediseño de la operación estadística de las Cuentas departamentales</t>
  </si>
  <si>
    <t>Fortalecer el marco central con cuentas satélite estratégicas para el país</t>
  </si>
  <si>
    <t>CSCEN = %H1*10% + %H2*40% + %H3*25%+ %H4*25%
Donde
CSCEN =  Resultados de la Cuenta satélite de cultura y economía naranja 
%Hn = Porcentaje de avance en el hito n a la fecha de corte
Avance en la ejecución de las actividades  para  la publicación de los resultados de la cuenta satélite  de  cultura y economía naranja</t>
  </si>
  <si>
    <t xml:space="preserve">Gestión y análisis de información básica disponible </t>
  </si>
  <si>
    <t>Cuentas satélites</t>
  </si>
  <si>
    <t>Producir las nuevas estadísticas necesarias para atender requerimientos de información estadística</t>
  </si>
  <si>
    <t>50 % de los vacíos de información
estadística considerados prioritarios
y que aún no cuentan con un
proyecto para suplirlos serán
atendidos.</t>
  </si>
  <si>
    <t xml:space="preserve">Cálculos de la Cuenta satélite de cultura y economía naranja </t>
  </si>
  <si>
    <t>Resultados analizados y síntesis revisada</t>
  </si>
  <si>
    <t>Resultados de la Cuenta satélite de cultura y economía naranja socializados y publicados</t>
  </si>
  <si>
    <t>Resultados de las cuentas trimestrales de sectores institucionales para el periodo 2014-I a 2019-III</t>
  </si>
  <si>
    <t>CT-SI = %H1*30% + %H2*20% + %H3*30% + %H4*20%
Donde
CT-SI = Resultados de las cuentas trimestrales de sectores institucionales publicados
%Hn = Porcentaje de avance en el hito n a la fecha de corte
Avance en las actividades para la obtención de los resultados de las cuentas trimestrales de sectores institucionales</t>
  </si>
  <si>
    <t xml:space="preserve">Cálculo preliminar de la serie 2014-I a 2018-IV de las cuentas trimestrales de sectores institucionales </t>
  </si>
  <si>
    <t>Cuadros de resultado</t>
  </si>
  <si>
    <t>Cuentas Anuales de Sectores Institucionales</t>
  </si>
  <si>
    <t>Síntesis de resultados de los sectores institucionales del año 2018 a partir de las cuentas trimestrales de sectores institucionales y armonización de los resultados de los saldos  anuales y trimestrales de la serie hasta el primer trimestre de 2019</t>
  </si>
  <si>
    <t>Validación de los cálculos de las cuentas trimestrales de los sectores institucionales al segundo trimestre de 2019 en tiempo real</t>
  </si>
  <si>
    <t>Validación de los cálculos de las cuentas trimestrales de los sectores institucionales al tercer trimestre de 2019 en tiempo real</t>
  </si>
  <si>
    <t>Actualizar y publicar los resultados de las cuentas departamentales base 2015</t>
  </si>
  <si>
    <t>Resultados de las cuentas departamentales base 2015 publicados</t>
  </si>
  <si>
    <t>FEBRERO</t>
  </si>
  <si>
    <t>Mantener la producción de las operaciones estadísticas que se vienen generando de manera continua en el SEN</t>
  </si>
  <si>
    <t>Cálculos de las cuentas departamentales base 2015 completados</t>
  </si>
  <si>
    <t>Resultados de las cuentas departamentales base 2015 publicados y socializados</t>
  </si>
  <si>
    <t>DIRECCIÓN DE METODOLOGÍA Y PRODUCCIÓN ESTADÍSTICA</t>
  </si>
  <si>
    <t xml:space="preserve">Actualizar el diseño de la muestra maestra de hogares </t>
  </si>
  <si>
    <t>Avance en la actualización del diseño de la muestra maestra de hogares y marco maestro de hogares</t>
  </si>
  <si>
    <t>Identificación de necesidades de mejora (Análisis y diagnóstico de procesos)</t>
  </si>
  <si>
    <t>Boletines Técnicos Temática Social</t>
  </si>
  <si>
    <t>TEMÁTICA MERCADO LABORAL</t>
  </si>
  <si>
    <t xml:space="preserve">
Fomentar la calidad
estadística.
</t>
  </si>
  <si>
    <t>Programa de Socialización y Sensibilización de Normas y Estándares Estadísticos implementado.(* Se encuentra sujeto a validación de DIRPEN)</t>
  </si>
  <si>
    <t>Diagnóstico del nuevo marco geo-estadístico</t>
  </si>
  <si>
    <t>Entrega de la Metodología de la muestra maestra actualizada (requiere uso de la información del marco Geo-estadístico</t>
  </si>
  <si>
    <t>Cuadros de resultados para la temática social</t>
  </si>
  <si>
    <t>Adecuación del marco geo-estadístico a la metodología. Estratificación y segmentación del marco, adecuación de programas de tamaño de muestra, selección de muestra, cobertura, calibración y estimación de errores de muestreo</t>
  </si>
  <si>
    <t>Adaptar la clasificación industrial internacional uniforme de todas las actividades económicas CIIU para estadísticas de mercado laboral</t>
  </si>
  <si>
    <t>Avance en la consolidación de la información de las actividades económicas CIIU publicado.</t>
  </si>
  <si>
    <t>Realizar codificación paralela entre CIIU 3 Y CIIU 4.</t>
  </si>
  <si>
    <t>Boletines Técnicos de la Temática Mercado Laboral</t>
  </si>
  <si>
    <t>Código Nacional de Buenas Prácticas de las Estadísticas Oficiales actualizado, ajustado y emitido.(* Se encuentra sujeto a validación de DIRPEN)</t>
  </si>
  <si>
    <t>Definición y aprobación de la nueva agrupación de secciones en CIIU 4.</t>
  </si>
  <si>
    <t>Proceso de validación y seguimiento a la CIIU 4,  realizado por los grupos internos de trabajo.</t>
  </si>
  <si>
    <t>Cuadros de resultados para la
temática de mercado laboral</t>
  </si>
  <si>
    <t>Proceso de formación y adaptación de personal y procesos que involucren la nueva versión CIIU 4.</t>
  </si>
  <si>
    <t>Socialización preliminar CIIU4 adaptada para Colombia</t>
  </si>
  <si>
    <t>Producir un documento temático preliminar – versión 2019- que describa las condiciones de diseño del IPC colombiano (objetivos de la medición y usuarios) a la luz de las necesidades nacionales, lineamientos internacionales y OECD.</t>
  </si>
  <si>
    <t>Avance en el producto final a presentar: Documento temático preliminar-versión 2019- que describa las condiciones de diseño del IPC colombiano (objetivos de la medición y usuarios) a la luz de las necesidades nacionales, lineamientos internacionales y OECD</t>
  </si>
  <si>
    <t>Definir los objetivos específicos del documento</t>
  </si>
  <si>
    <t>Boletines Técnicos de la Temática Precios y Costos</t>
  </si>
  <si>
    <t>Ajustar el contenido del documento, teniendo en cuenta la información disponible</t>
  </si>
  <si>
    <t>Cuadros de resultados para la temática de precios y costos</t>
  </si>
  <si>
    <t>Generar la versión preliminar del documento (versión 2019) en función de la información disponible.</t>
  </si>
  <si>
    <t>ÁREA DE LOGÍSTICA Y PRODUCCIÓN ESTADÍSTICA</t>
  </si>
  <si>
    <t>Diseñar e implementar un nuevo esquema relacionado con la convocatoria, formación y selección del personal operativo</t>
  </si>
  <si>
    <t>% Cumplimiento implementación de nuevos esquemas relacionados con la convocatoria, formación y selección del personal operativo</t>
  </si>
  <si>
    <t>Plan de difusión de convocatorias de contratación de roles operativos en conjunto con la Dirección de Difusión, Mercadeo y Cultura Estadística (DICE)</t>
  </si>
  <si>
    <t>Bases de Datos de la temática de Mercado Laboral</t>
  </si>
  <si>
    <t>Temática Mercado</t>
  </si>
  <si>
    <t xml:space="preserve">Plan Anticorrupción y de Atención al Ciudadano 
Plan Estratégico de Talento Humano 
</t>
  </si>
  <si>
    <t>Programa de innovación, aprendizaje y
gestión del conocimiento acorde a las
necesidades del SEN.</t>
  </si>
  <si>
    <t>Plan de trabajo Innovación, Aprendizaje y
Gestión del Conocimiento construido.</t>
  </si>
  <si>
    <t>1. Talento Humano</t>
  </si>
  <si>
    <t>3. Talento humano</t>
  </si>
  <si>
    <t>Difusión de convocatorias de contratación de roles operativos - Agencia pública de empleo del SENA.</t>
  </si>
  <si>
    <t>Actualización y automatización de los bancos de preguntas para la presentación de las pruebas de selección.</t>
  </si>
  <si>
    <t>Establecer controles para el bloqueo de personas que presenten documentos falsos en el proceso de convocatoria.</t>
  </si>
  <si>
    <t>Nuevo esquema de entrenamiento del personal operativo - Formador de formadores - SENA.</t>
  </si>
  <si>
    <t>Nuevo esquema de entrenamiento del personal operativo - Diseño curricular perfiles operativos - SENA.</t>
  </si>
  <si>
    <t>Desarrollar actividades de estandarización y mejora del proceso de producción estadística.</t>
  </si>
  <si>
    <t>% Avance del desarrollo de las actividades de estandarización y mejora del proceso de producción estadística</t>
  </si>
  <si>
    <t>Estandarización de las encuestas económicas.</t>
  </si>
  <si>
    <t>No aplica</t>
  </si>
  <si>
    <t>Diagnóstico de necesidades de innovación,
aprendizaje y gestión del conocimiento para
la producción y difusión estadística del país
realizado.</t>
  </si>
  <si>
    <t>Estandarización de las encuestas sociales en cuanto a rendimientos, costos, monitoreo, documentación, estudios previos y material de entenamiento.</t>
  </si>
  <si>
    <t>Ajustes al indicador de oportunidad de las operaciones de Índices.</t>
  </si>
  <si>
    <t>Implementación mejoras a las operaciones de infraestructura.</t>
  </si>
  <si>
    <t>Mejora del aplicativo de captura de la Encuesta de Sacrificio de Ganado - ESAG.</t>
  </si>
  <si>
    <t>Implementación tablero de control de indicadores.</t>
  </si>
  <si>
    <t>Realizar la reorganización de la arquitectura organizacional del GÍT Área de logística y producción de información</t>
  </si>
  <si>
    <t>% Cumplimiento de la reorganización del Área Logística.</t>
  </si>
  <si>
    <t>Diseño nueva estructura para el GIT de logística y de producción de información en DANE Central.</t>
  </si>
  <si>
    <t xml:space="preserve">6. Levantamiento de información Estadística con Calidad, Cobertura y Oportunidad </t>
  </si>
  <si>
    <t>Plan estratégico de Talento Humano</t>
  </si>
  <si>
    <t>Realizar una evaluación de las cargas operativas en las direcciones territoriales</t>
  </si>
  <si>
    <t>% Avance ejecución del diagnóstico de cargas operativas en las direcciones territoriales</t>
  </si>
  <si>
    <t>Definir alcance del diagnóstico y prueba en una territorial</t>
  </si>
  <si>
    <t xml:space="preserve">Bases de datos de la temática seguridad y defensa
Bases de datos de la temática comercio internacional
Bases de datos de la temática cultura
Bases de datos de la temática servicios
Bases de datos de la temática tecnología e innovación
Bases de datos de la temática industria
Bases de datos de la temática pobreza y condiciones de vida
Bases de datos de la temática ambiental
Bases de datos de la temática precios y costos
Bases de datos de la temática agropecuaria
Bases de datos de la temática mercado
Bases de datos de la temática construcción
Bases de datos de la temática comercio interno
Bases de datos de la temática comercio interno
Bases de datos de la temática pobreza y condiciones de vida
Bases de datos de la temática agropecuaria
Bases de datos de la temática construcción
Bases de datos de la temática cultura
Bases de datos de la temática seguridad y defensa
Bases de datos de la temática precios y costos
Bases de datos de la temática tecnología e innovación
Bases de datos de la temática ambiental
Bases de datos de la temática comercio internacional
Bases de datos de la temática comercio interno
Bases de datos de la temática industria
Bases de datos de la temática servicios
</t>
  </si>
  <si>
    <t xml:space="preserve">TEMÁTICA SEGURIDAD Y DEFENSA
TEMÁTICA COMERCIO INTERNACIONAL
TEMÁTICA CULTURA
TEMÁTICA SERVICIOS
TEMÁTICA TECNOLOGÍA E INNOVACIÓN
TEMÁTICA INDUSTRIA
TEMÁTICA POBREZA Y CONDICIONES DE VIDA
TEMÁTICA AMBIENTAL
TEMÁTICA PRECIOS Y COSTOS
TEMÁTICA AGROPECUARIA
TEMÁTICA MERCADO
TEMÁTICA CONTRUCCIÓN
TEMÁTICA COMERCIO INTERNO
TEMÁTICA COMERCIO INTERNO
TEMÁTICA POBREZA Y CONDICIONES DE VIDA
TEMÁTICA AGROPECUARIA
TEMÁTICA CONTRUCCIÓN
TEMÁTICA CULTURA
TEMÁTICA SEGURIDAD Y DEFENSA
TEMÁTICA PRECIOS Y COSTOS
TEMÁTICA TECNOLOGÍA E INNOVACIÓN
TEMÁTICA AMBIENTAL
TEMÁTICA COMERCIO INTERNACIONAL
TEMÁTICA COMERCIO INTERNO
TEMÁTICA INDUSTRIA
TEMÁTICA SERVICIOS
</t>
  </si>
  <si>
    <t xml:space="preserve">Plan Estratégico de Talento Humano </t>
  </si>
  <si>
    <t>Informe de las necesidades de personal de planta según numero de investigaciones, personas y periodicidad</t>
  </si>
  <si>
    <t>Realizar las visitas a las territoriales y generar informe correspondiente</t>
  </si>
  <si>
    <t>Ejecución videoconferencias con las direcciones territoriales</t>
  </si>
  <si>
    <t>VIÁTICOS</t>
  </si>
  <si>
    <t>Programación visita directores territoriales al DANE central</t>
  </si>
  <si>
    <t>Generar informe consolidado del estado de las territoriales</t>
  </si>
  <si>
    <t>SECRETARÍA GENERAL/DESPACHO</t>
  </si>
  <si>
    <t>Simplificar y articular los procesos de Secretaría General, precisando los roles y responsabilidades de las Direcciones Territoriales</t>
  </si>
  <si>
    <t>Número de procesos de la Secretaría General ajustados</t>
  </si>
  <si>
    <t>Implementar planes de mejoramiento derivados de hallazgos de auditoria</t>
  </si>
  <si>
    <t>Plan Estratégico de TH, Plan Anual de Vacantes, Plan Previsión de RH, Plan de Incentivos, PINAR, PIC, PAA, PAAC, Planes de mejoramiento derivados de auditorias</t>
  </si>
  <si>
    <t>Analizar y ajustar alternativa de mejora planteada de acuerdo a los lineamientos que quedan establecidos en la actualización del Mapa de Procesos</t>
  </si>
  <si>
    <t>Realizar los ajustes aprobados  de acuerdo con la actualización del mapa de procesos en ISOLUCION</t>
  </si>
  <si>
    <t>SECRETARÍA GENERAL / ÁREA CONTROL INTERNO DISCIPLINARIO</t>
  </si>
  <si>
    <t>Realizar 3 campañas sobre los derechos, deberes, prohibiciones, incompatibilidades e inhabilidades de los servidores públicos</t>
  </si>
  <si>
    <t># de campañas realizadas sobre  los derechos, deberes, prohibiciones, incompatibilidades e inhabilidades de los servidores públicos</t>
  </si>
  <si>
    <t>Precisar y preparar la metodología, el contenido, el material pertinente y el cronograma de socialización de los derechos, deberes, prohibiciones, incompatibilidades e inhabilidades de los servidores públicos.</t>
  </si>
  <si>
    <t>PIC</t>
  </si>
  <si>
    <t>Realizar 3 campañas sobre los derechos, deberes, prohibiciones, incompatibilidades e inhabilidades de los servidores públicos  contenidos en la norma disciplinaria vigentes contenidos en la norma disciplinaria vigente</t>
  </si>
  <si>
    <t>SECRETARÍA GENERAL / ÁREA ADMINISTRATIVA</t>
  </si>
  <si>
    <t>Formular un Plan para la Implementación de un Sistema de Gestión de Documentos Electrónicos de Archivo</t>
  </si>
  <si>
    <t>Propuesta de Guía de Gestión de documentos electrónicos elaborada</t>
  </si>
  <si>
    <t>OCTUBRE</t>
  </si>
  <si>
    <t>Definición del alcance</t>
  </si>
  <si>
    <t>PINAR</t>
  </si>
  <si>
    <t>Establecimiento de objetivos del SGDEA</t>
  </si>
  <si>
    <t>Entorno normativo</t>
  </si>
  <si>
    <t>Definición de roles y responsabilidades</t>
  </si>
  <si>
    <t>Elaboración plan de trabajo</t>
  </si>
  <si>
    <t>Gestión de riesgos</t>
  </si>
  <si>
    <t>Socializar las 55 Tablas de retención documental, validadas por el Archivo General de la Nación.</t>
  </si>
  <si>
    <t>Socialización realizada</t>
  </si>
  <si>
    <t>Presentar las TRD al Comité de Gestión y Desarrollo Institucional</t>
  </si>
  <si>
    <t>Emitir la resolución de adopción de las TRD</t>
  </si>
  <si>
    <t>Socializar las TRD</t>
  </si>
  <si>
    <t>Elaborar 1 instructivo técnico para  organizar las historias laborales</t>
  </si>
  <si>
    <t>Instructivo técnico para  organizar las historias laborales elaborado</t>
  </si>
  <si>
    <t>Verificar la normatividad referente a historias laborales</t>
  </si>
  <si>
    <t>Construir las pautas para la elaboración del instructivo</t>
  </si>
  <si>
    <t>Elaborar el instructivo técnico para  organizar las historias laborales</t>
  </si>
  <si>
    <t>Gestionar 5 espacios físicos para la operación del DANE</t>
  </si>
  <si>
    <t># de espacios físicos gestionados</t>
  </si>
  <si>
    <t>Levantamiento de entidades con potencial de espacio.</t>
  </si>
  <si>
    <t>PAA, Plan de Seguridad y Salud en el Trabajo</t>
  </si>
  <si>
    <t>Gestión con las entidades</t>
  </si>
  <si>
    <t>Resultados obtenidos</t>
  </si>
  <si>
    <t>Reemplazar 500 luminarias para mejorar las condiciones de iluminación a nivel nacional</t>
  </si>
  <si>
    <t># de luminarias remplazadas</t>
  </si>
  <si>
    <t>Levantamiento de necesidades de luminarias</t>
  </si>
  <si>
    <t>Contratación y/o compra de luminarias por cada una de las territoriales</t>
  </si>
  <si>
    <t>Remplazo de luminarias</t>
  </si>
  <si>
    <t>Mejorar las condiciones de seguridad de los recursos físicos en las 33 subsedes y sedes del DANE</t>
  </si>
  <si>
    <t># de sedes con fortalecimiento de seguridad</t>
  </si>
  <si>
    <t>Estudios previos contratación</t>
  </si>
  <si>
    <t>Contratación e instalación</t>
  </si>
  <si>
    <t>Seguimiento y Control</t>
  </si>
  <si>
    <t>Desarrollar 1  Campaña CERO PAPEL a Nivel Nacional</t>
  </si>
  <si>
    <t xml:space="preserve"># de campañas CERO PAPEL realizadas </t>
  </si>
  <si>
    <t>Socialización de la Campaña</t>
  </si>
  <si>
    <t>Control y Evidencias</t>
  </si>
  <si>
    <t>Informe con el Impacto de la campaña en Dane</t>
  </si>
  <si>
    <t>Efectuar 5 capacitaciones en los ejes temáticos de (prácticas sostenibles, uso adecuado de los recursos, educación y cultura ambiental, manejo integral de los residuos sólidos) a Nivel Nacional</t>
  </si>
  <si>
    <t xml:space="preserve"># de capacitaciones realizadas </t>
  </si>
  <si>
    <t>Elaborar el cronograma para desarrollar capacitaciones con el personal DANE sobre ejes temáticos del sistema de gestión ambiental</t>
  </si>
  <si>
    <t>Definir los contenidos de la capacitación</t>
  </si>
  <si>
    <t>Desarrollar capacitaciones con el personal DANE sobre ejes temáticos del sistema de gestión ambiental</t>
  </si>
  <si>
    <t>SECRETARÍA GENERAL / ÁREA FINANCIERA</t>
  </si>
  <si>
    <t>Realizar 6 talleres "Aprendiendo del Otro/aprendiendo haciendo" sobre las Normas Internacionales de la Contabilidad del Sector Público, con el fin de fortalecer los conocimientos de los funcionarios y/o servidores públicos, y aplicarlos a contabilidad en general</t>
  </si>
  <si>
    <t># de talleres realizados  "Aprendiendo del Otro/aprendiendo haciendo"  sobre las Normas Internacionales</t>
  </si>
  <si>
    <t>Elaborar el cronograma de la aplicación de los talleres sobre las Normas Internacionales de la Contabilidad del Sector Público, con el fin de fortalecer los conocimientos de los funcionarios y/o servidores públicos, y aplicarlos a contabilidad en general</t>
  </si>
  <si>
    <t>PAA</t>
  </si>
  <si>
    <t>Definir los contenidos de la capacitación de acuerdo con los objetivos de aprendizaje y diseñar el material de apoyo</t>
  </si>
  <si>
    <t>Realizar los talleres sobre las Normas Internacionales de la Contabilidad del Sector Público, con el fin de fortalecer los conocimientos de los funcionarios y/o servidores públicos, y aplicarlos a contabilidad en general</t>
  </si>
  <si>
    <t>Realizar 4 Talleres "Aprendiendo del otro/ aprendiendo haciendo" sobre temas presupuestales y contables, con el fin de fortalecer la red de conocimiento dentro del Área Financiera y las Direcciones Territoriales.</t>
  </si>
  <si>
    <t># de talleres realizados "Aprendiendo del otro/ aprendiendo haciendo" sobre temas presupuestales y contables</t>
  </si>
  <si>
    <t>Elaborar el cronograma de la aplicación de los talleres sobre temas presupuestales y contables, con el fin de fortalecer la red de conocimiento dentro del Área Financiera y las Direcciones Territoriales.</t>
  </si>
  <si>
    <t>Realizar los Talleres sobre temas presupuestales y contables, con el fin de fortalecer la red de conocimiento dentro del Área Financiera y las Direcciones Territoriales.</t>
  </si>
  <si>
    <t>SECRETARÍA GENERAL / ÁREA GESTIÓN HUMANA</t>
  </si>
  <si>
    <t>Proveer el 70% de los cargos de la Planta Global de personal del DANE aprobada mediante el Decreto 263 de 2004.</t>
  </si>
  <si>
    <t>% de cargos provistos</t>
  </si>
  <si>
    <t>Identificar los cargos vacantes y las necesidades de las dependencias</t>
  </si>
  <si>
    <t xml:space="preserve"> Plan de Incentivos, Plan de Provisión de Talento Humano</t>
  </si>
  <si>
    <t>Definir los criterios para la selección y desempate para surtir la vacantes</t>
  </si>
  <si>
    <t>Publicación de convocatoria</t>
  </si>
  <si>
    <t>Realizar el proceso de selección y clasificación de aspirantes</t>
  </si>
  <si>
    <t>Realizar la provisión de encargos y/o comisión</t>
  </si>
  <si>
    <t>Ajustar el 100% del  manual específico de funciones y competencias laborales</t>
  </si>
  <si>
    <t>Manual Específico de Funciones y Competencias Laborales DANE ajustado</t>
  </si>
  <si>
    <t>MAYO</t>
  </si>
  <si>
    <t>Inclusión de las competencias comportamentales en el proyecto de Manual Especifico de Funciones y Competencia Laborales del acuerdo con el Decreto 815 de 2018</t>
  </si>
  <si>
    <t xml:space="preserve">Revisión y ajuste de las fichas del manual de funciones y competencias laborales por parte de cada una de las dependencias </t>
  </si>
  <si>
    <t>Revisión y ajuste de las fichas del manual de funciones y competencias laborales por parte de Gestión Humana de acuerdo a la revisión de las dependencias.</t>
  </si>
  <si>
    <t xml:space="preserve">Socialización del Proyecto de resolución y el anexo, mediante el cual se establece el Manual Especifico de Funciones y Competencias Laborales con el Departamento Administrativo de la Función Públicas - DAFP y los Sindicatos del DANE. </t>
  </si>
  <si>
    <t>Adopción del Manual Especifico de Funciones y Competencias Laborales del DANE.</t>
  </si>
  <si>
    <t>Certificar las competencias laborales del 50% de los servidores vinculados a la Planta Global de Personal del DANE que participen de la convocatoria</t>
  </si>
  <si>
    <t>% de servidores certificados</t>
  </si>
  <si>
    <t>Análisis de las funciones y las competencias especificas que se pueden certificar a los servidores del DANE que participen de la convocatoria.</t>
  </si>
  <si>
    <t>Plan Estratégico TH y PIC</t>
  </si>
  <si>
    <t>Realización de las pruebas que identifiquen el nivel de competencia que tienen los servidores del DANE que se inscriban en el proyecto.</t>
  </si>
  <si>
    <t>Entrega de certificados a los servidores que superen las pruebas de Certificación de Competencias.</t>
  </si>
  <si>
    <t>Gestionar actividades de capacitación a los servidores públicos que requieran fortalecer sus competencias laborales en pro de ayudar a su proceso de certificación.</t>
  </si>
  <si>
    <t>Implementar la Política de Teletrabajo en el DANE de acuerdo con los parámetros establecidos en la normativa vigente.</t>
  </si>
  <si>
    <t># Actividades desarrolladas para implementar la Política de Teletrabajo en el DANE de acuerdo con los parámetros establecidos en la normativa vigente.</t>
  </si>
  <si>
    <t>Liderar el proceso de revisión y socialización con el Comité de Teletrabajo para formalizar el compromiso institucional con el desarrollo del teletrabajo.</t>
  </si>
  <si>
    <t xml:space="preserve">Consolidar el proceso de autoevaluación y planeación para el desarrollo del teletrabajo en la entidad. </t>
  </si>
  <si>
    <t>Realizar la prueba piloto con la Dirección de Regulación, Planeación, Estandarización y Normalización (DIRPEN) y con la Dirección de Geoestadística (DIG) en DANE Central.</t>
  </si>
  <si>
    <t>Adoptar el modelo de teletrabajo en la Entidad, mediante acto administrativo.</t>
  </si>
  <si>
    <t>SECRETARÍA GENERAL / ÁREA COMPRAS PÚBLICAS</t>
  </si>
  <si>
    <t>Definir los criterios para asignar la supervisión contractual y estandarizar el contenido mínimo requerido del informe de supervisión</t>
  </si>
  <si>
    <t># Actividades desarrolladas para Definir los criterios para asignar la supervisión contractual y estandarizar el contenido mínimo requerido del informe de supervisión</t>
  </si>
  <si>
    <t>Inclusión de Obligaciones  en las  clausulas  contractuales</t>
  </si>
  <si>
    <t>PAA, PINAR, PAAC, Plan de Seguridad y Privacidad de la Información</t>
  </si>
  <si>
    <t>Actualización de procedimiento</t>
  </si>
  <si>
    <t xml:space="preserve">Socialización de los contenidos mínimos requeridos en el informe de supervisión.  </t>
  </si>
  <si>
    <t>Presentación  aspectos relevantes  de supervisión</t>
  </si>
  <si>
    <t>Desarrollar 6 capacitaciones sobre la ejecución, liquidación e incumplimiento de contratos, para fortalecer la gestión contractual</t>
  </si>
  <si>
    <t># Orientaciones realizadas</t>
  </si>
  <si>
    <t>Elaborar el cronograma de las capacitaciones para orientar sobre la ejecución, liquidación e incumplimiento de contratos, para fortalecer la gestión contractual</t>
  </si>
  <si>
    <t>Definir los contenido de las capacitaciones para orientar sobre la ejecución, liquidación e incumplimiento de contratos, para fortalecer la gestión contractual</t>
  </si>
  <si>
    <t>Desarrollar las capacitaciones para orientar sobre la ejecución, liquidación e incumplimiento de contratos, para fortalecer la gestión contractual</t>
  </si>
  <si>
    <t>Realizar 8 monitoreos a la ejecución del Plan Anual de Adquisiciones</t>
  </si>
  <si>
    <t># Monitoreos realizados a la ejecución del PAA</t>
  </si>
  <si>
    <t>Consolidar el Plan Anual de Adquisiciones 2019 e incorporarlo en el sistema de contratación SECOP</t>
  </si>
  <si>
    <t>Hacer seguimiento y generar alertas oportunas sobre su ejecución del PAA</t>
  </si>
  <si>
    <t>Implementar requisitos habilitantes  de compras públicas responsables en los criterios de selección de 10 procesos contractuales.</t>
  </si>
  <si>
    <t># Procesos con implementación de requisitos habilitantes de compra publica responsable</t>
  </si>
  <si>
    <t xml:space="preserve">Elaborar los pliegos de condiciones en los que se implementen los requisitos habilitantes de compras públicas responsables </t>
  </si>
  <si>
    <t>SECRETARÍA GENERAL / PQRSD</t>
  </si>
  <si>
    <t>Implementar una metodología de evaluación que mida la suficiencia, consistencia y claridad de las respuestas dadas a la PQRSD</t>
  </si>
  <si>
    <t># Actividades desarrolladas para implementar la metodología de evaluación que mida la suficiencia, consistencia y claridad de las respuestas dadas a la PQRSD implementada</t>
  </si>
  <si>
    <t>Análisis de referentes</t>
  </si>
  <si>
    <t>PINAR,  PIC, PAAC, PETI, Plan de Tratamiento de Riesgos de Seguridad y Privacidad de la Información</t>
  </si>
  <si>
    <t>Definición del marco conceptual</t>
  </si>
  <si>
    <t>Definición y ponderación de criterios y variables de evaluación</t>
  </si>
  <si>
    <t>Definición del procedimiento y del campo muestral</t>
  </si>
  <si>
    <t>Diseño de los instrumentos de medición</t>
  </si>
  <si>
    <t>Aplicación de Prueba Piloto</t>
  </si>
  <si>
    <t>Generar la línea base para el sistema de evaluación</t>
  </si>
  <si>
    <t>Diseñar una estrategia de choque para la atención de las PQRSD relacionadas con el Censo Económico y con las operaciones estadísticas de alto volumen de solicitudes</t>
  </si>
  <si>
    <t># Actividades desarrolladas para diseñar la estrategia de choque para la atención de las PQRSD relacionadas con el Censo Económico y con las operaciones estadísticas de alto volumen de solicitudes</t>
  </si>
  <si>
    <t>Realizar un análisis de contexto</t>
  </si>
  <si>
    <t>Identificar las situaciones presentadas en el pasado</t>
  </si>
  <si>
    <t>Realizar mesas de trabajo con las dependencias involucradas para definir acciones</t>
  </si>
  <si>
    <t>Diseñar y divulgar la estrategia</t>
  </si>
  <si>
    <t>DIRECCIÓN TERRITORIAL CENTRO -BOGOTÁ</t>
  </si>
  <si>
    <t>Efectuar la contratación del personal de conformidad con los plazos y criterios establecidos</t>
  </si>
  <si>
    <t>Porcentaje del personal contratado a partir de listas de elegidos y elegibles</t>
  </si>
  <si>
    <t>Revisión del cumplimiento de los perfiles requeridos</t>
  </si>
  <si>
    <t>4. Integridad</t>
  </si>
  <si>
    <t>Garantizar el acceso a las pruebas de selección</t>
  </si>
  <si>
    <t>Generación de las listas de elegidos y elegibles</t>
  </si>
  <si>
    <t>Revisión de la documentación requerida para el proceso de contratación</t>
  </si>
  <si>
    <t>Generar los contratos al personal seleccionado</t>
  </si>
  <si>
    <t>Implementar el mecanismo de certificaciones laborales en línea 2018 -2019</t>
  </si>
  <si>
    <t>Porcentaje de Certificaciones laborales en línea 2018 - 2019 en relación con el número de contratos celebrados en la vigencia</t>
  </si>
  <si>
    <t>Identificación de ajustes funcionales al aplicativo de certificaciones en línea para uso de la territorial</t>
  </si>
  <si>
    <t>Ajustes al aplicativo de certificaciones en línea</t>
  </si>
  <si>
    <t>Incorporación de la información contractual 2018 - 2019 en el aplicativo</t>
  </si>
  <si>
    <t>Generación de certificaciones en línea</t>
  </si>
  <si>
    <t xml:space="preserve">Incrementar la cobertura y calidad de los operativos asignados </t>
  </si>
  <si>
    <t>Porcentaje de calidad y cobertura de los operativos de campo de las investigaciones asignadas a la Dirección Territorial Centro</t>
  </si>
  <si>
    <t>Capacitación en operatividad, logística y temática, a los asistentes técnicos líderes de las operaciones estadísticas</t>
  </si>
  <si>
    <t xml:space="preserve">Asignación de cargas al personal contratado para los operativos de campo acorde con la planeación de inicio de cada una de las operaciones </t>
  </si>
  <si>
    <t>Seguimiento continuo a los operativos de campo</t>
  </si>
  <si>
    <t>Realizar los cierres de los operativos de campo garantizando el cumplimiento de lo esperado por logística</t>
  </si>
  <si>
    <t>DIRECCIÓN TERRITORIAL CENTRO OCCIDENTE - MANIZALES</t>
  </si>
  <si>
    <t xml:space="preserve">Realizar 10 capacitaciones y/o socializaciones  en los temas relacionados con temas misionales, administrativos y operativos para funcionarios de la DT que permita mejorar su gestión administrativa y operativa . </t>
  </si>
  <si>
    <t>(Cantidad de capacitaciones y/o socializaciones)/ Capacitaciones y/o socializaciones proyectadas,</t>
  </si>
  <si>
    <t>Crear banco de preguntas para realizar diagnostico de necesidades de capacitación y/o socialización</t>
  </si>
  <si>
    <t xml:space="preserve">Definir los temas sobre los que se realizaran las capacitaciones y/o socialización </t>
  </si>
  <si>
    <t>Realizar capacitaciones y/o socialización de temas misionales, administrativos y operativos.</t>
  </si>
  <si>
    <t>Reducir en 1% los resultados no efectivos que afectan la cobertura y oportunidad de las encuestas asignadas a la territorial</t>
  </si>
  <si>
    <t>1% de reducción en las variables de Oportunidad y Cobertura de las encuestas con respecto a la vigencia anterior en la DT</t>
  </si>
  <si>
    <t>Fomentar en los responsables de los operativos la importancia del acompañamiento a las fuentes</t>
  </si>
  <si>
    <t>Realizar acercamiento y sensibilización  con fuentes para evitar rechazos</t>
  </si>
  <si>
    <t>Solicitar a DANE Central la implementación de un modulo de consulta que le permita a las fuentes de las encuestas económicas realizar consultas donde se refleje el valor agregado de rendir la información que el  DANE le solicita</t>
  </si>
  <si>
    <t xml:space="preserve">Solicitar a DANE Central la implementación de campañas de difusión donde den a conocer a la ciudadanía en general la importancia de las operaciones estadísticas, creando en los ciudadanos una mayor cultura estadística. </t>
  </si>
  <si>
    <t>DIRECCIÓN TERRITORIAL ORIENTE -BUCARAMANGA</t>
  </si>
  <si>
    <t>Crear 2 convenios con Instituciones Educativas en el Territorio para fomentar la consulta especializada.</t>
  </si>
  <si>
    <t>Número de convenios formalizados con Instituciones Educativas para fomentar el uso de la Información Estadística.</t>
  </si>
  <si>
    <t>* Comunicaciones Oficiales a las Entidades Educativas,
* Visitas 
* Instituciones Universitarias privadas y publicas. (UIS, SANTOTOMAS-UNAB-UCC-UDI-PONTIFICIA-FRANCISCO DE PAULA SANTANDER- PAMPLONA-UTS).
* Acuerdos Firmados.</t>
  </si>
  <si>
    <t>$ 35,000,000</t>
  </si>
  <si>
    <t>Banco de Información para consultas</t>
  </si>
  <si>
    <t>Análisis y difusión de los resultados obtenidos</t>
  </si>
  <si>
    <t>Fortalecer las competencias y las habilidades del 70% de los servidores de la Territorial.</t>
  </si>
  <si>
    <t>%  de participación de los funcionarios de planta en las diferentes actividades de fortalecimiento del conocimiento en las operaciones estadísticas</t>
  </si>
  <si>
    <t>Taller de Trabajo en equipo y comunicación asertiva.</t>
  </si>
  <si>
    <t>Actualizar, producir y difundir información poblacional y demográfica oportuna y de calidad.
Fecha</t>
  </si>
  <si>
    <t>$35,000,000</t>
  </si>
  <si>
    <t>Realizar mesas de trabajo con las diferentes operaciones, intercambiando conocimientos entre todos los asistentes.</t>
  </si>
  <si>
    <t>Participación de los asistentes técnicos en los entrenamientos de las diferentes operaciones estadísticas.</t>
  </si>
  <si>
    <t>DIRECCIÓN TERRITORIAL NOROCCIDENTE -MEDELLÍN</t>
  </si>
  <si>
    <t>Realizar 22 capacitaciones a los funcionarios del área Técnica de la Territorial Noroccidental Sede Medellín, que permitan fortalecer el conocimiento técnico y operativo.</t>
  </si>
  <si>
    <t># de  capacitaciones realizadas a los funcionarios del área Técnica de la Territorial Noroccidental Sede Medellín</t>
  </si>
  <si>
    <t>Establecer el cronograma y contenido metodológico y operativo, de acuerdo con la documentación oficial de la entidad</t>
  </si>
  <si>
    <t>30/02/2019</t>
  </si>
  <si>
    <t>Realizar la tabulación y análisis de los resultados de las encuestas, para determinar el impacto en la generación del conocimiento y aplicación en el área de desempeño</t>
  </si>
  <si>
    <t xml:space="preserve">Realizar tres (3) seminarios orientados a los grupos de interés del  sector económico; Industria, Comercio y Servicios. </t>
  </si>
  <si>
    <t>#de seminarios realizados para el fomento del uso de la información estadística</t>
  </si>
  <si>
    <t xml:space="preserve">1
</t>
  </si>
  <si>
    <t xml:space="preserve">2
</t>
  </si>
  <si>
    <t xml:space="preserve">3
</t>
  </si>
  <si>
    <t>Preparar el documento guía con la información logística, técnica y metodológica</t>
  </si>
  <si>
    <t>8. Participación ciudadana en la gestión pública</t>
  </si>
  <si>
    <t>Contar con la participación del personal Técnico - Directivo (subdirector del DANE), que como uno de los lideres de la Planeación y Direccionamiento Estratégico de la Entidad ilustre sobre la importancia  de la información</t>
  </si>
  <si>
    <t>Socializar de manera sencilla la forma como los usuarios de la información económica pueden hacer uso de las cifras que dispone el DANE para la toma de decisiones</t>
  </si>
  <si>
    <t>DIRECCIÓN TERRITORIAL NORTE -BARRANQUILLA</t>
  </si>
  <si>
    <t xml:space="preserve">Incrementar en un 20% el indicador de Inicio oportuno de contratos en relación con el 2018.  (Proceso desde la publicación de la convocatoria hasta el inicio oportuno del proyecto misional)- Indicador de oportunidad en contratación- </t>
  </si>
  <si>
    <t xml:space="preserve">Porcentaje acumulado de incremento por inicio oportuno de contratos.
</t>
  </si>
  <si>
    <t>Verificar hojas de vida para el cumplimiento de los perfiles exigidos y remitir relación del personal que cumple perfil para la respectiva matrícula</t>
  </si>
  <si>
    <t xml:space="preserve"> 201701100391
Base de datos temática</t>
  </si>
  <si>
    <t>Investigaciones que se llevan en la Territorial.</t>
  </si>
  <si>
    <t>Hacer seguimiento al entrenamiento virtual para la preselección del personal</t>
  </si>
  <si>
    <t xml:space="preserve">Entrenar al personal preseleccionado </t>
  </si>
  <si>
    <t xml:space="preserve">Presentar la evaluación por parte del personal </t>
  </si>
  <si>
    <t>Publicar personal seleccionado</t>
  </si>
  <si>
    <t>Enviar los cuadros de contratación por parte de los asistentes</t>
  </si>
  <si>
    <t>Autorizar contratación por parte de operativa</t>
  </si>
  <si>
    <t>Generar CDP para elaborar minuta de contrato</t>
  </si>
  <si>
    <t>Elabora minuta de contrato</t>
  </si>
  <si>
    <t>Firma del contrato antes del inicio del operativo por las partes</t>
  </si>
  <si>
    <t>Registrar la minuta de contrato en presupuesto</t>
  </si>
  <si>
    <t>Capacitar al 80% de los servidores de Barranquilla mediante curso de 40 horas de Gestión Documental</t>
  </si>
  <si>
    <t>% servidores capacitados</t>
  </si>
  <si>
    <t>Visitar al SENA a Relaciones Corporativas</t>
  </si>
  <si>
    <t>66005020000
Capacitación y Asistencia Técnica</t>
  </si>
  <si>
    <t>NA</t>
  </si>
  <si>
    <t>Definir del contenido del programa de capacitación</t>
  </si>
  <si>
    <t>Entregar  documentación e inscribir el personal.</t>
  </si>
  <si>
    <t>Realizar curso de gestión documental que refuerce las habilidades de los servidores públicos</t>
  </si>
  <si>
    <t>Informe de cada proceso sobre lo aprendido y los aspectos de mejora que le aportó a su proceso.</t>
  </si>
  <si>
    <t>DIRECCIÓN TERRITORIAL SUR -CALI</t>
  </si>
  <si>
    <t>Realizar tres foros Económicos  sobre la "Importancia de las estadísticas económicas en la región" en  Cali, Pasto, Popayán  orientado a las fuentes de temática económica para mejorar la cultura estadística con el fin de aumentar la  calidad y cobertura de la información de las encuestas.</t>
  </si>
  <si>
    <t># Foros económicos</t>
  </si>
  <si>
    <t>Planificar las actividades a través de un cronograma  para el desarrollo de los diferentes foros "Importancia de las estadísticas económicas en la región"</t>
  </si>
  <si>
    <t>31/04/2019</t>
  </si>
  <si>
    <t>Desarrollo de las actividades planificadas para la realización de los foros económicos</t>
  </si>
  <si>
    <t>Foros realizados en las ciudades de Cali, Popayán y Pasto</t>
  </si>
  <si>
    <t xml:space="preserve">$ 4.000.000 </t>
  </si>
  <si>
    <t>Análisis y socialización  de los resultados obtenidos</t>
  </si>
  <si>
    <t>Adecuar 3 espacios  para archivos satélites en la sede Cali para salvaguardar la información documental de la territorial suroccidental</t>
  </si>
  <si>
    <t>b. Modernizar la gestión territorial del Dane</t>
  </si>
  <si>
    <t xml:space="preserve"> Avance en la adecuación de espacios para archivos satélites </t>
  </si>
  <si>
    <t xml:space="preserve">Identificar, evaluar y disponer espacios a utilizar   </t>
  </si>
  <si>
    <t>Secretaria General CAPAD</t>
  </si>
  <si>
    <t>Ubicar organizar y distribuir por área en los espacios   seleccionados (Cajas Bienes y servicios año 2011 al 2016)</t>
  </si>
  <si>
    <t>Ubicar organizar y distribuir por área en los espacios seleccionados (Cajas Tesorería y Presupuesto)</t>
  </si>
  <si>
    <t>31/09/2019</t>
  </si>
  <si>
    <t xml:space="preserve">Ubicar organizar y distribuir por área en los espacios seleccionados (Cajas Bienes y servicios año 2017)  </t>
  </si>
  <si>
    <t xml:space="preserve">Diseño de un instrumento de autoevaluación para los procesos de la Entidad </t>
  </si>
  <si>
    <t>Generar la primera versión del documento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</si>
</sst>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 #,##0_);_(&quot;$&quot;\ * \(#,##0\);_(&quot;$&quot;\ * &quot;-&quot;_);_(@_)"/>
    <numFmt numFmtId="44" formatCode="_(&quot;$&quot;\ * #,##0.00_);_(&quot;$&quot;\ * \(#,##0.00\);_(&quot;$&quot;\ * &quot;-&quot;??_);_(@_)"/>
    <numFmt numFmtId="43" formatCode="_(* #,##0.00_);_(* \(#,##0.00\);_(* &quot;-&quot;??_);_(@_)"/>
    <numFmt numFmtId="164" formatCode="&quot;$&quot;\ #,##0.00"/>
    <numFmt numFmtId="165" formatCode="&quot;$&quot;\ #,##0"/>
    <numFmt numFmtId="166" formatCode="&quot;$&quot;#,##0"/>
    <numFmt numFmtId="167" formatCode="_(&quot;$&quot;\ * #,##0_);_(&quot;$&quot;\ * \(#,##0\);_(&quot;$&quot;\ * &quot;-&quot;??_);_(@_)"/>
    <numFmt numFmtId="168" formatCode="_(* #,##0_);_(* \(#,##0\);_(* &quot;-&quot;??_);_(@_)"/>
    <numFmt numFmtId="169" formatCode="_-* #,##0.00_-;\-* #,##0.00_-;_-* &quot;-&quot;??_-;_-@_-"/>
    <numFmt numFmtId="170" formatCode="_ * #,##0.00_ ;_ * \-#,##0.00_ ;_ * &quot;-&quot;??_ ;_ @_ "/>
  </numFmts>
  <fonts count="13" x14ac:knownFonts="1">
    <font>
      <sz val="11"/>
      <color theme="1"/>
      <name val="Calibri"/>
      <family val="2"/>
      <scheme val="minor"/>
    </font>
    <font>
      <sz val="11"/>
      <color theme="1"/>
      <name val="Calibri"/>
      <family val="2"/>
      <scheme val="minor"/>
    </font>
    <font>
      <sz val="14"/>
      <color theme="1"/>
      <name val="Segoe UI"/>
      <family val="2"/>
    </font>
    <font>
      <b/>
      <sz val="14"/>
      <name val="Segoe UI"/>
      <family val="2"/>
    </font>
    <font>
      <b/>
      <sz val="14"/>
      <color theme="0"/>
      <name val="Segoe UI"/>
      <family val="2"/>
    </font>
    <font>
      <i/>
      <sz val="14"/>
      <color rgb="FF333333"/>
      <name val="Segoe UI"/>
      <family val="2"/>
    </font>
    <font>
      <sz val="14"/>
      <name val="Segoe UI"/>
      <family val="2"/>
    </font>
    <font>
      <sz val="14"/>
      <color rgb="FFFF0000"/>
      <name val="Segoe UI"/>
      <family val="2"/>
    </font>
    <font>
      <strike/>
      <sz val="14"/>
      <color theme="1"/>
      <name val="Segoe UI"/>
      <family val="2"/>
    </font>
    <font>
      <sz val="11"/>
      <color rgb="FF000000"/>
      <name val="Calibri"/>
      <family val="2"/>
    </font>
    <font>
      <sz val="10"/>
      <name val="Arial"/>
      <family val="2"/>
    </font>
    <font>
      <sz val="11"/>
      <color rgb="FF000000"/>
      <name val="Calibri"/>
      <family val="2"/>
      <scheme val="minor"/>
    </font>
    <font>
      <sz val="11"/>
      <color indexed="8"/>
      <name val="Calibri"/>
      <family val="2"/>
    </font>
  </fonts>
  <fills count="14">
    <fill>
      <patternFill patternType="none"/>
    </fill>
    <fill>
      <patternFill patternType="gray125"/>
    </fill>
    <fill>
      <patternFill patternType="solid">
        <fgColor rgb="FFC00000"/>
        <bgColor indexed="64"/>
      </patternFill>
    </fill>
    <fill>
      <patternFill patternType="solid">
        <fgColor rgb="FF7E324D"/>
        <bgColor indexed="64"/>
      </patternFill>
    </fill>
    <fill>
      <patternFill patternType="solid">
        <fgColor theme="0"/>
        <bgColor indexed="64"/>
      </patternFill>
    </fill>
    <fill>
      <patternFill patternType="solid">
        <fgColor rgb="FF0076A2"/>
        <bgColor indexed="64"/>
      </patternFill>
    </fill>
    <fill>
      <patternFill patternType="solid">
        <fgColor theme="3" tint="-0.249977111117893"/>
        <bgColor indexed="64"/>
      </patternFill>
    </fill>
    <fill>
      <patternFill patternType="solid">
        <fgColor rgb="FF1A3C58"/>
        <bgColor indexed="64"/>
      </patternFill>
    </fill>
    <fill>
      <patternFill patternType="solid">
        <fgColor rgb="FF34585A"/>
        <bgColor indexed="64"/>
      </patternFill>
    </fill>
    <fill>
      <patternFill patternType="solid">
        <fgColor rgb="FF7AA5B2"/>
        <bgColor indexed="64"/>
      </patternFill>
    </fill>
    <fill>
      <patternFill patternType="solid">
        <fgColor theme="3" tint="-0.499984740745262"/>
        <bgColor indexed="64"/>
      </patternFill>
    </fill>
    <fill>
      <patternFill patternType="solid">
        <fgColor rgb="FF0C88B4"/>
        <bgColor indexed="64"/>
      </patternFill>
    </fill>
    <fill>
      <patternFill patternType="solid">
        <fgColor rgb="FF88B8BA"/>
        <bgColor indexed="64"/>
      </patternFill>
    </fill>
    <fill>
      <patternFill patternType="solid">
        <fgColor theme="3" tint="0.7999816888943144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double">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169" fontId="9" fillId="0" borderId="0" applyFont="0" applyFill="0" applyBorder="0" applyAlignment="0" applyProtection="0"/>
    <xf numFmtId="170" fontId="10" fillId="0" borderId="0" applyFont="0" applyFill="0" applyBorder="0" applyAlignment="0" applyProtection="0"/>
    <xf numFmtId="169" fontId="9" fillId="0" borderId="0" applyFont="0" applyFill="0" applyBorder="0" applyAlignment="0" applyProtection="0"/>
    <xf numFmtId="44" fontId="1" fillId="0" borderId="0" applyFont="0" applyFill="0" applyBorder="0" applyAlignment="0" applyProtection="0"/>
    <xf numFmtId="0" fontId="10" fillId="0" borderId="0"/>
    <xf numFmtId="0" fontId="9" fillId="0" borderId="0"/>
    <xf numFmtId="0" fontId="11" fillId="0" borderId="0"/>
    <xf numFmtId="0" fontId="9" fillId="0" borderId="0"/>
    <xf numFmtId="0" fontId="12" fillId="0" borderId="0"/>
    <xf numFmtId="0" fontId="9" fillId="0" borderId="0"/>
    <xf numFmtId="9" fontId="10" fillId="0" borderId="0" applyFont="0" applyFill="0" applyBorder="0" applyAlignment="0" applyProtection="0"/>
  </cellStyleXfs>
  <cellXfs count="268">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horizontal="right" vertical="center" wrapText="1"/>
      <protection hidden="1"/>
    </xf>
    <xf numFmtId="0" fontId="2" fillId="3" borderId="0" xfId="0" applyFont="1" applyFill="1" applyBorder="1" applyAlignment="1" applyProtection="1">
      <alignment horizontal="center" vertical="center" wrapText="1"/>
      <protection hidden="1"/>
    </xf>
    <xf numFmtId="0" fontId="3" fillId="4" borderId="2" xfId="0" applyFont="1" applyFill="1" applyBorder="1" applyAlignment="1" applyProtection="1">
      <alignment vertical="center" wrapText="1"/>
      <protection hidden="1"/>
    </xf>
    <xf numFmtId="0" fontId="3" fillId="4" borderId="3" xfId="0" applyFont="1" applyFill="1" applyBorder="1" applyAlignment="1" applyProtection="1">
      <alignment vertical="center" wrapText="1"/>
      <protection hidden="1"/>
    </xf>
    <xf numFmtId="0" fontId="3" fillId="4" borderId="7" xfId="0" applyFont="1" applyFill="1" applyBorder="1" applyAlignment="1" applyProtection="1">
      <alignment vertical="center" wrapText="1"/>
      <protection hidden="1"/>
    </xf>
    <xf numFmtId="0" fontId="3" fillId="4" borderId="8" xfId="0" applyFont="1" applyFill="1" applyBorder="1" applyAlignment="1" applyProtection="1">
      <alignment vertical="center" wrapText="1"/>
      <protection hidden="1"/>
    </xf>
    <xf numFmtId="0" fontId="4" fillId="5" borderId="12" xfId="0" applyFont="1" applyFill="1" applyBorder="1" applyAlignment="1" applyProtection="1">
      <alignment horizontal="center" vertical="center" wrapText="1"/>
      <protection hidden="1"/>
    </xf>
    <xf numFmtId="14" fontId="4" fillId="5" borderId="12" xfId="0" applyNumberFormat="1"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10" borderId="12" xfId="0" applyFont="1" applyFill="1" applyBorder="1" applyAlignment="1" applyProtection="1">
      <alignment horizontal="center" vertical="center" wrapText="1"/>
      <protection hidden="1"/>
    </xf>
    <xf numFmtId="0" fontId="4" fillId="11" borderId="12" xfId="0" applyFont="1" applyFill="1" applyBorder="1" applyAlignment="1" applyProtection="1">
      <alignment horizontal="center" vertical="center" wrapText="1"/>
      <protection hidden="1"/>
    </xf>
    <xf numFmtId="0" fontId="4" fillId="12" borderId="1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14" fontId="2" fillId="4" borderId="14" xfId="0" applyNumberFormat="1" applyFont="1" applyFill="1" applyBorder="1" applyAlignment="1" applyProtection="1">
      <alignment horizontal="center" vertical="center" wrapText="1"/>
      <protection hidden="1"/>
    </xf>
    <xf numFmtId="0" fontId="2" fillId="4" borderId="0" xfId="0" applyFont="1" applyFill="1" applyBorder="1" applyAlignment="1" applyProtection="1">
      <alignment horizontal="center" vertical="center" wrapText="1"/>
      <protection hidden="1"/>
    </xf>
    <xf numFmtId="0" fontId="2" fillId="4" borderId="17" xfId="0" applyFont="1" applyFill="1" applyBorder="1" applyAlignment="1" applyProtection="1">
      <alignment horizontal="center" vertical="center" wrapText="1"/>
      <protection hidden="1"/>
    </xf>
    <xf numFmtId="14" fontId="2" fillId="4" borderId="17" xfId="0" applyNumberFormat="1" applyFont="1" applyFill="1" applyBorder="1" applyAlignment="1" applyProtection="1">
      <alignment horizontal="center" vertical="center" wrapText="1"/>
      <protection hidden="1"/>
    </xf>
    <xf numFmtId="0" fontId="2" fillId="0" borderId="17" xfId="0" applyFont="1" applyFill="1" applyBorder="1" applyAlignment="1" applyProtection="1">
      <alignment horizontal="center" vertical="center" wrapText="1"/>
      <protection hidden="1"/>
    </xf>
    <xf numFmtId="14" fontId="2" fillId="0" borderId="17" xfId="0" applyNumberFormat="1" applyFont="1" applyFill="1" applyBorder="1" applyAlignment="1" applyProtection="1">
      <alignment horizontal="center" vertical="center" wrapText="1"/>
      <protection hidden="1"/>
    </xf>
    <xf numFmtId="164" fontId="2" fillId="0" borderId="17" xfId="0" applyNumberFormat="1" applyFont="1" applyFill="1" applyBorder="1" applyAlignment="1" applyProtection="1">
      <alignment horizontal="center" vertical="center" wrapText="1"/>
      <protection hidden="1"/>
    </xf>
    <xf numFmtId="164" fontId="2" fillId="4" borderId="17" xfId="0" applyNumberFormat="1" applyFont="1" applyFill="1" applyBorder="1" applyAlignment="1" applyProtection="1">
      <alignment horizontal="center" vertical="center" wrapText="1"/>
      <protection hidden="1"/>
    </xf>
    <xf numFmtId="0" fontId="2" fillId="4" borderId="17" xfId="0" applyFont="1" applyFill="1" applyBorder="1" applyAlignment="1">
      <alignment horizontal="center" vertical="center" wrapText="1"/>
    </xf>
    <xf numFmtId="0" fontId="2" fillId="4" borderId="18" xfId="0" applyFont="1" applyFill="1" applyBorder="1" applyAlignment="1" applyProtection="1">
      <alignment horizontal="center" vertical="center" wrapText="1"/>
      <protection hidden="1"/>
    </xf>
    <xf numFmtId="0" fontId="2" fillId="0" borderId="18" xfId="0" applyFont="1" applyFill="1" applyBorder="1" applyAlignment="1" applyProtection="1">
      <alignment horizontal="center" vertical="center" wrapText="1"/>
      <protection hidden="1"/>
    </xf>
    <xf numFmtId="0" fontId="2" fillId="4" borderId="20" xfId="0" applyFont="1" applyFill="1" applyBorder="1" applyAlignment="1" applyProtection="1">
      <alignment horizontal="center" vertical="center" wrapText="1"/>
      <protection hidden="1"/>
    </xf>
    <xf numFmtId="14" fontId="2" fillId="4" borderId="20" xfId="0" applyNumberFormat="1"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0" fontId="2" fillId="13" borderId="14" xfId="0" applyFont="1" applyFill="1" applyBorder="1" applyAlignment="1" applyProtection="1">
      <alignment horizontal="center" vertical="center" wrapText="1"/>
      <protection hidden="1"/>
    </xf>
    <xf numFmtId="14" fontId="2" fillId="13" borderId="14" xfId="0" applyNumberFormat="1" applyFont="1" applyFill="1" applyBorder="1" applyAlignment="1" applyProtection="1">
      <alignment horizontal="center" vertical="center" wrapText="1"/>
      <protection hidden="1"/>
    </xf>
    <xf numFmtId="0" fontId="2" fillId="13" borderId="0" xfId="0" applyFont="1" applyFill="1" applyBorder="1" applyAlignment="1" applyProtection="1">
      <alignment horizontal="center" vertical="center" wrapText="1"/>
      <protection hidden="1"/>
    </xf>
    <xf numFmtId="0" fontId="2" fillId="13" borderId="17" xfId="0" applyFont="1" applyFill="1" applyBorder="1" applyAlignment="1" applyProtection="1">
      <alignment horizontal="center" vertical="center" wrapText="1"/>
      <protection hidden="1"/>
    </xf>
    <xf numFmtId="14" fontId="2" fillId="13" borderId="17" xfId="0" applyNumberFormat="1" applyFont="1" applyFill="1" applyBorder="1" applyAlignment="1" applyProtection="1">
      <alignment horizontal="center" vertical="center" wrapText="1"/>
      <protection hidden="1"/>
    </xf>
    <xf numFmtId="165" fontId="2" fillId="13" borderId="17" xfId="2" applyNumberFormat="1" applyFont="1" applyFill="1" applyBorder="1" applyAlignment="1" applyProtection="1">
      <alignment horizontal="center" vertical="center" wrapText="1"/>
      <protection hidden="1"/>
    </xf>
    <xf numFmtId="0" fontId="2" fillId="13" borderId="17" xfId="0" applyFont="1" applyFill="1" applyBorder="1" applyAlignment="1">
      <alignment horizontal="center" vertical="center" wrapText="1"/>
    </xf>
    <xf numFmtId="14" fontId="2" fillId="13" borderId="17" xfId="0" applyNumberFormat="1" applyFont="1" applyFill="1" applyBorder="1" applyAlignment="1">
      <alignment horizontal="center" vertical="center" wrapText="1"/>
    </xf>
    <xf numFmtId="0" fontId="5" fillId="13" borderId="0" xfId="0" applyFont="1" applyFill="1" applyBorder="1" applyAlignment="1">
      <alignment horizontal="center" vertical="center" wrapText="1"/>
    </xf>
    <xf numFmtId="0" fontId="2" fillId="13" borderId="20" xfId="0" applyFont="1" applyFill="1" applyBorder="1" applyAlignment="1" applyProtection="1">
      <alignment horizontal="center" vertical="center" wrapText="1"/>
      <protection hidden="1"/>
    </xf>
    <xf numFmtId="14" fontId="2" fillId="13" borderId="20" xfId="0" applyNumberFormat="1" applyFont="1" applyFill="1" applyBorder="1" applyAlignment="1" applyProtection="1">
      <alignment horizontal="center" vertical="center" wrapText="1"/>
      <protection hidden="1"/>
    </xf>
    <xf numFmtId="0" fontId="2" fillId="0" borderId="14" xfId="0" applyFont="1" applyFill="1" applyBorder="1" applyAlignment="1">
      <alignment horizontal="center" vertical="center" wrapText="1"/>
    </xf>
    <xf numFmtId="14" fontId="2" fillId="0" borderId="14" xfId="0" applyNumberFormat="1" applyFont="1" applyFill="1" applyBorder="1" applyAlignment="1" applyProtection="1">
      <alignment horizontal="center" vertical="center" wrapText="1"/>
      <protection hidden="1"/>
    </xf>
    <xf numFmtId="0" fontId="2" fillId="0" borderId="14" xfId="0" applyFont="1" applyFill="1" applyBorder="1" applyAlignment="1" applyProtection="1">
      <alignment horizontal="center" vertical="center" wrapText="1"/>
      <protection hidden="1"/>
    </xf>
    <xf numFmtId="165" fontId="2" fillId="0" borderId="14" xfId="0" applyNumberFormat="1"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17" xfId="0" applyFont="1" applyFill="1" applyBorder="1" applyAlignment="1">
      <alignment horizontal="center" vertical="center" wrapText="1"/>
    </xf>
    <xf numFmtId="165" fontId="2" fillId="0" borderId="17" xfId="0" applyNumberFormat="1" applyFont="1" applyFill="1" applyBorder="1" applyAlignment="1" applyProtection="1">
      <alignment horizontal="center" vertical="center" wrapText="1"/>
      <protection hidden="1"/>
    </xf>
    <xf numFmtId="0" fontId="2" fillId="0" borderId="20" xfId="0" applyFont="1" applyFill="1" applyBorder="1" applyAlignment="1" applyProtection="1">
      <alignment horizontal="center" vertical="center" wrapText="1"/>
      <protection hidden="1"/>
    </xf>
    <xf numFmtId="14" fontId="2" fillId="0" borderId="20" xfId="0" applyNumberFormat="1" applyFont="1" applyFill="1" applyBorder="1" applyAlignment="1" applyProtection="1">
      <alignment horizontal="center" vertical="center" wrapText="1"/>
      <protection hidden="1"/>
    </xf>
    <xf numFmtId="165" fontId="2" fillId="0" borderId="20" xfId="0" applyNumberFormat="1" applyFont="1" applyFill="1" applyBorder="1" applyAlignment="1" applyProtection="1">
      <alignment horizontal="center" vertical="center" wrapText="1"/>
      <protection hidden="1"/>
    </xf>
    <xf numFmtId="165" fontId="2" fillId="13" borderId="14" xfId="0" applyNumberFormat="1" applyFont="1" applyFill="1" applyBorder="1" applyAlignment="1" applyProtection="1">
      <alignment horizontal="center" vertical="center" wrapText="1"/>
      <protection hidden="1"/>
    </xf>
    <xf numFmtId="0" fontId="6" fillId="13" borderId="17" xfId="0" applyFont="1" applyFill="1" applyBorder="1" applyAlignment="1" applyProtection="1">
      <alignment horizontal="center" vertical="center" wrapText="1"/>
      <protection hidden="1"/>
    </xf>
    <xf numFmtId="165" fontId="2" fillId="13" borderId="17" xfId="0" applyNumberFormat="1" applyFont="1" applyFill="1" applyBorder="1" applyAlignment="1" applyProtection="1">
      <alignment horizontal="center" vertical="center" wrapText="1"/>
      <protection hidden="1"/>
    </xf>
    <xf numFmtId="165" fontId="2" fillId="13" borderId="20" xfId="0" applyNumberFormat="1" applyFont="1" applyFill="1" applyBorder="1" applyAlignment="1" applyProtection="1">
      <alignment horizontal="center" vertical="center" wrapText="1"/>
      <protection hidden="1"/>
    </xf>
    <xf numFmtId="0" fontId="2" fillId="13" borderId="16" xfId="0" applyFont="1" applyFill="1" applyBorder="1" applyAlignment="1" applyProtection="1">
      <alignment horizontal="center" vertical="center" wrapText="1"/>
      <protection hidden="1"/>
    </xf>
    <xf numFmtId="9" fontId="2" fillId="13" borderId="17" xfId="4" applyFont="1" applyFill="1" applyBorder="1" applyAlignment="1" applyProtection="1">
      <alignment horizontal="center" vertical="center" wrapText="1"/>
      <protection hidden="1"/>
    </xf>
    <xf numFmtId="166" fontId="2" fillId="13" borderId="17" xfId="0" applyNumberFormat="1" applyFont="1" applyFill="1" applyBorder="1" applyAlignment="1" applyProtection="1">
      <alignment horizontal="center" vertical="center" wrapText="1"/>
      <protection hidden="1"/>
    </xf>
    <xf numFmtId="0" fontId="2" fillId="13" borderId="18" xfId="0" applyFont="1" applyFill="1" applyBorder="1" applyAlignment="1" applyProtection="1">
      <alignment horizontal="center" vertical="center" wrapText="1"/>
      <protection hidden="1"/>
    </xf>
    <xf numFmtId="9" fontId="2" fillId="13" borderId="17" xfId="0" applyNumberFormat="1" applyFont="1" applyFill="1" applyBorder="1" applyAlignment="1" applyProtection="1">
      <alignment horizontal="center" vertical="center" wrapText="1"/>
      <protection hidden="1"/>
    </xf>
    <xf numFmtId="0" fontId="2" fillId="0" borderId="17" xfId="0" applyFont="1" applyFill="1" applyBorder="1" applyAlignment="1" applyProtection="1">
      <alignment horizontal="left" vertical="top" wrapText="1"/>
      <protection hidden="1"/>
    </xf>
    <xf numFmtId="167" fontId="2" fillId="13" borderId="17" xfId="2" applyNumberFormat="1" applyFont="1" applyFill="1" applyBorder="1" applyAlignment="1" applyProtection="1">
      <alignment horizontal="center" vertical="center" wrapText="1"/>
      <protection hidden="1"/>
    </xf>
    <xf numFmtId="0" fontId="2" fillId="13" borderId="17" xfId="0" applyFont="1" applyFill="1" applyBorder="1" applyAlignment="1" applyProtection="1">
      <alignment horizontal="center" vertical="top" wrapText="1"/>
      <protection hidden="1"/>
    </xf>
    <xf numFmtId="44" fontId="2" fillId="13" borderId="17" xfId="2" applyFont="1" applyFill="1" applyBorder="1" applyAlignment="1" applyProtection="1">
      <alignment horizontal="center" vertical="center" wrapText="1"/>
      <protection hidden="1"/>
    </xf>
    <xf numFmtId="167" fontId="2" fillId="13" borderId="20" xfId="2" applyNumberFormat="1" applyFont="1" applyFill="1" applyBorder="1" applyAlignment="1" applyProtection="1">
      <alignment horizontal="center" vertical="center" wrapText="1"/>
      <protection hidden="1"/>
    </xf>
    <xf numFmtId="0" fontId="2" fillId="0" borderId="14" xfId="0" applyFont="1" applyBorder="1" applyAlignment="1">
      <alignment horizontal="center" vertical="center" wrapText="1"/>
    </xf>
    <xf numFmtId="14" fontId="2" fillId="0" borderId="14" xfId="0" applyNumberFormat="1" applyFont="1" applyBorder="1" applyAlignment="1">
      <alignment horizontal="center" vertical="center" wrapText="1"/>
    </xf>
    <xf numFmtId="0" fontId="2" fillId="0" borderId="17" xfId="0" applyFont="1" applyBorder="1" applyAlignment="1">
      <alignment horizontal="center" vertical="center" wrapText="1"/>
    </xf>
    <xf numFmtId="14" fontId="2" fillId="0" borderId="17" xfId="0" applyNumberFormat="1" applyFont="1" applyBorder="1" applyAlignment="1">
      <alignment horizontal="center" vertical="center" wrapText="1"/>
    </xf>
    <xf numFmtId="0" fontId="2" fillId="0" borderId="16" xfId="0" applyFont="1" applyFill="1" applyBorder="1" applyAlignment="1" applyProtection="1">
      <alignment horizontal="center" vertical="center" wrapText="1"/>
      <protection hidden="1"/>
    </xf>
    <xf numFmtId="9" fontId="2" fillId="0" borderId="17" xfId="4" applyFont="1" applyBorder="1" applyAlignment="1">
      <alignment horizontal="center" vertical="center" wrapText="1"/>
    </xf>
    <xf numFmtId="9" fontId="2" fillId="0" borderId="17" xfId="4" applyFont="1" applyFill="1" applyBorder="1" applyAlignment="1">
      <alignment horizontal="center" vertical="center" wrapText="1"/>
    </xf>
    <xf numFmtId="0" fontId="2" fillId="0" borderId="19" xfId="0" applyFont="1" applyFill="1" applyBorder="1" applyAlignment="1" applyProtection="1">
      <alignment horizontal="center" vertical="center" wrapText="1"/>
      <protection hidden="1"/>
    </xf>
    <xf numFmtId="0" fontId="2" fillId="0" borderId="20" xfId="0" applyFont="1" applyBorder="1" applyAlignment="1">
      <alignment horizontal="center" vertical="center" wrapText="1"/>
    </xf>
    <xf numFmtId="9" fontId="2" fillId="0" borderId="20" xfId="4" applyFont="1" applyBorder="1" applyAlignment="1">
      <alignment horizontal="center" vertical="center" wrapText="1"/>
    </xf>
    <xf numFmtId="0" fontId="2" fillId="0" borderId="20" xfId="0" applyFont="1" applyFill="1" applyBorder="1" applyAlignment="1">
      <alignment horizontal="center" vertical="center" wrapText="1"/>
    </xf>
    <xf numFmtId="14" fontId="2" fillId="0" borderId="20" xfId="0" applyNumberFormat="1" applyFont="1" applyBorder="1" applyAlignment="1">
      <alignment horizontal="center" vertical="center" wrapText="1"/>
    </xf>
    <xf numFmtId="0" fontId="2" fillId="0" borderId="21" xfId="0" applyFont="1" applyFill="1" applyBorder="1" applyAlignment="1" applyProtection="1">
      <alignment horizontal="center" vertical="center" wrapText="1"/>
      <protection hidden="1"/>
    </xf>
    <xf numFmtId="0" fontId="2" fillId="0" borderId="0" xfId="0" applyFont="1" applyFill="1" applyBorder="1" applyAlignment="1">
      <alignment horizontal="center" vertical="center" wrapText="1"/>
    </xf>
    <xf numFmtId="167" fontId="2" fillId="13" borderId="14" xfId="2" applyNumberFormat="1" applyFont="1" applyFill="1" applyBorder="1" applyAlignment="1" applyProtection="1">
      <alignment horizontal="center" vertical="center" wrapText="1"/>
      <protection hidden="1"/>
    </xf>
    <xf numFmtId="0" fontId="7" fillId="13" borderId="0" xfId="0" applyFont="1" applyFill="1" applyBorder="1" applyAlignment="1" applyProtection="1">
      <alignment horizontal="center" vertical="center" wrapText="1"/>
      <protection hidden="1"/>
    </xf>
    <xf numFmtId="0" fontId="2" fillId="13" borderId="0" xfId="0" applyFont="1" applyFill="1" applyBorder="1" applyAlignment="1">
      <alignment horizontal="center" vertical="center" wrapText="1"/>
    </xf>
    <xf numFmtId="0" fontId="2" fillId="0" borderId="17" xfId="0" applyFont="1" applyFill="1" applyBorder="1" applyAlignment="1" applyProtection="1">
      <alignment horizontal="left" vertical="center" wrapText="1"/>
      <protection hidden="1"/>
    </xf>
    <xf numFmtId="0" fontId="6" fillId="0" borderId="17" xfId="0" applyFont="1" applyFill="1" applyBorder="1" applyAlignment="1" applyProtection="1">
      <alignment vertical="center" wrapText="1"/>
      <protection hidden="1"/>
    </xf>
    <xf numFmtId="0" fontId="2" fillId="0" borderId="17" xfId="0" applyFont="1" applyFill="1" applyBorder="1" applyAlignment="1" applyProtection="1">
      <alignment vertical="center" wrapText="1"/>
      <protection hidden="1"/>
    </xf>
    <xf numFmtId="44" fontId="2" fillId="0" borderId="17" xfId="2" applyFont="1" applyFill="1" applyBorder="1" applyAlignment="1" applyProtection="1">
      <alignment horizontal="center" vertical="center" wrapText="1"/>
      <protection hidden="1"/>
    </xf>
    <xf numFmtId="0" fontId="2" fillId="0" borderId="20" xfId="0" applyFont="1" applyFill="1" applyBorder="1" applyAlignment="1" applyProtection="1">
      <alignment horizontal="left" vertical="center" wrapText="1"/>
      <protection hidden="1"/>
    </xf>
    <xf numFmtId="0" fontId="6" fillId="13" borderId="0" xfId="0" applyFont="1" applyFill="1" applyBorder="1" applyAlignment="1" applyProtection="1">
      <alignment horizontal="center" vertical="center" wrapText="1"/>
      <protection hidden="1"/>
    </xf>
    <xf numFmtId="0" fontId="2" fillId="13" borderId="16" xfId="0" applyFont="1" applyFill="1" applyBorder="1" applyAlignment="1">
      <alignment horizontal="center" vertical="center" wrapText="1"/>
    </xf>
    <xf numFmtId="0" fontId="2" fillId="4" borderId="0" xfId="0" applyFont="1" applyFill="1" applyBorder="1"/>
    <xf numFmtId="42" fontId="2" fillId="0" borderId="17" xfId="3" applyFont="1" applyFill="1" applyBorder="1" applyAlignment="1">
      <alignment horizontal="center" vertical="center" wrapText="1"/>
    </xf>
    <xf numFmtId="42" fontId="2" fillId="0" borderId="20" xfId="3" applyFont="1" applyFill="1" applyBorder="1" applyAlignment="1">
      <alignment horizontal="center" vertical="center" wrapText="1"/>
    </xf>
    <xf numFmtId="0" fontId="2" fillId="13" borderId="14" xfId="0" applyFont="1" applyFill="1" applyBorder="1" applyAlignment="1">
      <alignment horizontal="center" vertical="center" wrapText="1"/>
    </xf>
    <xf numFmtId="0" fontId="2" fillId="13" borderId="0" xfId="0" applyFont="1" applyFill="1" applyBorder="1"/>
    <xf numFmtId="0" fontId="2" fillId="13" borderId="20" xfId="0" applyFont="1" applyFill="1" applyBorder="1" applyAlignment="1">
      <alignment horizontal="center" vertical="center" wrapText="1"/>
    </xf>
    <xf numFmtId="14" fontId="2" fillId="0" borderId="17" xfId="0" applyNumberFormat="1" applyFont="1" applyFill="1" applyBorder="1" applyAlignment="1">
      <alignment horizontal="center" vertical="center" wrapText="1"/>
    </xf>
    <xf numFmtId="14" fontId="2" fillId="0" borderId="20" xfId="0" applyNumberFormat="1" applyFont="1" applyFill="1" applyBorder="1" applyAlignment="1">
      <alignment horizontal="center" vertical="center" wrapText="1"/>
    </xf>
    <xf numFmtId="0" fontId="2" fillId="13" borderId="31" xfId="0" applyFont="1" applyFill="1" applyBorder="1" applyAlignment="1" applyProtection="1">
      <alignment horizontal="center" vertical="center" wrapText="1"/>
      <protection hidden="1"/>
    </xf>
    <xf numFmtId="14" fontId="2" fillId="13" borderId="31" xfId="0" applyNumberFormat="1" applyFont="1" applyFill="1" applyBorder="1" applyAlignment="1" applyProtection="1">
      <alignment horizontal="center" vertical="center" wrapText="1"/>
      <protection hidden="1"/>
    </xf>
    <xf numFmtId="0" fontId="2" fillId="13" borderId="31" xfId="0" applyFont="1" applyFill="1" applyBorder="1" applyAlignment="1">
      <alignment horizontal="center" vertical="center" wrapText="1"/>
    </xf>
    <xf numFmtId="9" fontId="2" fillId="0" borderId="0" xfId="0" applyNumberFormat="1" applyFont="1" applyFill="1" applyBorder="1" applyAlignment="1" applyProtection="1">
      <alignment horizontal="center" vertical="center" wrapText="1"/>
      <protection hidden="1"/>
    </xf>
    <xf numFmtId="0" fontId="2" fillId="0" borderId="0" xfId="0" applyFont="1" applyFill="1" applyBorder="1" applyAlignment="1" applyProtection="1">
      <alignment horizontal="right" vertical="center" wrapText="1"/>
      <protection hidden="1"/>
    </xf>
    <xf numFmtId="9" fontId="2" fillId="0" borderId="17" xfId="4"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protection hidden="1"/>
    </xf>
    <xf numFmtId="0" fontId="3" fillId="4" borderId="6"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wrapText="1"/>
      <protection hidden="1"/>
    </xf>
    <xf numFmtId="0" fontId="4" fillId="5" borderId="9" xfId="0" applyFont="1" applyFill="1" applyBorder="1" applyAlignment="1" applyProtection="1">
      <alignment horizontal="center" vertical="center" wrapText="1"/>
      <protection hidden="1"/>
    </xf>
    <xf numFmtId="0" fontId="4" fillId="5" borderId="10" xfId="0" applyFont="1" applyFill="1" applyBorder="1" applyAlignment="1" applyProtection="1">
      <alignment horizontal="center" vertical="center" wrapText="1"/>
      <protection hidden="1"/>
    </xf>
    <xf numFmtId="0" fontId="4" fillId="5" borderId="11" xfId="0" applyFont="1" applyFill="1" applyBorder="1" applyAlignment="1" applyProtection="1">
      <alignment horizontal="center" vertical="center" wrapText="1"/>
      <protection hidden="1"/>
    </xf>
    <xf numFmtId="0" fontId="4" fillId="6" borderId="9" xfId="0" applyFont="1" applyFill="1" applyBorder="1" applyAlignment="1" applyProtection="1">
      <alignment horizontal="center" vertical="center" wrapText="1"/>
      <protection hidden="1"/>
    </xf>
    <xf numFmtId="0" fontId="4" fillId="6" borderId="10" xfId="0" applyFont="1" applyFill="1" applyBorder="1" applyAlignment="1" applyProtection="1">
      <alignment horizontal="center" vertical="center" wrapText="1"/>
      <protection hidden="1"/>
    </xf>
    <xf numFmtId="0" fontId="4" fillId="6" borderId="11" xfId="0" applyFont="1" applyFill="1" applyBorder="1" applyAlignment="1" applyProtection="1">
      <alignment horizontal="center" vertical="center" wrapText="1"/>
      <protection hidden="1"/>
    </xf>
    <xf numFmtId="0" fontId="4" fillId="7" borderId="9" xfId="0" applyFont="1" applyFill="1" applyBorder="1" applyAlignment="1" applyProtection="1">
      <alignment horizontal="center" vertical="center" wrapText="1"/>
      <protection hidden="1"/>
    </xf>
    <xf numFmtId="0" fontId="4" fillId="7" borderId="10" xfId="0" applyFont="1" applyFill="1" applyBorder="1" applyAlignment="1" applyProtection="1">
      <alignment horizontal="center" vertical="center" wrapText="1"/>
      <protection hidden="1"/>
    </xf>
    <xf numFmtId="0" fontId="4" fillId="7" borderId="11" xfId="0" applyFont="1" applyFill="1" applyBorder="1" applyAlignment="1" applyProtection="1">
      <alignment horizontal="center" vertical="center" wrapText="1"/>
      <protection hidden="1"/>
    </xf>
    <xf numFmtId="0" fontId="4" fillId="8" borderId="9" xfId="0" applyFont="1" applyFill="1" applyBorder="1" applyAlignment="1" applyProtection="1">
      <alignment horizontal="center" vertical="center" wrapText="1"/>
      <protection hidden="1"/>
    </xf>
    <xf numFmtId="0" fontId="4" fillId="8" borderId="11" xfId="0" applyFont="1" applyFill="1" applyBorder="1" applyAlignment="1" applyProtection="1">
      <alignment horizontal="center" vertical="center" wrapText="1"/>
      <protection hidden="1"/>
    </xf>
    <xf numFmtId="0" fontId="2" fillId="4" borderId="16" xfId="0" applyFont="1" applyFill="1" applyBorder="1" applyAlignment="1" applyProtection="1">
      <alignment horizontal="center" vertical="center" wrapText="1"/>
      <protection hidden="1"/>
    </xf>
    <xf numFmtId="0" fontId="2" fillId="4" borderId="17" xfId="0" applyFont="1" applyFill="1" applyBorder="1" applyAlignment="1" applyProtection="1">
      <alignment horizontal="center" vertical="center" wrapText="1"/>
      <protection hidden="1"/>
    </xf>
    <xf numFmtId="9" fontId="2" fillId="4" borderId="17" xfId="0" applyNumberFormat="1"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9" fontId="2" fillId="4" borderId="14" xfId="4" applyFont="1" applyFill="1" applyBorder="1" applyAlignment="1" applyProtection="1">
      <alignment horizontal="center" vertical="center" wrapText="1"/>
      <protection hidden="1"/>
    </xf>
    <xf numFmtId="9" fontId="2" fillId="4" borderId="17" xfId="4" applyFont="1" applyFill="1" applyBorder="1" applyAlignment="1" applyProtection="1">
      <alignment horizontal="center" vertical="center" wrapText="1"/>
      <protection hidden="1"/>
    </xf>
    <xf numFmtId="9" fontId="2" fillId="4" borderId="13" xfId="4" applyFont="1" applyFill="1" applyBorder="1" applyAlignment="1" applyProtection="1">
      <alignment horizontal="center" vertical="center" wrapText="1"/>
      <protection hidden="1"/>
    </xf>
    <xf numFmtId="9" fontId="2" fillId="4" borderId="16" xfId="4" applyFont="1" applyFill="1" applyBorder="1" applyAlignment="1" applyProtection="1">
      <alignment horizontal="center" vertical="center" wrapText="1"/>
      <protection hidden="1"/>
    </xf>
    <xf numFmtId="0" fontId="2" fillId="4" borderId="18" xfId="0" applyFont="1" applyFill="1" applyBorder="1" applyAlignment="1" applyProtection="1">
      <alignment horizontal="center" vertical="center" wrapText="1"/>
      <protection hidden="1"/>
    </xf>
    <xf numFmtId="0" fontId="2" fillId="4" borderId="15" xfId="0" applyFont="1" applyFill="1" applyBorder="1" applyAlignment="1" applyProtection="1">
      <alignment horizontal="center" vertical="center" wrapText="1"/>
      <protection hidden="1"/>
    </xf>
    <xf numFmtId="1" fontId="2" fillId="4" borderId="17" xfId="0" applyNumberFormat="1" applyFont="1" applyFill="1" applyBorder="1" applyAlignment="1" applyProtection="1">
      <alignment horizontal="center" vertical="center" wrapText="1"/>
      <protection hidden="1"/>
    </xf>
    <xf numFmtId="9" fontId="2" fillId="0" borderId="17" xfId="0" applyNumberFormat="1" applyFont="1" applyFill="1" applyBorder="1" applyAlignment="1" applyProtection="1">
      <alignment horizontal="center" vertical="center" wrapText="1"/>
      <protection hidden="1"/>
    </xf>
    <xf numFmtId="0" fontId="2" fillId="0" borderId="17" xfId="0" applyFont="1" applyFill="1" applyBorder="1" applyAlignment="1" applyProtection="1">
      <alignment horizontal="center" vertical="center" wrapText="1"/>
      <protection hidden="1"/>
    </xf>
    <xf numFmtId="9" fontId="2" fillId="4" borderId="20" xfId="4" applyFont="1" applyFill="1" applyBorder="1" applyAlignment="1" applyProtection="1">
      <alignment horizontal="center" vertical="center" wrapText="1"/>
      <protection hidden="1"/>
    </xf>
    <xf numFmtId="0" fontId="2" fillId="4" borderId="20" xfId="0" applyFont="1" applyFill="1" applyBorder="1" applyAlignment="1" applyProtection="1">
      <alignment horizontal="center" vertical="center" wrapText="1"/>
      <protection hidden="1"/>
    </xf>
    <xf numFmtId="0" fontId="2" fillId="13" borderId="13" xfId="0" applyFont="1" applyFill="1" applyBorder="1" applyAlignment="1" applyProtection="1">
      <alignment horizontal="center" vertical="center" wrapText="1"/>
      <protection hidden="1"/>
    </xf>
    <xf numFmtId="0" fontId="2" fillId="13" borderId="16" xfId="0" applyFont="1" applyFill="1" applyBorder="1" applyAlignment="1" applyProtection="1">
      <alignment horizontal="center" vertical="center" wrapText="1"/>
      <protection hidden="1"/>
    </xf>
    <xf numFmtId="0" fontId="2" fillId="13" borderId="14" xfId="0" applyFont="1" applyFill="1" applyBorder="1" applyAlignment="1" applyProtection="1">
      <alignment horizontal="center" vertical="center" wrapText="1"/>
      <protection hidden="1"/>
    </xf>
    <xf numFmtId="0" fontId="2" fillId="13" borderId="17" xfId="0" applyFont="1" applyFill="1" applyBorder="1" applyAlignment="1" applyProtection="1">
      <alignment horizontal="center" vertical="center" wrapText="1"/>
      <protection hidden="1"/>
    </xf>
    <xf numFmtId="0" fontId="2" fillId="4" borderId="19" xfId="0" applyFont="1" applyFill="1" applyBorder="1" applyAlignment="1" applyProtection="1">
      <alignment horizontal="center" vertical="center" wrapText="1"/>
      <protection hidden="1"/>
    </xf>
    <xf numFmtId="0" fontId="2" fillId="13" borderId="15" xfId="0" applyFont="1" applyFill="1" applyBorder="1" applyAlignment="1" applyProtection="1">
      <alignment horizontal="center" vertical="center" wrapText="1"/>
      <protection hidden="1"/>
    </xf>
    <xf numFmtId="0" fontId="2" fillId="13" borderId="18" xfId="0" applyFont="1" applyFill="1" applyBorder="1" applyAlignment="1" applyProtection="1">
      <alignment horizontal="center" vertical="center" wrapText="1"/>
      <protection hidden="1"/>
    </xf>
    <xf numFmtId="0" fontId="2" fillId="13" borderId="17" xfId="0" applyFont="1" applyFill="1" applyBorder="1" applyAlignment="1">
      <alignment horizontal="center" vertical="center" wrapText="1"/>
    </xf>
    <xf numFmtId="0" fontId="2" fillId="13" borderId="18" xfId="0" applyFont="1" applyFill="1" applyBorder="1" applyAlignment="1">
      <alignment horizontal="center" vertical="center" wrapText="1"/>
    </xf>
    <xf numFmtId="14" fontId="2" fillId="13" borderId="17" xfId="0" applyNumberFormat="1" applyFont="1" applyFill="1" applyBorder="1" applyAlignment="1" applyProtection="1">
      <alignment horizontal="center" vertical="center" wrapText="1"/>
      <protection hidden="1"/>
    </xf>
    <xf numFmtId="165" fontId="2" fillId="13" borderId="14" xfId="2" applyNumberFormat="1" applyFont="1" applyFill="1" applyBorder="1" applyAlignment="1" applyProtection="1">
      <alignment horizontal="center" vertical="center" wrapText="1"/>
      <protection hidden="1"/>
    </xf>
    <xf numFmtId="165" fontId="2" fillId="13" borderId="17" xfId="0" applyNumberFormat="1" applyFont="1" applyFill="1" applyBorder="1" applyAlignment="1">
      <alignment horizontal="center" vertical="center" wrapText="1"/>
    </xf>
    <xf numFmtId="9" fontId="2" fillId="13" borderId="17" xfId="4" applyFont="1" applyFill="1" applyBorder="1" applyAlignment="1" applyProtection="1">
      <alignment horizontal="center" vertical="center" wrapText="1"/>
      <protection hidden="1"/>
    </xf>
    <xf numFmtId="9" fontId="2" fillId="13" borderId="17" xfId="4" applyFont="1" applyFill="1" applyBorder="1" applyAlignment="1">
      <alignment horizontal="center" vertical="center" wrapText="1"/>
    </xf>
    <xf numFmtId="0" fontId="2" fillId="13" borderId="20" xfId="0" applyFont="1" applyFill="1" applyBorder="1" applyAlignment="1">
      <alignment horizontal="center" vertical="center" wrapText="1"/>
    </xf>
    <xf numFmtId="0" fontId="2" fillId="13" borderId="21" xfId="0" applyFont="1" applyFill="1" applyBorder="1" applyAlignment="1">
      <alignment horizontal="center" vertical="center" wrapText="1"/>
    </xf>
    <xf numFmtId="165" fontId="2" fillId="13" borderId="17" xfId="2" applyNumberFormat="1" applyFont="1" applyFill="1" applyBorder="1" applyAlignment="1" applyProtection="1">
      <alignment horizontal="center" vertical="center" wrapText="1"/>
      <protection hidden="1"/>
    </xf>
    <xf numFmtId="9" fontId="2" fillId="13" borderId="20" xfId="4" applyFont="1" applyFill="1" applyBorder="1" applyAlignment="1">
      <alignment horizontal="center" vertical="center" wrapText="1"/>
    </xf>
    <xf numFmtId="0" fontId="2" fillId="13" borderId="19" xfId="0" applyFont="1" applyFill="1" applyBorder="1" applyAlignment="1" applyProtection="1">
      <alignment horizontal="center" vertical="center" wrapText="1"/>
      <protection hidden="1"/>
    </xf>
    <xf numFmtId="9" fontId="2" fillId="13" borderId="17" xfId="0" applyNumberFormat="1" applyFont="1" applyFill="1" applyBorder="1" applyAlignment="1" applyProtection="1">
      <alignment horizontal="center" vertical="center" wrapText="1"/>
      <protection hidden="1"/>
    </xf>
    <xf numFmtId="0" fontId="2" fillId="0" borderId="14" xfId="0" applyFont="1" applyFill="1" applyBorder="1" applyAlignment="1" applyProtection="1">
      <alignment horizontal="center" vertical="center" wrapText="1"/>
      <protection hidden="1"/>
    </xf>
    <xf numFmtId="0" fontId="2" fillId="0" borderId="15" xfId="0" applyFont="1" applyFill="1" applyBorder="1" applyAlignment="1" applyProtection="1">
      <alignment horizontal="center" vertical="center" wrapText="1"/>
      <protection hidden="1"/>
    </xf>
    <xf numFmtId="0" fontId="2" fillId="0" borderId="18" xfId="0" applyFont="1" applyFill="1" applyBorder="1" applyAlignment="1" applyProtection="1">
      <alignment horizontal="center" vertical="center" wrapText="1"/>
      <protection hidden="1"/>
    </xf>
    <xf numFmtId="9" fontId="2" fillId="0" borderId="14" xfId="4" applyFont="1" applyFill="1" applyBorder="1" applyAlignment="1" applyProtection="1">
      <alignment horizontal="center" vertical="center" wrapText="1"/>
      <protection hidden="1"/>
    </xf>
    <xf numFmtId="9" fontId="2" fillId="0" borderId="17" xfId="4" applyFont="1" applyFill="1" applyBorder="1" applyAlignment="1" applyProtection="1">
      <alignment horizontal="center" vertical="center" wrapText="1"/>
      <protection hidden="1"/>
    </xf>
    <xf numFmtId="0" fontId="2" fillId="0" borderId="13" xfId="0" applyFont="1" applyFill="1" applyBorder="1" applyAlignment="1" applyProtection="1">
      <alignment horizontal="center" vertical="center" wrapText="1"/>
      <protection hidden="1"/>
    </xf>
    <xf numFmtId="0" fontId="2" fillId="0" borderId="16" xfId="0" applyFont="1" applyFill="1" applyBorder="1" applyAlignment="1" applyProtection="1">
      <alignment horizontal="center" vertical="center" wrapText="1"/>
      <protection hidden="1"/>
    </xf>
    <xf numFmtId="0" fontId="2" fillId="0" borderId="20" xfId="0" applyFont="1" applyFill="1" applyBorder="1" applyAlignment="1" applyProtection="1">
      <alignment horizontal="center" vertical="center" wrapText="1"/>
      <protection hidden="1"/>
    </xf>
    <xf numFmtId="0" fontId="2" fillId="0" borderId="21" xfId="0" applyFont="1" applyFill="1" applyBorder="1" applyAlignment="1" applyProtection="1">
      <alignment horizontal="center" vertical="center" wrapText="1"/>
      <protection hidden="1"/>
    </xf>
    <xf numFmtId="165" fontId="2" fillId="0" borderId="17" xfId="0" applyNumberFormat="1" applyFont="1" applyFill="1" applyBorder="1" applyAlignment="1" applyProtection="1">
      <alignment horizontal="center" vertical="center" wrapText="1"/>
      <protection hidden="1"/>
    </xf>
    <xf numFmtId="9" fontId="2" fillId="0" borderId="20" xfId="4" applyFont="1" applyFill="1" applyBorder="1" applyAlignment="1" applyProtection="1">
      <alignment horizontal="center" vertical="center" wrapText="1"/>
      <protection hidden="1"/>
    </xf>
    <xf numFmtId="0" fontId="2" fillId="0" borderId="19" xfId="0" applyFont="1" applyFill="1" applyBorder="1" applyAlignment="1" applyProtection="1">
      <alignment horizontal="center" vertical="center" wrapText="1"/>
      <protection hidden="1"/>
    </xf>
    <xf numFmtId="9" fontId="2" fillId="13" borderId="14" xfId="4" applyNumberFormat="1" applyFont="1" applyFill="1" applyBorder="1" applyAlignment="1" applyProtection="1">
      <alignment horizontal="center" vertical="center" wrapText="1"/>
      <protection hidden="1"/>
    </xf>
    <xf numFmtId="9" fontId="2" fillId="13" borderId="17" xfId="4" applyNumberFormat="1" applyFont="1" applyFill="1" applyBorder="1" applyAlignment="1" applyProtection="1">
      <alignment horizontal="center" vertical="center" wrapText="1"/>
      <protection hidden="1"/>
    </xf>
    <xf numFmtId="9" fontId="2" fillId="13" borderId="14" xfId="4" applyFont="1" applyFill="1" applyBorder="1" applyAlignment="1" applyProtection="1">
      <alignment horizontal="center" vertical="center" wrapText="1"/>
      <protection hidden="1"/>
    </xf>
    <xf numFmtId="0" fontId="2" fillId="13" borderId="20" xfId="0" applyFont="1" applyFill="1" applyBorder="1" applyAlignment="1" applyProtection="1">
      <alignment horizontal="center" vertical="center" wrapText="1"/>
      <protection hidden="1"/>
    </xf>
    <xf numFmtId="0" fontId="2" fillId="13" borderId="21" xfId="0" applyFont="1" applyFill="1" applyBorder="1" applyAlignment="1" applyProtection="1">
      <alignment horizontal="center" vertical="center" wrapText="1"/>
      <protection hidden="1"/>
    </xf>
    <xf numFmtId="166" fontId="2" fillId="13" borderId="17" xfId="0" applyNumberFormat="1" applyFont="1" applyFill="1" applyBorder="1" applyAlignment="1" applyProtection="1">
      <alignment horizontal="center" vertical="center" wrapText="1"/>
      <protection hidden="1"/>
    </xf>
    <xf numFmtId="166" fontId="2" fillId="0" borderId="17" xfId="0" applyNumberFormat="1" applyFont="1" applyFill="1" applyBorder="1" applyAlignment="1" applyProtection="1">
      <alignment horizontal="center" vertical="center" wrapText="1"/>
      <protection hidden="1"/>
    </xf>
    <xf numFmtId="166" fontId="2" fillId="0" borderId="14" xfId="0" applyNumberFormat="1" applyFont="1" applyFill="1" applyBorder="1" applyAlignment="1" applyProtection="1">
      <alignment horizontal="center" vertical="center" wrapText="1"/>
      <protection hidden="1"/>
    </xf>
    <xf numFmtId="166" fontId="2" fillId="13" borderId="14" xfId="0" applyNumberFormat="1" applyFont="1" applyFill="1" applyBorder="1" applyAlignment="1" applyProtection="1">
      <alignment horizontal="center" vertical="center" wrapText="1"/>
      <protection hidden="1"/>
    </xf>
    <xf numFmtId="166" fontId="2" fillId="0" borderId="20" xfId="0" applyNumberFormat="1" applyFont="1" applyFill="1" applyBorder="1" applyAlignment="1" applyProtection="1">
      <alignment horizontal="center" vertical="center" wrapText="1"/>
      <protection hidden="1"/>
    </xf>
    <xf numFmtId="9" fontId="2" fillId="13" borderId="20" xfId="4" applyFont="1" applyFill="1" applyBorder="1" applyAlignment="1" applyProtection="1">
      <alignment horizontal="center" vertical="center" wrapText="1"/>
      <protection hidden="1"/>
    </xf>
    <xf numFmtId="9" fontId="2" fillId="0" borderId="14" xfId="0" applyNumberFormat="1" applyFont="1" applyFill="1" applyBorder="1" applyAlignment="1" applyProtection="1">
      <alignment horizontal="center" vertical="center" wrapText="1"/>
      <protection hidden="1"/>
    </xf>
    <xf numFmtId="166" fontId="2" fillId="13" borderId="20" xfId="0" applyNumberFormat="1" applyFont="1" applyFill="1" applyBorder="1" applyAlignment="1" applyProtection="1">
      <alignment horizontal="center" vertical="center" wrapText="1"/>
      <protection hidden="1"/>
    </xf>
    <xf numFmtId="0" fontId="2" fillId="13" borderId="14" xfId="4" applyNumberFormat="1" applyFont="1" applyFill="1" applyBorder="1" applyAlignment="1" applyProtection="1">
      <alignment horizontal="center" vertical="center" wrapText="1"/>
      <protection hidden="1"/>
    </xf>
    <xf numFmtId="0" fontId="2" fillId="13" borderId="17" xfId="4" applyNumberFormat="1" applyFont="1" applyFill="1" applyBorder="1" applyAlignment="1" applyProtection="1">
      <alignment horizontal="center" vertical="center" wrapText="1"/>
      <protection hidden="1"/>
    </xf>
    <xf numFmtId="9" fontId="2" fillId="0" borderId="20" xfId="0" applyNumberFormat="1" applyFont="1" applyFill="1" applyBorder="1" applyAlignment="1" applyProtection="1">
      <alignment horizontal="center" vertical="center" wrapText="1"/>
      <protection hidden="1"/>
    </xf>
    <xf numFmtId="0" fontId="2" fillId="13" borderId="0" xfId="0" applyFont="1" applyFill="1" applyBorder="1" applyAlignment="1">
      <alignment horizontal="center" vertical="center" wrapText="1"/>
    </xf>
    <xf numFmtId="165" fontId="2" fillId="13" borderId="14" xfId="0" applyNumberFormat="1" applyFont="1" applyFill="1" applyBorder="1" applyAlignment="1" applyProtection="1">
      <alignment horizontal="center" vertical="center" wrapText="1"/>
      <protection hidden="1"/>
    </xf>
    <xf numFmtId="165" fontId="2" fillId="13" borderId="17" xfId="0" applyNumberFormat="1" applyFont="1" applyFill="1" applyBorder="1" applyAlignment="1" applyProtection="1">
      <alignment horizontal="center" vertical="center" wrapText="1"/>
      <protection hidden="1"/>
    </xf>
    <xf numFmtId="167" fontId="2" fillId="13" borderId="17" xfId="2" applyNumberFormat="1" applyFont="1" applyFill="1" applyBorder="1" applyAlignment="1" applyProtection="1">
      <alignment horizontal="center" vertical="center" wrapText="1"/>
      <protection hidden="1"/>
    </xf>
    <xf numFmtId="0" fontId="2" fillId="13" borderId="17" xfId="0" applyNumberFormat="1" applyFont="1" applyFill="1" applyBorder="1" applyAlignment="1" applyProtection="1">
      <alignment horizontal="center" vertical="center" wrapText="1"/>
      <protection hidden="1"/>
    </xf>
    <xf numFmtId="168" fontId="2" fillId="0" borderId="17" xfId="1" applyNumberFormat="1" applyFont="1" applyFill="1" applyBorder="1" applyAlignment="1" applyProtection="1">
      <alignment horizontal="center" vertical="center" wrapText="1"/>
      <protection hidden="1"/>
    </xf>
    <xf numFmtId="0" fontId="2" fillId="0" borderId="17" xfId="0" applyFont="1" applyBorder="1" applyAlignment="1">
      <alignment horizontal="center" vertical="center" wrapText="1"/>
    </xf>
    <xf numFmtId="0" fontId="2" fillId="0" borderId="17" xfId="0" applyFont="1" applyFill="1" applyBorder="1" applyAlignment="1">
      <alignment horizontal="center" vertical="center" wrapText="1"/>
    </xf>
    <xf numFmtId="168" fontId="2" fillId="0" borderId="14" xfId="1" applyNumberFormat="1" applyFont="1" applyFill="1" applyBorder="1" applyAlignment="1" applyProtection="1">
      <alignment horizontal="center" vertical="center" wrapText="1"/>
      <protection hidden="1"/>
    </xf>
    <xf numFmtId="9" fontId="2" fillId="0" borderId="14" xfId="4" applyFont="1" applyFill="1" applyBorder="1" applyAlignment="1">
      <alignment horizontal="center" vertical="center" wrapText="1"/>
    </xf>
    <xf numFmtId="9" fontId="2" fillId="0" borderId="17" xfId="4" applyFont="1" applyFill="1" applyBorder="1" applyAlignment="1">
      <alignment horizontal="center" vertical="center" wrapText="1"/>
    </xf>
    <xf numFmtId="0" fontId="2" fillId="0" borderId="14" xfId="0" applyFont="1" applyBorder="1" applyAlignment="1">
      <alignment horizontal="center" vertical="center" wrapText="1"/>
    </xf>
    <xf numFmtId="9" fontId="2" fillId="0" borderId="17" xfId="4" applyFont="1" applyBorder="1" applyAlignment="1">
      <alignment horizontal="center" vertical="center" wrapText="1"/>
    </xf>
    <xf numFmtId="9" fontId="2" fillId="13" borderId="14" xfId="0" applyNumberFormat="1" applyFont="1" applyFill="1" applyBorder="1" applyAlignment="1" applyProtection="1">
      <alignment horizontal="center" vertical="center" wrapText="1"/>
      <protection hidden="1"/>
    </xf>
    <xf numFmtId="165" fontId="2" fillId="0" borderId="20" xfId="0" applyNumberFormat="1" applyFont="1" applyFill="1" applyBorder="1" applyAlignment="1" applyProtection="1">
      <alignment horizontal="center" vertical="center" wrapText="1"/>
      <protection hidden="1"/>
    </xf>
    <xf numFmtId="13" fontId="2" fillId="13" borderId="17" xfId="4" applyNumberFormat="1" applyFont="1" applyFill="1" applyBorder="1" applyAlignment="1" applyProtection="1">
      <alignment horizontal="center" vertical="center" wrapText="1"/>
      <protection hidden="1"/>
    </xf>
    <xf numFmtId="0" fontId="8" fillId="13" borderId="17" xfId="0" applyFont="1" applyFill="1" applyBorder="1" applyAlignment="1" applyProtection="1">
      <alignment horizontal="center" vertical="center" wrapText="1"/>
      <protection hidden="1"/>
    </xf>
    <xf numFmtId="44" fontId="2" fillId="13" borderId="17" xfId="2" applyFont="1" applyFill="1" applyBorder="1" applyAlignment="1" applyProtection="1">
      <alignment horizontal="center" vertical="center" wrapText="1"/>
      <protection hidden="1"/>
    </xf>
    <xf numFmtId="44" fontId="2" fillId="13" borderId="20" xfId="2" applyFont="1" applyFill="1" applyBorder="1" applyAlignment="1" applyProtection="1">
      <alignment horizontal="center" vertical="center" wrapText="1"/>
      <protection hidden="1"/>
    </xf>
    <xf numFmtId="167" fontId="2" fillId="13" borderId="20" xfId="2" applyNumberFormat="1" applyFont="1" applyFill="1" applyBorder="1" applyAlignment="1" applyProtection="1">
      <alignment horizontal="center" vertical="center" wrapText="1"/>
      <protection hidden="1"/>
    </xf>
    <xf numFmtId="9" fontId="2" fillId="13" borderId="20" xfId="0" applyNumberFormat="1" applyFont="1" applyFill="1" applyBorder="1" applyAlignment="1" applyProtection="1">
      <alignment horizontal="center" vertical="center" wrapText="1"/>
      <protection hidden="1"/>
    </xf>
    <xf numFmtId="165" fontId="2" fillId="0" borderId="14" xfId="5" applyNumberFormat="1" applyFont="1" applyFill="1" applyBorder="1" applyAlignment="1">
      <alignment horizontal="center" vertical="center" wrapText="1"/>
    </xf>
    <xf numFmtId="165" fontId="2" fillId="0" borderId="17" xfId="5" applyNumberFormat="1" applyFont="1" applyFill="1" applyBorder="1" applyAlignment="1">
      <alignment horizontal="center" vertical="center" wrapText="1"/>
    </xf>
    <xf numFmtId="165" fontId="2" fillId="0" borderId="20" xfId="5" applyNumberFormat="1" applyFont="1" applyFill="1" applyBorder="1" applyAlignment="1">
      <alignment horizontal="center" vertical="center" wrapText="1"/>
    </xf>
    <xf numFmtId="164" fontId="2" fillId="13" borderId="14" xfId="2" applyNumberFormat="1" applyFont="1" applyFill="1" applyBorder="1" applyAlignment="1" applyProtection="1">
      <alignment horizontal="center" vertical="center" wrapText="1"/>
      <protection hidden="1"/>
    </xf>
    <xf numFmtId="164" fontId="2" fillId="13" borderId="17" xfId="2" applyNumberFormat="1" applyFont="1" applyFill="1" applyBorder="1" applyAlignment="1" applyProtection="1">
      <alignment horizontal="center" vertical="center" wrapText="1"/>
      <protection hidden="1"/>
    </xf>
    <xf numFmtId="0" fontId="2" fillId="13" borderId="14" xfId="0" applyFont="1" applyFill="1" applyBorder="1" applyAlignment="1">
      <alignment horizontal="center" vertical="center" wrapText="1"/>
    </xf>
    <xf numFmtId="164" fontId="2" fillId="13" borderId="17" xfId="0" applyNumberFormat="1" applyFont="1" applyFill="1" applyBorder="1" applyAlignment="1">
      <alignment horizontal="center" vertical="center" wrapText="1"/>
    </xf>
    <xf numFmtId="164" fontId="2" fillId="13" borderId="20" xfId="2" applyNumberFormat="1" applyFont="1" applyFill="1" applyBorder="1" applyAlignment="1" applyProtection="1">
      <alignment horizontal="center" vertical="center" wrapText="1"/>
      <protection hidden="1"/>
    </xf>
    <xf numFmtId="44" fontId="2" fillId="0" borderId="17" xfId="2" applyFont="1" applyFill="1" applyBorder="1" applyAlignment="1" applyProtection="1">
      <alignment horizontal="center" vertical="center" wrapText="1"/>
      <protection hidden="1"/>
    </xf>
    <xf numFmtId="0" fontId="6" fillId="0" borderId="17" xfId="0" applyFont="1" applyFill="1" applyBorder="1" applyAlignment="1" applyProtection="1">
      <alignment horizontal="left" vertical="center" wrapText="1"/>
      <protection hidden="1"/>
    </xf>
    <xf numFmtId="0" fontId="6" fillId="0" borderId="17" xfId="0" applyFont="1" applyFill="1" applyBorder="1" applyAlignment="1" applyProtection="1">
      <alignment horizontal="center" vertical="center" wrapText="1"/>
      <protection hidden="1"/>
    </xf>
    <xf numFmtId="44" fontId="2" fillId="0" borderId="14" xfId="2" applyFont="1" applyFill="1" applyBorder="1" applyAlignment="1" applyProtection="1">
      <alignment horizontal="center" vertical="center" wrapText="1"/>
      <protection hidden="1"/>
    </xf>
    <xf numFmtId="44" fontId="2" fillId="0" borderId="20" xfId="2" applyFont="1" applyFill="1" applyBorder="1" applyAlignment="1" applyProtection="1">
      <alignment horizontal="center" vertical="center" wrapText="1"/>
      <protection hidden="1"/>
    </xf>
    <xf numFmtId="0" fontId="2" fillId="0" borderId="17" xfId="0" applyFont="1" applyFill="1" applyBorder="1" applyAlignment="1" applyProtection="1">
      <alignment horizontal="left" vertical="center" wrapText="1"/>
      <protection hidden="1"/>
    </xf>
    <xf numFmtId="0" fontId="2" fillId="0" borderId="20" xfId="0" applyFont="1" applyFill="1" applyBorder="1" applyAlignment="1" applyProtection="1">
      <alignment horizontal="left" vertical="center" wrapText="1"/>
      <protection hidden="1"/>
    </xf>
    <xf numFmtId="0" fontId="6" fillId="0" borderId="20" xfId="0" applyFont="1" applyFill="1" applyBorder="1" applyAlignment="1" applyProtection="1">
      <alignment horizontal="center" vertical="center" wrapText="1"/>
      <protection hidden="1"/>
    </xf>
    <xf numFmtId="0" fontId="2" fillId="13" borderId="16" xfId="0" applyFont="1" applyFill="1" applyBorder="1" applyAlignment="1">
      <alignment horizontal="center" vertical="center" wrapText="1"/>
    </xf>
    <xf numFmtId="1" fontId="2" fillId="13" borderId="17" xfId="0" applyNumberFormat="1" applyFont="1" applyFill="1" applyBorder="1" applyAlignment="1" applyProtection="1">
      <alignment horizontal="center" vertical="center" wrapText="1"/>
      <protection hidden="1"/>
    </xf>
    <xf numFmtId="1" fontId="2" fillId="13" borderId="17" xfId="0" applyNumberFormat="1" applyFont="1" applyFill="1" applyBorder="1" applyAlignment="1">
      <alignment horizontal="center" vertical="center" wrapText="1"/>
    </xf>
    <xf numFmtId="1" fontId="2" fillId="13" borderId="17" xfId="4" applyNumberFormat="1" applyFont="1" applyFill="1" applyBorder="1" applyAlignment="1" applyProtection="1">
      <alignment horizontal="center" vertical="center" wrapText="1"/>
      <protection hidden="1"/>
    </xf>
    <xf numFmtId="1" fontId="2" fillId="13" borderId="17" xfId="4" applyNumberFormat="1" applyFont="1" applyFill="1" applyBorder="1" applyAlignment="1">
      <alignment horizontal="center" vertical="center" wrapText="1"/>
    </xf>
    <xf numFmtId="0" fontId="2" fillId="13" borderId="19" xfId="0" applyFont="1" applyFill="1" applyBorder="1" applyAlignment="1">
      <alignment horizontal="center" vertical="center" wrapText="1"/>
    </xf>
    <xf numFmtId="42" fontId="2" fillId="0" borderId="14" xfId="3" applyFont="1" applyFill="1" applyBorder="1" applyAlignment="1">
      <alignment horizontal="center" vertical="center" wrapText="1"/>
    </xf>
    <xf numFmtId="42" fontId="2" fillId="0" borderId="17" xfId="3"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9" fontId="2" fillId="0" borderId="17" xfId="0" applyNumberFormat="1" applyFont="1" applyFill="1" applyBorder="1" applyAlignment="1">
      <alignment horizontal="center" vertical="center" wrapText="1"/>
    </xf>
    <xf numFmtId="0" fontId="6" fillId="13" borderId="17" xfId="0" applyFont="1" applyFill="1" applyBorder="1" applyAlignment="1">
      <alignment horizontal="center" vertical="center" wrapText="1"/>
    </xf>
    <xf numFmtId="0" fontId="6" fillId="13" borderId="20" xfId="0" applyFont="1" applyFill="1" applyBorder="1" applyAlignment="1">
      <alignment horizontal="center" vertical="center" wrapText="1"/>
    </xf>
    <xf numFmtId="168" fontId="6" fillId="13" borderId="14" xfId="1" applyNumberFormat="1" applyFont="1" applyFill="1" applyBorder="1" applyAlignment="1" applyProtection="1">
      <alignment horizontal="center" vertical="center" wrapText="1"/>
      <protection hidden="1"/>
    </xf>
    <xf numFmtId="168" fontId="6" fillId="13" borderId="17" xfId="1" applyNumberFormat="1" applyFont="1" applyFill="1" applyBorder="1" applyAlignment="1" applyProtection="1">
      <alignment horizontal="center" vertical="center" wrapText="1"/>
      <protection hidden="1"/>
    </xf>
    <xf numFmtId="42" fontId="2" fillId="0" borderId="20" xfId="3" applyFont="1" applyFill="1" applyBorder="1" applyAlignment="1">
      <alignment horizontal="center" vertical="center" wrapText="1"/>
    </xf>
    <xf numFmtId="0" fontId="2" fillId="13" borderId="1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13" borderId="22" xfId="0" applyFont="1" applyFill="1" applyBorder="1" applyAlignment="1" applyProtection="1">
      <alignment horizontal="center" vertical="center" wrapText="1"/>
      <protection hidden="1"/>
    </xf>
    <xf numFmtId="9" fontId="6" fillId="13" borderId="17" xfId="0" applyNumberFormat="1" applyFont="1" applyFill="1" applyBorder="1" applyAlignment="1" applyProtection="1">
      <alignment horizontal="center" vertical="center" wrapText="1"/>
      <protection hidden="1"/>
    </xf>
    <xf numFmtId="9" fontId="6" fillId="13" borderId="20" xfId="0" applyNumberFormat="1" applyFont="1" applyFill="1" applyBorder="1" applyAlignment="1" applyProtection="1">
      <alignment horizontal="center" vertical="center" wrapText="1"/>
      <protection hidden="1"/>
    </xf>
    <xf numFmtId="0" fontId="2" fillId="0" borderId="28" xfId="0" applyFont="1" applyFill="1" applyBorder="1" applyAlignment="1" applyProtection="1">
      <alignment horizontal="center" vertical="center" wrapText="1"/>
      <protection hidden="1"/>
    </xf>
    <xf numFmtId="0" fontId="2" fillId="0" borderId="24" xfId="0" applyFont="1" applyFill="1" applyBorder="1" applyAlignment="1" applyProtection="1">
      <alignment horizontal="center" vertical="center" wrapText="1"/>
      <protection hidden="1"/>
    </xf>
    <xf numFmtId="9" fontId="2" fillId="0" borderId="20"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27" xfId="0" applyFont="1" applyFill="1" applyBorder="1" applyAlignment="1" applyProtection="1">
      <alignment horizontal="center" vertical="center" wrapText="1"/>
      <protection hidden="1"/>
    </xf>
    <xf numFmtId="0" fontId="2" fillId="0" borderId="14" xfId="0" applyNumberFormat="1" applyFont="1" applyFill="1" applyBorder="1" applyAlignment="1" applyProtection="1">
      <alignment horizontal="center" vertical="center" wrapText="1"/>
      <protection hidden="1"/>
    </xf>
    <xf numFmtId="0" fontId="2" fillId="0" borderId="17" xfId="0" applyNumberFormat="1" applyFont="1" applyFill="1" applyBorder="1" applyAlignment="1" applyProtection="1">
      <alignment horizontal="center" vertical="center" wrapText="1"/>
      <protection hidden="1"/>
    </xf>
    <xf numFmtId="1" fontId="2" fillId="13" borderId="20" xfId="4" applyNumberFormat="1" applyFont="1" applyFill="1" applyBorder="1" applyAlignment="1" applyProtection="1">
      <alignment horizontal="center" vertical="center" wrapText="1"/>
      <protection hidden="1"/>
    </xf>
    <xf numFmtId="1" fontId="2" fillId="13" borderId="14" xfId="4" applyNumberFormat="1" applyFont="1" applyFill="1" applyBorder="1" applyAlignment="1" applyProtection="1">
      <alignment horizontal="center" vertical="center" wrapText="1"/>
      <protection hidden="1"/>
    </xf>
    <xf numFmtId="43" fontId="2" fillId="0" borderId="14" xfId="1" applyFont="1" applyFill="1" applyBorder="1" applyAlignment="1">
      <alignment horizontal="center" vertical="center" wrapText="1"/>
    </xf>
    <xf numFmtId="43" fontId="2" fillId="0" borderId="17" xfId="1" applyFont="1" applyFill="1" applyBorder="1" applyAlignment="1">
      <alignment horizontal="center" vertical="center" wrapText="1"/>
    </xf>
    <xf numFmtId="1" fontId="2" fillId="13" borderId="14" xfId="0" applyNumberFormat="1" applyFont="1" applyFill="1" applyBorder="1" applyAlignment="1" applyProtection="1">
      <alignment horizontal="center" vertical="center" wrapText="1"/>
      <protection hidden="1"/>
    </xf>
    <xf numFmtId="0" fontId="2" fillId="13" borderId="31" xfId="0" applyFont="1" applyFill="1" applyBorder="1" applyAlignment="1">
      <alignment horizontal="center" vertical="center" wrapText="1"/>
    </xf>
    <xf numFmtId="0" fontId="2" fillId="13" borderId="31" xfId="0" applyFont="1" applyFill="1" applyBorder="1" applyAlignment="1" applyProtection="1">
      <alignment horizontal="center" vertical="center" wrapText="1"/>
      <protection hidden="1"/>
    </xf>
    <xf numFmtId="9" fontId="2" fillId="13" borderId="31" xfId="0" applyNumberFormat="1" applyFont="1" applyFill="1" applyBorder="1" applyAlignment="1" applyProtection="1">
      <alignment horizontal="center" vertical="center" wrapText="1"/>
      <protection hidden="1"/>
    </xf>
    <xf numFmtId="0" fontId="2" fillId="13" borderId="30" xfId="0" applyFont="1" applyFill="1" applyBorder="1" applyAlignment="1">
      <alignment horizontal="center" vertical="center" wrapText="1"/>
    </xf>
  </cellXfs>
  <cellStyles count="16">
    <cellStyle name="Millares" xfId="1" builtinId="3"/>
    <cellStyle name="Millares 2" xfId="6"/>
    <cellStyle name="Millares 3" xfId="5"/>
    <cellStyle name="Millares 4" xfId="7"/>
    <cellStyle name="Moneda" xfId="2" builtinId="4"/>
    <cellStyle name="Moneda [0]" xfId="3" builtinId="7"/>
    <cellStyle name="Moneda 2" xfId="8"/>
    <cellStyle name="Normal" xfId="0" builtinId="0"/>
    <cellStyle name="Normal 2" xfId="9"/>
    <cellStyle name="Normal 2 2" xfId="10"/>
    <cellStyle name="Normal 3" xfId="11"/>
    <cellStyle name="Normal 4" xfId="12"/>
    <cellStyle name="Normal 6" xfId="13"/>
    <cellStyle name="Normal 6 2" xfId="14"/>
    <cellStyle name="Porcentaje" xfId="4" builtinId="5"/>
    <cellStyle name="Porcentaje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19050</xdr:rowOff>
    </xdr:from>
    <xdr:to>
      <xdr:col>2</xdr:col>
      <xdr:colOff>0</xdr:colOff>
      <xdr:row>4</xdr:row>
      <xdr:rowOff>52763</xdr:rowOff>
    </xdr:to>
    <xdr:pic>
      <xdr:nvPicPr>
        <xdr:cNvPr id="2" name="1 Imagen" descr="Departamento Administrativo Nacional de Estadística (DANE)">
          <a:extLst>
            <a:ext uri="{FF2B5EF4-FFF2-40B4-BE49-F238E27FC236}">
              <a16:creationId xmlns="" xmlns:a16="http://schemas.microsoft.com/office/drawing/2014/main" id="{00000000-0008-0000-15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886075" y="876300"/>
          <a:ext cx="0" cy="367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xdr:row>
      <xdr:rowOff>19050</xdr:rowOff>
    </xdr:from>
    <xdr:to>
      <xdr:col>2</xdr:col>
      <xdr:colOff>0</xdr:colOff>
      <xdr:row>4</xdr:row>
      <xdr:rowOff>52763</xdr:rowOff>
    </xdr:to>
    <xdr:pic>
      <xdr:nvPicPr>
        <xdr:cNvPr id="3" name="1 Imagen" descr="Departamento Administrativo Nacional de Estadística (DANE)">
          <a:extLst>
            <a:ext uri="{FF2B5EF4-FFF2-40B4-BE49-F238E27FC236}">
              <a16:creationId xmlns="" xmlns:a16="http://schemas.microsoft.com/office/drawing/2014/main" id="{00000000-0008-0000-15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886075" y="876300"/>
          <a:ext cx="0" cy="367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87</xdr:row>
      <xdr:rowOff>0</xdr:rowOff>
    </xdr:from>
    <xdr:to>
      <xdr:col>2</xdr:col>
      <xdr:colOff>0</xdr:colOff>
      <xdr:row>89</xdr:row>
      <xdr:rowOff>612592</xdr:rowOff>
    </xdr:to>
    <xdr:pic>
      <xdr:nvPicPr>
        <xdr:cNvPr id="4" name="1 Imagen" descr="Departamento Administrativo Nacional de Estadística (DANE)">
          <a:extLst>
            <a:ext uri="{FF2B5EF4-FFF2-40B4-BE49-F238E27FC236}">
              <a16:creationId xmlns="" xmlns:a16="http://schemas.microsoft.com/office/drawing/2014/main" id="{00000000-0008-0000-15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886075" y="66055875"/>
          <a:ext cx="0" cy="2269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394</xdr:row>
      <xdr:rowOff>0</xdr:rowOff>
    </xdr:from>
    <xdr:to>
      <xdr:col>2</xdr:col>
      <xdr:colOff>0</xdr:colOff>
      <xdr:row>394</xdr:row>
      <xdr:rowOff>190769</xdr:rowOff>
    </xdr:to>
    <xdr:pic>
      <xdr:nvPicPr>
        <xdr:cNvPr id="5" name="1 Imagen" descr="Departamento Administrativo Nacional de Estadística (DANE)">
          <a:extLst>
            <a:ext uri="{FF2B5EF4-FFF2-40B4-BE49-F238E27FC236}">
              <a16:creationId xmlns="" xmlns:a16="http://schemas.microsoft.com/office/drawing/2014/main" id="{00000000-0008-0000-15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886075" y="302875950"/>
          <a:ext cx="0" cy="190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357</xdr:row>
      <xdr:rowOff>0</xdr:rowOff>
    </xdr:from>
    <xdr:to>
      <xdr:col>2</xdr:col>
      <xdr:colOff>0</xdr:colOff>
      <xdr:row>357</xdr:row>
      <xdr:rowOff>190769</xdr:rowOff>
    </xdr:to>
    <xdr:pic>
      <xdr:nvPicPr>
        <xdr:cNvPr id="6" name="1 Imagen" descr="Departamento Administrativo Nacional de Estadística (DANE)">
          <a:extLst>
            <a:ext uri="{FF2B5EF4-FFF2-40B4-BE49-F238E27FC236}">
              <a16:creationId xmlns="" xmlns:a16="http://schemas.microsoft.com/office/drawing/2014/main" id="{00000000-0008-0000-15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886075" y="261918450"/>
          <a:ext cx="0" cy="190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20\Registros_PDE\2019\PLANES%20E%20INFORMES%20OPLAN\3.%20PLAN%20DE%20ACCI&#211;N%202019\MATRIZ%20PLAN%20DE%20ACCION%202019_PLANTILLA%20ACTUALIZAD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RSChimbiB/Documents/Copia%20de%20Plan%20de%20acci&#243;n%202019%20(%20marzo)%20DC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ystema35\pro_cont_dcd\2018\SPGI\2019\Plan%20acci&#243;n%202019\MARZO\Plan%20de%20acci&#243;n%202019%20(%20marz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pzuluagaf/Documents/PROPUESTA%20-PLAN%20DE%20ACCI&#211;N_DSCN%20(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ROPUESTA%20-PLAN%20DE%20ACCI&#211;N%20DICE%20Vf%20dice%20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zuluagaf/AppData/Local/Microsoft/Windows/Temporary%20Internet%20Files/Content.Outlook/I4M92DG5/Plan%20de%20Accion%202019%20Consolidado%20-%20Direcciones%20Territoriales%202204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anchezg/AppData/Local/Microsoft/Windows/Temporary%20Internet%20Files/Content.Outlook/KQLMBEFF/PROPUESTA%20-PLAN%20DE%20ACCI&#211;N%20V2%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SChimbiB/AppData/Local/Microsoft/Windows/Temporary%20Internet%20Files/Content.Outlook/04RIMMNN/PROPUESTA%20-PLAN%20DE%20ACCI&#211;N%20V2%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pzuluagaf/AppData/Local/Microsoft/Windows/Temporary%20Internet%20Files/Content.Outlook/I4M92DG5/Plan%20de%20Acci&#243;n%202019%20Consolidado%20-%20Direcciones%20Territoriales_Cali%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OFlorezM/AppData/Local/Microsoft/Windows/INetCache/Content.Outlook/D3XHGYXA/PROPUESTA%20-PLAN%20DE%20ACCI&#211;N%20V2_TERRITORIALES%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pzuluagaf/AppData/Local/Microsoft/Windows/Temporary%20Internet%20Files/Content.Outlook/I4M92DG5/PROPUESTA%20-PLAN%20DE%20ACCI&#211;N%20OC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jorozcog/AppData/Local/Microsoft/Windows/Temporary%20Internet%20Files/Content.Outlook/HT65SPF2/PLAN%20DE%20ACCI&#211;N%20V2_CONSOLIDADA%200605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pzuluagaf/AppData/Local/Microsoft/Windows/Temporary%20Internet%20Files/Content.Outlook/I4M92DG5/PROPUESTA%20-PLAN%20DE%20ACCI&#211;N%20V2-%20DIMP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DANE 2019"/>
      <sheetName val="Listas"/>
      <sheetName val="Listas MIPG"/>
      <sheetName val="Hoja2"/>
    </sheetNames>
    <sheetDataSet>
      <sheetData sheetId="0" refreshError="1"/>
      <sheetData sheetId="1">
        <row r="2">
          <cell r="B2" t="str">
            <v>Dirección General</v>
          </cell>
        </row>
        <row r="3">
          <cell r="B3" t="str">
            <v>Subdirección General</v>
          </cell>
        </row>
        <row r="4">
          <cell r="B4" t="str">
            <v>Secretaría General</v>
          </cell>
        </row>
        <row r="5">
          <cell r="B5" t="str">
            <v>Dirección de Difusión, Mercadeo y Cultura Estadística</v>
          </cell>
        </row>
        <row r="6">
          <cell r="B6" t="str">
            <v>Oficina Asesora de Planeación</v>
          </cell>
        </row>
        <row r="7">
          <cell r="B7" t="str">
            <v>Oficina de Sistemas</v>
          </cell>
        </row>
        <row r="8">
          <cell r="B8" t="str">
            <v>GIT Cooperación técnica y relaciones internacionales</v>
          </cell>
        </row>
        <row r="9">
          <cell r="B9" t="str">
            <v>Oficina de Control Interno</v>
          </cell>
        </row>
        <row r="10">
          <cell r="B10" t="str">
            <v>Oficina Asesora Jurídica</v>
          </cell>
        </row>
        <row r="11">
          <cell r="B11" t="str">
            <v>Gestión Humana</v>
          </cell>
        </row>
        <row r="12">
          <cell r="B12" t="str">
            <v>Administrativa</v>
          </cell>
        </row>
        <row r="13">
          <cell r="B13" t="str">
            <v>Control Interno Disciplinario</v>
          </cell>
        </row>
        <row r="14">
          <cell r="B14" t="str">
            <v>Financiera</v>
          </cell>
        </row>
        <row r="15">
          <cell r="B15" t="str">
            <v>Gestión de Compras Públicas</v>
          </cell>
        </row>
        <row r="16">
          <cell r="B16" t="str">
            <v>Dirección de Metodología y Producción Estadística</v>
          </cell>
        </row>
        <row r="17">
          <cell r="B17" t="str">
            <v>Dirección de Censos y Demografía</v>
          </cell>
        </row>
        <row r="18">
          <cell r="B18" t="str">
            <v>Dirección de Regulación, Planeación, Estandarización y Normalización</v>
          </cell>
        </row>
        <row r="19">
          <cell r="B19" t="str">
            <v>Dirección de Síntesis y Cuentas Nacionales</v>
          </cell>
        </row>
        <row r="20">
          <cell r="B20" t="str">
            <v>Dirección de Geoestadística</v>
          </cell>
        </row>
        <row r="21">
          <cell r="B21" t="str">
            <v>Área Logística y Producción de Información</v>
          </cell>
        </row>
        <row r="22">
          <cell r="B22" t="str">
            <v>Dirección Territorial - Centro Occidente Manizales</v>
          </cell>
        </row>
        <row r="23">
          <cell r="B23" t="str">
            <v>Dirección Territorial Centro - Bogotá</v>
          </cell>
        </row>
        <row r="24">
          <cell r="B24" t="str">
            <v>Dirección Territorial Centro Oriente - Bucaramanga</v>
          </cell>
        </row>
        <row r="25">
          <cell r="B25" t="str">
            <v>Dirección Territorial Noroccidente - Medellín</v>
          </cell>
        </row>
        <row r="26">
          <cell r="B26" t="str">
            <v>Dirección Territorial Norte - Barranquilla</v>
          </cell>
        </row>
        <row r="27">
          <cell r="B27" t="str">
            <v>Dirección Territorial Suroccidente - Cali</v>
          </cell>
        </row>
        <row r="28">
          <cell r="B28" t="str">
            <v>FONDANE</v>
          </cell>
        </row>
      </sheetData>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IRECCIÓN"/>
      <sheetName val="DICE"/>
      <sheetName val="LOGÍSTICA"/>
      <sheetName val="OPLAN"/>
      <sheetName val="SISTEMAS"/>
      <sheetName val="JURÍDICA"/>
      <sheetName val="CONTROL INTERNO"/>
      <sheetName val="SUBDIRECCIÓN"/>
      <sheetName val="CUENTAS NACIONALES"/>
      <sheetName val="CENSOS Y DEMO"/>
      <sheetName val="GEOESTADÍSTICA"/>
      <sheetName val="REGULACIÓN Y PLA"/>
      <sheetName val="METODOLOGIA Y PROD"/>
      <sheetName val="SECRETARÍA GENER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IRECCIÓN"/>
      <sheetName val="DICE"/>
      <sheetName val="LOGÍSTICA"/>
      <sheetName val="OPLAN"/>
      <sheetName val="SISTEMAS"/>
      <sheetName val="JURÍDICA"/>
      <sheetName val="CONTROL INTERNO"/>
      <sheetName val="SUBDIRECCIÓN"/>
      <sheetName val="CUENTAS NACIONALES"/>
      <sheetName val="CENSOS Y DEMO"/>
      <sheetName val="GEOESTADÍSTICA"/>
      <sheetName val="REGULACIÓN Y PLA"/>
      <sheetName val="METODOLOGIA Y PROD"/>
      <sheetName val="SECRETARÍA GENER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IRECCIÓN"/>
      <sheetName val="DICE"/>
      <sheetName val="LOGÍSTICA"/>
      <sheetName val="OPLAN"/>
      <sheetName val="SISTEMAS"/>
      <sheetName val="JURÍDICA"/>
      <sheetName val="CONTROL INTERNO"/>
      <sheetName val="SUBDIRECCIÓN"/>
      <sheetName val="CUENTAS NACIONALES"/>
      <sheetName val="CENSOS Y DEMO"/>
      <sheetName val="GEOESTADÍSTICA"/>
      <sheetName val="REGULACIÓN Y PLA"/>
      <sheetName val="METODOLOGIA Y PROD"/>
      <sheetName val="SECRETARÍA GENER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IRECCIÓN"/>
      <sheetName val="DICE"/>
      <sheetName val="LOGÍSTICA"/>
      <sheetName val="OPLAN"/>
      <sheetName val="SISTEMAS"/>
      <sheetName val="JURÍDICA"/>
      <sheetName val="CONTROL INTERNO"/>
      <sheetName val="SUBDIRECCIÓN"/>
      <sheetName val="CUENTAS NACIONALES"/>
      <sheetName val="CENSOS Y DEMO"/>
      <sheetName val="GEOESTADÍSTICA"/>
      <sheetName val="REGULACIÓN Y PLA"/>
      <sheetName val="METODOLOGIA Y PROD"/>
      <sheetName val="SECRETARÍA GENER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Bogotá"/>
      <sheetName val="Barranquilla"/>
      <sheetName val="Bucaramanga"/>
      <sheetName val="Cali"/>
      <sheetName val="Manizales"/>
      <sheetName val="Medellín"/>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IRECCIÓN"/>
      <sheetName val="DICE"/>
      <sheetName val="LOGÍSTICA"/>
      <sheetName val="OPLAN"/>
      <sheetName val="SISTEMAS"/>
      <sheetName val="JURÍDICA"/>
      <sheetName val="CONTROL INTERNO"/>
      <sheetName val="SUBDIRECCIÓN"/>
      <sheetName val="CUENTAS NACIONALES"/>
      <sheetName val="CENSOS Y DEMO"/>
      <sheetName val="GEOESTADÍSTICA"/>
      <sheetName val="REGULACIÓN Y PLA"/>
      <sheetName val="METODOLOGIA Y PROD"/>
      <sheetName val="SECRETARÍA GENER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IRECCIÓN"/>
      <sheetName val="DICE"/>
      <sheetName val="LOGÍSTICA"/>
      <sheetName val="OPLAN"/>
      <sheetName val="SISTEMAS"/>
      <sheetName val="JURÍDICA"/>
      <sheetName val="CONTROL INTERNO"/>
      <sheetName val="SUBDIRECCIÓN"/>
      <sheetName val="CUENTAS NACIONALES"/>
      <sheetName val="CENSOS Y DEMO"/>
      <sheetName val="GEOESTADÍSTICA"/>
      <sheetName val="REGULACIÓN Y PLA"/>
      <sheetName val="METODOLOGIA Y PROD"/>
      <sheetName val="SECRETARÍA GENER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Bogotá"/>
      <sheetName val="Barranquilla"/>
      <sheetName val="Bucaramanga"/>
      <sheetName val="Cali"/>
      <sheetName val="Manizales"/>
      <sheetName val="Medellín"/>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Bogotá"/>
      <sheetName val="Barranquilla"/>
      <sheetName val="Bucaramanga"/>
      <sheetName val="Cali"/>
      <sheetName val="Manizales"/>
      <sheetName val="Medellín"/>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IRECCIÓN"/>
      <sheetName val="DICE"/>
      <sheetName val="LOGÍSTICA"/>
      <sheetName val="OPLAN"/>
      <sheetName val="SISTEMAS"/>
      <sheetName val="JURÍDICA"/>
      <sheetName val="CONTROL INTERNO"/>
      <sheetName val="SUBDIRECCIÓN"/>
      <sheetName val="CUENTAS NACIONALES"/>
      <sheetName val="CENSOS Y DEMO"/>
      <sheetName val="GEOESTADÍSTICA"/>
      <sheetName val="REGULACIÓN Y PLA"/>
      <sheetName val="METODOLOGIA Y PROD"/>
      <sheetName val="SECRETARÍA GENER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IRECCION"/>
      <sheetName val="DICE"/>
      <sheetName val="OPLAN"/>
      <sheetName val="OAJ"/>
      <sheetName val="OCI"/>
      <sheetName val="SISTEMAS"/>
      <sheetName val="SUBDIRECCION"/>
      <sheetName val="DIRPEN"/>
      <sheetName val="DIG"/>
      <sheetName val="DCD"/>
      <sheetName val="DSCN"/>
      <sheetName val="DIMPE"/>
      <sheetName val="LOGISTICA"/>
      <sheetName val="SEC-GNAL"/>
      <sheetName val="DT-BOGOTA"/>
      <sheetName val="DT-MANIZALES"/>
      <sheetName val="DT-BUCARAMANGA"/>
      <sheetName val="DT-MEDELLIN"/>
      <sheetName val="DT-BARRANQUILLA"/>
      <sheetName val="DT-CALI"/>
      <sheetName val="DANE CONSOLID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IRECCIÓN"/>
      <sheetName val="DICE"/>
      <sheetName val="LOGÍSTICA"/>
      <sheetName val="OPLAN"/>
      <sheetName val="SISTEMAS"/>
      <sheetName val="JURÍDICA"/>
      <sheetName val="CONTROL INTERNO"/>
      <sheetName val="SUBDIRECCIÓN"/>
      <sheetName val="CUENTAS NACIONALES"/>
      <sheetName val="CENSOS Y DEMO"/>
      <sheetName val="GEOESTADÍSTICA"/>
      <sheetName val="REGULACIÓN Y PLA"/>
      <sheetName val="METODOLOGIA Y PROD"/>
      <sheetName val="SECRETARÍA GENER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43"/>
  <sheetViews>
    <sheetView showGridLines="0" tabSelected="1" topLeftCell="C225" zoomScale="70" zoomScaleNormal="70" workbookViewId="0">
      <selection activeCell="E260" sqref="E260:E263"/>
    </sheetView>
  </sheetViews>
  <sheetFormatPr baseColWidth="10" defaultRowHeight="20.25" x14ac:dyDescent="0.25"/>
  <cols>
    <col min="1" max="1" width="3.7109375" style="1" customWidth="1"/>
    <col min="2" max="2" width="39.5703125" style="1" customWidth="1"/>
    <col min="3" max="3" width="42.85546875" style="1" customWidth="1"/>
    <col min="4" max="4" width="41.28515625" style="1" customWidth="1"/>
    <col min="5" max="5" width="44.140625" style="1" customWidth="1"/>
    <col min="6" max="6" width="26" style="1" customWidth="1"/>
    <col min="7" max="7" width="20.7109375" style="1" customWidth="1"/>
    <col min="8" max="8" width="21.85546875" style="1" customWidth="1"/>
    <col min="9" max="9" width="21.42578125" style="1" customWidth="1"/>
    <col min="10" max="11" width="19.7109375" style="1" customWidth="1"/>
    <col min="12" max="12" width="63.5703125" style="1" customWidth="1"/>
    <col min="13" max="13" width="23.140625" style="1" customWidth="1"/>
    <col min="14" max="14" width="23.5703125" style="1" customWidth="1"/>
    <col min="15" max="15" width="51.7109375" style="1" customWidth="1"/>
    <col min="16" max="16" width="37.7109375" style="1" hidden="1" customWidth="1"/>
    <col min="17" max="17" width="31.140625" style="1" hidden="1" customWidth="1"/>
    <col min="18" max="18" width="31.140625" style="2" hidden="1" customWidth="1"/>
    <col min="19" max="19" width="42.28515625" style="1" hidden="1" customWidth="1"/>
    <col min="20" max="20" width="31.140625" style="1" customWidth="1"/>
    <col min="21" max="21" width="38" style="1" customWidth="1"/>
    <col min="22" max="23" width="29.42578125" style="1" customWidth="1"/>
    <col min="24" max="24" width="33.140625" style="1" customWidth="1"/>
    <col min="25" max="16384" width="11.42578125" style="1"/>
  </cols>
  <sheetData>
    <row r="1" spans="2:24" ht="15.75" customHeight="1" thickBot="1" x14ac:dyDescent="0.3">
      <c r="R1" s="1"/>
      <c r="S1" s="2"/>
    </row>
    <row r="2" spans="2:24" ht="25.5" customHeight="1" x14ac:dyDescent="0.25">
      <c r="B2" s="103"/>
      <c r="C2" s="104"/>
      <c r="D2" s="104"/>
      <c r="E2" s="104"/>
      <c r="F2" s="104"/>
      <c r="G2" s="104"/>
      <c r="H2" s="104"/>
      <c r="I2" s="104"/>
      <c r="J2" s="104"/>
      <c r="K2" s="104"/>
      <c r="L2" s="104"/>
      <c r="M2" s="104"/>
      <c r="N2" s="104"/>
      <c r="O2" s="105"/>
      <c r="P2" s="3"/>
      <c r="Q2" s="3"/>
      <c r="R2" s="3"/>
      <c r="S2" s="3"/>
      <c r="T2" s="3"/>
      <c r="U2" s="3"/>
      <c r="V2" s="3"/>
      <c r="W2" s="3"/>
      <c r="X2" s="3"/>
    </row>
    <row r="3" spans="2:24" ht="26.25" customHeight="1" thickBot="1" x14ac:dyDescent="0.3">
      <c r="B3" s="106"/>
      <c r="C3" s="107"/>
      <c r="D3" s="107"/>
      <c r="E3" s="107"/>
      <c r="F3" s="107"/>
      <c r="G3" s="107"/>
      <c r="H3" s="107"/>
      <c r="I3" s="107"/>
      <c r="J3" s="107"/>
      <c r="K3" s="107"/>
      <c r="L3" s="107"/>
      <c r="M3" s="107"/>
      <c r="N3" s="107"/>
      <c r="O3" s="108"/>
      <c r="P3" s="3"/>
      <c r="Q3" s="3"/>
      <c r="R3" s="3"/>
      <c r="S3" s="3"/>
      <c r="T3" s="3"/>
      <c r="U3" s="3"/>
      <c r="V3" s="3"/>
      <c r="W3" s="3"/>
      <c r="X3" s="3"/>
    </row>
    <row r="4" spans="2:24" ht="26.25" customHeight="1" x14ac:dyDescent="0.25">
      <c r="B4" s="109" t="s">
        <v>0</v>
      </c>
      <c r="C4" s="110"/>
      <c r="D4" s="110"/>
      <c r="E4" s="110"/>
      <c r="F4" s="110"/>
      <c r="G4" s="110"/>
      <c r="H4" s="110"/>
      <c r="I4" s="110"/>
      <c r="J4" s="110"/>
      <c r="K4" s="110"/>
      <c r="L4" s="110"/>
      <c r="M4" s="110"/>
      <c r="N4" s="110"/>
      <c r="O4" s="111"/>
      <c r="P4" s="4"/>
      <c r="Q4" s="4"/>
      <c r="R4" s="4"/>
      <c r="S4" s="4"/>
      <c r="T4" s="4"/>
      <c r="U4" s="4"/>
      <c r="V4" s="4"/>
      <c r="W4" s="4"/>
      <c r="X4" s="5"/>
    </row>
    <row r="5" spans="2:24" ht="56.25" customHeight="1" thickBot="1" x14ac:dyDescent="0.3">
      <c r="B5" s="112"/>
      <c r="C5" s="113"/>
      <c r="D5" s="113"/>
      <c r="E5" s="113"/>
      <c r="F5" s="113"/>
      <c r="G5" s="113"/>
      <c r="H5" s="113"/>
      <c r="I5" s="113"/>
      <c r="J5" s="113"/>
      <c r="K5" s="113"/>
      <c r="L5" s="113"/>
      <c r="M5" s="113"/>
      <c r="N5" s="113"/>
      <c r="O5" s="114"/>
      <c r="P5" s="6"/>
      <c r="Q5" s="6"/>
      <c r="R5" s="6"/>
      <c r="S5" s="6"/>
      <c r="T5" s="6"/>
      <c r="U5" s="6"/>
      <c r="V5" s="6"/>
      <c r="W5" s="6"/>
      <c r="X5" s="7"/>
    </row>
    <row r="6" spans="2:24" ht="36" customHeight="1" thickBot="1" x14ac:dyDescent="0.3">
      <c r="B6" s="115" t="s">
        <v>1</v>
      </c>
      <c r="C6" s="116"/>
      <c r="D6" s="116"/>
      <c r="E6" s="116"/>
      <c r="F6" s="116"/>
      <c r="G6" s="116"/>
      <c r="H6" s="116"/>
      <c r="I6" s="116"/>
      <c r="J6" s="116"/>
      <c r="K6" s="116"/>
      <c r="L6" s="116"/>
      <c r="M6" s="116"/>
      <c r="N6" s="117"/>
      <c r="O6" s="118" t="s">
        <v>2</v>
      </c>
      <c r="P6" s="119"/>
      <c r="Q6" s="119"/>
      <c r="R6" s="119"/>
      <c r="S6" s="120"/>
      <c r="T6" s="121" t="s">
        <v>3</v>
      </c>
      <c r="U6" s="122"/>
      <c r="V6" s="123"/>
      <c r="W6" s="124" t="s">
        <v>4</v>
      </c>
      <c r="X6" s="125"/>
    </row>
    <row r="7" spans="2:24" ht="89.25" customHeight="1" thickBot="1" x14ac:dyDescent="0.3">
      <c r="B7" s="8" t="s">
        <v>5</v>
      </c>
      <c r="C7" s="8" t="s">
        <v>6</v>
      </c>
      <c r="D7" s="8" t="s">
        <v>7</v>
      </c>
      <c r="E7" s="8" t="s">
        <v>8</v>
      </c>
      <c r="F7" s="8" t="s">
        <v>9</v>
      </c>
      <c r="G7" s="8" t="s">
        <v>10</v>
      </c>
      <c r="H7" s="8" t="s">
        <v>11</v>
      </c>
      <c r="I7" s="8" t="s">
        <v>12</v>
      </c>
      <c r="J7" s="8" t="s">
        <v>13</v>
      </c>
      <c r="K7" s="8" t="s">
        <v>14</v>
      </c>
      <c r="L7" s="8" t="s">
        <v>15</v>
      </c>
      <c r="M7" s="9" t="s">
        <v>16</v>
      </c>
      <c r="N7" s="9" t="s">
        <v>17</v>
      </c>
      <c r="O7" s="10" t="s">
        <v>18</v>
      </c>
      <c r="P7" s="11" t="s">
        <v>19</v>
      </c>
      <c r="Q7" s="10" t="s">
        <v>20</v>
      </c>
      <c r="R7" s="10" t="s">
        <v>21</v>
      </c>
      <c r="S7" s="12" t="s">
        <v>22</v>
      </c>
      <c r="T7" s="13" t="s">
        <v>23</v>
      </c>
      <c r="U7" s="13" t="s">
        <v>24</v>
      </c>
      <c r="V7" s="13" t="s">
        <v>25</v>
      </c>
      <c r="W7" s="14" t="s">
        <v>26</v>
      </c>
      <c r="X7" s="14" t="s">
        <v>27</v>
      </c>
    </row>
    <row r="8" spans="2:24" s="17" customFormat="1" ht="45.75" customHeight="1" x14ac:dyDescent="0.25">
      <c r="B8" s="132" t="s">
        <v>28</v>
      </c>
      <c r="C8" s="129" t="s">
        <v>29</v>
      </c>
      <c r="D8" s="129" t="s">
        <v>30</v>
      </c>
      <c r="E8" s="129" t="s">
        <v>31</v>
      </c>
      <c r="F8" s="129" t="s">
        <v>32</v>
      </c>
      <c r="G8" s="129" t="s">
        <v>33</v>
      </c>
      <c r="H8" s="130">
        <v>0.15</v>
      </c>
      <c r="I8" s="130">
        <v>0.5</v>
      </c>
      <c r="J8" s="130">
        <v>0.8</v>
      </c>
      <c r="K8" s="130">
        <v>1</v>
      </c>
      <c r="L8" s="15" t="s">
        <v>34</v>
      </c>
      <c r="M8" s="16">
        <v>43497</v>
      </c>
      <c r="N8" s="16">
        <v>43585</v>
      </c>
      <c r="O8" s="129" t="s">
        <v>35</v>
      </c>
      <c r="P8" s="129" t="s">
        <v>35</v>
      </c>
      <c r="Q8" s="129" t="s">
        <v>35</v>
      </c>
      <c r="R8" s="129" t="s">
        <v>35</v>
      </c>
      <c r="S8" s="129" t="s">
        <v>35</v>
      </c>
      <c r="T8" s="129" t="s">
        <v>36</v>
      </c>
      <c r="U8" s="129" t="s">
        <v>37</v>
      </c>
      <c r="V8" s="129" t="s">
        <v>36</v>
      </c>
      <c r="W8" s="129" t="s">
        <v>38</v>
      </c>
      <c r="X8" s="135" t="s">
        <v>39</v>
      </c>
    </row>
    <row r="9" spans="2:24" s="17" customFormat="1" ht="45.75" customHeight="1" x14ac:dyDescent="0.25">
      <c r="B9" s="133"/>
      <c r="C9" s="127"/>
      <c r="D9" s="127"/>
      <c r="E9" s="127"/>
      <c r="F9" s="127"/>
      <c r="G9" s="127"/>
      <c r="H9" s="131"/>
      <c r="I9" s="131"/>
      <c r="J9" s="131"/>
      <c r="K9" s="131"/>
      <c r="L9" s="18" t="s">
        <v>40</v>
      </c>
      <c r="M9" s="19">
        <v>43556</v>
      </c>
      <c r="N9" s="19">
        <v>43646</v>
      </c>
      <c r="O9" s="127"/>
      <c r="P9" s="127"/>
      <c r="Q9" s="127"/>
      <c r="R9" s="127"/>
      <c r="S9" s="127"/>
      <c r="T9" s="127"/>
      <c r="U9" s="127"/>
      <c r="V9" s="127"/>
      <c r="W9" s="127"/>
      <c r="X9" s="134"/>
    </row>
    <row r="10" spans="2:24" s="17" customFormat="1" ht="45.75" customHeight="1" x14ac:dyDescent="0.25">
      <c r="B10" s="133"/>
      <c r="C10" s="127"/>
      <c r="D10" s="127"/>
      <c r="E10" s="127"/>
      <c r="F10" s="127"/>
      <c r="G10" s="127"/>
      <c r="H10" s="131"/>
      <c r="I10" s="131"/>
      <c r="J10" s="131"/>
      <c r="K10" s="131"/>
      <c r="L10" s="18" t="s">
        <v>41</v>
      </c>
      <c r="M10" s="19">
        <v>43647</v>
      </c>
      <c r="N10" s="19">
        <v>43814</v>
      </c>
      <c r="O10" s="127"/>
      <c r="P10" s="127"/>
      <c r="Q10" s="127"/>
      <c r="R10" s="127"/>
      <c r="S10" s="127"/>
      <c r="T10" s="127"/>
      <c r="U10" s="127"/>
      <c r="V10" s="127"/>
      <c r="W10" s="127"/>
      <c r="X10" s="134"/>
    </row>
    <row r="11" spans="2:24" s="17" customFormat="1" ht="51.75" customHeight="1" x14ac:dyDescent="0.25">
      <c r="B11" s="126" t="s">
        <v>28</v>
      </c>
      <c r="C11" s="127" t="s">
        <v>42</v>
      </c>
      <c r="D11" s="127" t="s">
        <v>43</v>
      </c>
      <c r="E11" s="127" t="s">
        <v>44</v>
      </c>
      <c r="F11" s="127" t="s">
        <v>32</v>
      </c>
      <c r="G11" s="127" t="s">
        <v>45</v>
      </c>
      <c r="H11" s="128">
        <v>0.2</v>
      </c>
      <c r="I11" s="128">
        <v>0.5</v>
      </c>
      <c r="J11" s="128">
        <v>0.75</v>
      </c>
      <c r="K11" s="128">
        <v>1</v>
      </c>
      <c r="L11" s="18" t="s">
        <v>46</v>
      </c>
      <c r="M11" s="19">
        <v>43497</v>
      </c>
      <c r="N11" s="19">
        <v>43615</v>
      </c>
      <c r="O11" s="127" t="s">
        <v>35</v>
      </c>
      <c r="P11" s="127" t="s">
        <v>35</v>
      </c>
      <c r="Q11" s="127" t="s">
        <v>35</v>
      </c>
      <c r="R11" s="127" t="s">
        <v>35</v>
      </c>
      <c r="S11" s="127" t="s">
        <v>35</v>
      </c>
      <c r="T11" s="127" t="s">
        <v>36</v>
      </c>
      <c r="U11" s="127" t="s">
        <v>37</v>
      </c>
      <c r="V11" s="127" t="s">
        <v>36</v>
      </c>
      <c r="W11" s="127" t="s">
        <v>47</v>
      </c>
      <c r="X11" s="134" t="s">
        <v>48</v>
      </c>
    </row>
    <row r="12" spans="2:24" s="17" customFormat="1" ht="51.75" customHeight="1" x14ac:dyDescent="0.25">
      <c r="B12" s="126"/>
      <c r="C12" s="127"/>
      <c r="D12" s="127"/>
      <c r="E12" s="127"/>
      <c r="F12" s="127"/>
      <c r="G12" s="127"/>
      <c r="H12" s="128"/>
      <c r="I12" s="128"/>
      <c r="J12" s="128"/>
      <c r="K12" s="128"/>
      <c r="L12" s="18" t="s">
        <v>49</v>
      </c>
      <c r="M12" s="19">
        <v>43617</v>
      </c>
      <c r="N12" s="19">
        <v>43646</v>
      </c>
      <c r="O12" s="127"/>
      <c r="P12" s="127"/>
      <c r="Q12" s="127"/>
      <c r="R12" s="127"/>
      <c r="S12" s="127"/>
      <c r="T12" s="127"/>
      <c r="U12" s="127"/>
      <c r="V12" s="127"/>
      <c r="W12" s="127"/>
      <c r="X12" s="134"/>
    </row>
    <row r="13" spans="2:24" s="17" customFormat="1" ht="51.75" customHeight="1" x14ac:dyDescent="0.25">
      <c r="B13" s="126"/>
      <c r="C13" s="127"/>
      <c r="D13" s="127"/>
      <c r="E13" s="127"/>
      <c r="F13" s="127"/>
      <c r="G13" s="127"/>
      <c r="H13" s="128"/>
      <c r="I13" s="128"/>
      <c r="J13" s="128"/>
      <c r="K13" s="128"/>
      <c r="L13" s="18" t="s">
        <v>50</v>
      </c>
      <c r="M13" s="19">
        <v>43647</v>
      </c>
      <c r="N13" s="19">
        <v>43768</v>
      </c>
      <c r="O13" s="127"/>
      <c r="P13" s="127"/>
      <c r="Q13" s="127"/>
      <c r="R13" s="127"/>
      <c r="S13" s="127"/>
      <c r="T13" s="127"/>
      <c r="U13" s="127"/>
      <c r="V13" s="127"/>
      <c r="W13" s="127"/>
      <c r="X13" s="134"/>
    </row>
    <row r="14" spans="2:24" s="17" customFormat="1" ht="51.75" customHeight="1" x14ac:dyDescent="0.25">
      <c r="B14" s="126"/>
      <c r="C14" s="127"/>
      <c r="D14" s="127"/>
      <c r="E14" s="127"/>
      <c r="F14" s="127"/>
      <c r="G14" s="127"/>
      <c r="H14" s="128"/>
      <c r="I14" s="128"/>
      <c r="J14" s="128"/>
      <c r="K14" s="128"/>
      <c r="L14" s="18" t="s">
        <v>51</v>
      </c>
      <c r="M14" s="19">
        <v>43770</v>
      </c>
      <c r="N14" s="19">
        <v>43814</v>
      </c>
      <c r="O14" s="127"/>
      <c r="P14" s="127"/>
      <c r="Q14" s="127"/>
      <c r="R14" s="127"/>
      <c r="S14" s="127"/>
      <c r="T14" s="127"/>
      <c r="U14" s="127"/>
      <c r="V14" s="127"/>
      <c r="W14" s="127"/>
      <c r="X14" s="134"/>
    </row>
    <row r="15" spans="2:24" s="17" customFormat="1" ht="47.25" customHeight="1" x14ac:dyDescent="0.25">
      <c r="B15" s="126" t="s">
        <v>28</v>
      </c>
      <c r="C15" s="127" t="s">
        <v>52</v>
      </c>
      <c r="D15" s="127" t="s">
        <v>30</v>
      </c>
      <c r="E15" s="127" t="s">
        <v>53</v>
      </c>
      <c r="F15" s="127" t="s">
        <v>54</v>
      </c>
      <c r="G15" s="127" t="s">
        <v>33</v>
      </c>
      <c r="H15" s="136">
        <v>1</v>
      </c>
      <c r="I15" s="136">
        <v>4</v>
      </c>
      <c r="J15" s="136">
        <v>6</v>
      </c>
      <c r="K15" s="136">
        <v>8</v>
      </c>
      <c r="L15" s="18" t="s">
        <v>55</v>
      </c>
      <c r="M15" s="19">
        <v>43485</v>
      </c>
      <c r="N15" s="19">
        <v>43585</v>
      </c>
      <c r="O15" s="127" t="s">
        <v>35</v>
      </c>
      <c r="P15" s="127" t="s">
        <v>35</v>
      </c>
      <c r="Q15" s="127" t="s">
        <v>35</v>
      </c>
      <c r="R15" s="127" t="s">
        <v>35</v>
      </c>
      <c r="S15" s="127" t="s">
        <v>35</v>
      </c>
      <c r="T15" s="127" t="s">
        <v>36</v>
      </c>
      <c r="U15" s="127" t="s">
        <v>37</v>
      </c>
      <c r="V15" s="127" t="s">
        <v>36</v>
      </c>
      <c r="W15" s="127" t="s">
        <v>47</v>
      </c>
      <c r="X15" s="134" t="s">
        <v>48</v>
      </c>
    </row>
    <row r="16" spans="2:24" s="17" customFormat="1" ht="47.25" customHeight="1" x14ac:dyDescent="0.25">
      <c r="B16" s="126"/>
      <c r="C16" s="127"/>
      <c r="D16" s="127"/>
      <c r="E16" s="127"/>
      <c r="F16" s="127"/>
      <c r="G16" s="127"/>
      <c r="H16" s="136"/>
      <c r="I16" s="136"/>
      <c r="J16" s="136"/>
      <c r="K16" s="136"/>
      <c r="L16" s="18" t="s">
        <v>56</v>
      </c>
      <c r="M16" s="19">
        <v>43507</v>
      </c>
      <c r="N16" s="19">
        <v>43585</v>
      </c>
      <c r="O16" s="127"/>
      <c r="P16" s="127"/>
      <c r="Q16" s="127"/>
      <c r="R16" s="127"/>
      <c r="S16" s="127"/>
      <c r="T16" s="127"/>
      <c r="U16" s="127"/>
      <c r="V16" s="127"/>
      <c r="W16" s="127"/>
      <c r="X16" s="134"/>
    </row>
    <row r="17" spans="2:24" s="17" customFormat="1" ht="48.75" customHeight="1" x14ac:dyDescent="0.25">
      <c r="B17" s="126"/>
      <c r="C17" s="127"/>
      <c r="D17" s="127"/>
      <c r="E17" s="127"/>
      <c r="F17" s="127"/>
      <c r="G17" s="127"/>
      <c r="H17" s="136"/>
      <c r="I17" s="136"/>
      <c r="J17" s="136"/>
      <c r="K17" s="136"/>
      <c r="L17" s="18" t="s">
        <v>57</v>
      </c>
      <c r="M17" s="19">
        <v>43525</v>
      </c>
      <c r="N17" s="19">
        <v>43814</v>
      </c>
      <c r="O17" s="127"/>
      <c r="P17" s="127"/>
      <c r="Q17" s="127"/>
      <c r="R17" s="127"/>
      <c r="S17" s="127"/>
      <c r="T17" s="127"/>
      <c r="U17" s="127"/>
      <c r="V17" s="127"/>
      <c r="W17" s="127"/>
      <c r="X17" s="134"/>
    </row>
    <row r="18" spans="2:24" s="17" customFormat="1" ht="74.25" customHeight="1" x14ac:dyDescent="0.25">
      <c r="B18" s="126" t="s">
        <v>28</v>
      </c>
      <c r="C18" s="127" t="s">
        <v>58</v>
      </c>
      <c r="D18" s="127" t="s">
        <v>30</v>
      </c>
      <c r="E18" s="127" t="s">
        <v>59</v>
      </c>
      <c r="F18" s="127" t="s">
        <v>32</v>
      </c>
      <c r="G18" s="127" t="s">
        <v>60</v>
      </c>
      <c r="H18" s="128">
        <v>0.05</v>
      </c>
      <c r="I18" s="128">
        <v>0.5</v>
      </c>
      <c r="J18" s="128">
        <v>1</v>
      </c>
      <c r="K18" s="128"/>
      <c r="L18" s="18" t="s">
        <v>61</v>
      </c>
      <c r="M18" s="19">
        <v>43531</v>
      </c>
      <c r="N18" s="19">
        <v>43600</v>
      </c>
      <c r="O18" s="127" t="s">
        <v>35</v>
      </c>
      <c r="P18" s="127" t="s">
        <v>35</v>
      </c>
      <c r="Q18" s="127" t="s">
        <v>35</v>
      </c>
      <c r="R18" s="127" t="s">
        <v>35</v>
      </c>
      <c r="S18" s="127" t="s">
        <v>35</v>
      </c>
      <c r="T18" s="127" t="s">
        <v>36</v>
      </c>
      <c r="U18" s="127" t="s">
        <v>36</v>
      </c>
      <c r="V18" s="127" t="s">
        <v>36</v>
      </c>
      <c r="W18" s="127" t="s">
        <v>62</v>
      </c>
      <c r="X18" s="134" t="s">
        <v>63</v>
      </c>
    </row>
    <row r="19" spans="2:24" s="17" customFormat="1" ht="30" customHeight="1" x14ac:dyDescent="0.25">
      <c r="B19" s="126"/>
      <c r="C19" s="127"/>
      <c r="D19" s="127"/>
      <c r="E19" s="127"/>
      <c r="F19" s="127"/>
      <c r="G19" s="127"/>
      <c r="H19" s="128"/>
      <c r="I19" s="128"/>
      <c r="J19" s="128"/>
      <c r="K19" s="128"/>
      <c r="L19" s="18" t="s">
        <v>64</v>
      </c>
      <c r="M19" s="19">
        <v>43586</v>
      </c>
      <c r="N19" s="19">
        <v>43646</v>
      </c>
      <c r="O19" s="127"/>
      <c r="P19" s="127"/>
      <c r="Q19" s="127"/>
      <c r="R19" s="127"/>
      <c r="S19" s="127"/>
      <c r="T19" s="127"/>
      <c r="U19" s="127"/>
      <c r="V19" s="127"/>
      <c r="W19" s="127"/>
      <c r="X19" s="134"/>
    </row>
    <row r="20" spans="2:24" s="17" customFormat="1" ht="30" customHeight="1" x14ac:dyDescent="0.25">
      <c r="B20" s="126"/>
      <c r="C20" s="127"/>
      <c r="D20" s="127"/>
      <c r="E20" s="127"/>
      <c r="F20" s="127"/>
      <c r="G20" s="127"/>
      <c r="H20" s="128"/>
      <c r="I20" s="128"/>
      <c r="J20" s="128"/>
      <c r="K20" s="128"/>
      <c r="L20" s="18" t="s">
        <v>65</v>
      </c>
      <c r="M20" s="19">
        <v>43531</v>
      </c>
      <c r="N20" s="19">
        <v>43708</v>
      </c>
      <c r="O20" s="127"/>
      <c r="P20" s="127"/>
      <c r="Q20" s="127"/>
      <c r="R20" s="127"/>
      <c r="S20" s="127"/>
      <c r="T20" s="127"/>
      <c r="U20" s="127"/>
      <c r="V20" s="127"/>
      <c r="W20" s="127"/>
      <c r="X20" s="134"/>
    </row>
    <row r="21" spans="2:24" s="17" customFormat="1" ht="30" customHeight="1" x14ac:dyDescent="0.25">
      <c r="B21" s="126"/>
      <c r="C21" s="127"/>
      <c r="D21" s="127"/>
      <c r="E21" s="127"/>
      <c r="F21" s="127"/>
      <c r="G21" s="127"/>
      <c r="H21" s="128"/>
      <c r="I21" s="128"/>
      <c r="J21" s="128"/>
      <c r="K21" s="128"/>
      <c r="L21" s="18" t="s">
        <v>66</v>
      </c>
      <c r="M21" s="19">
        <v>43678</v>
      </c>
      <c r="N21" s="19">
        <v>43738</v>
      </c>
      <c r="O21" s="127"/>
      <c r="P21" s="127"/>
      <c r="Q21" s="127"/>
      <c r="R21" s="127"/>
      <c r="S21" s="127"/>
      <c r="T21" s="127"/>
      <c r="U21" s="127"/>
      <c r="V21" s="127"/>
      <c r="W21" s="127"/>
      <c r="X21" s="134"/>
    </row>
    <row r="22" spans="2:24" s="17" customFormat="1" ht="30" customHeight="1" x14ac:dyDescent="0.25">
      <c r="B22" s="126" t="s">
        <v>28</v>
      </c>
      <c r="C22" s="138" t="s">
        <v>67</v>
      </c>
      <c r="D22" s="138" t="s">
        <v>30</v>
      </c>
      <c r="E22" s="138" t="s">
        <v>68</v>
      </c>
      <c r="F22" s="138" t="s">
        <v>32</v>
      </c>
      <c r="G22" s="138" t="s">
        <v>69</v>
      </c>
      <c r="H22" s="137">
        <v>0.05</v>
      </c>
      <c r="I22" s="137">
        <v>0.4</v>
      </c>
      <c r="J22" s="137">
        <v>0.8</v>
      </c>
      <c r="K22" s="137">
        <v>1</v>
      </c>
      <c r="L22" s="20" t="s">
        <v>70</v>
      </c>
      <c r="M22" s="21">
        <v>43525</v>
      </c>
      <c r="N22" s="21">
        <v>43585</v>
      </c>
      <c r="O22" s="138" t="s">
        <v>35</v>
      </c>
      <c r="P22" s="138" t="s">
        <v>35</v>
      </c>
      <c r="Q22" s="138" t="s">
        <v>35</v>
      </c>
      <c r="R22" s="138" t="s">
        <v>35</v>
      </c>
      <c r="S22" s="138" t="s">
        <v>35</v>
      </c>
      <c r="T22" s="138" t="s">
        <v>36</v>
      </c>
      <c r="U22" s="127" t="s">
        <v>36</v>
      </c>
      <c r="V22" s="127" t="s">
        <v>36</v>
      </c>
      <c r="W22" s="127" t="s">
        <v>71</v>
      </c>
      <c r="X22" s="134" t="s">
        <v>63</v>
      </c>
    </row>
    <row r="23" spans="2:24" s="17" customFormat="1" ht="30" customHeight="1" x14ac:dyDescent="0.25">
      <c r="B23" s="126"/>
      <c r="C23" s="138"/>
      <c r="D23" s="138"/>
      <c r="E23" s="138"/>
      <c r="F23" s="138"/>
      <c r="G23" s="138"/>
      <c r="H23" s="137"/>
      <c r="I23" s="137"/>
      <c r="J23" s="137"/>
      <c r="K23" s="137"/>
      <c r="L23" s="20" t="s">
        <v>72</v>
      </c>
      <c r="M23" s="21">
        <v>43586</v>
      </c>
      <c r="N23" s="21">
        <v>43646</v>
      </c>
      <c r="O23" s="138"/>
      <c r="P23" s="138"/>
      <c r="Q23" s="138"/>
      <c r="R23" s="138"/>
      <c r="S23" s="138"/>
      <c r="T23" s="138"/>
      <c r="U23" s="127"/>
      <c r="V23" s="127"/>
      <c r="W23" s="127"/>
      <c r="X23" s="134"/>
    </row>
    <row r="24" spans="2:24" s="17" customFormat="1" ht="30" customHeight="1" x14ac:dyDescent="0.25">
      <c r="B24" s="126"/>
      <c r="C24" s="138"/>
      <c r="D24" s="138"/>
      <c r="E24" s="138"/>
      <c r="F24" s="138"/>
      <c r="G24" s="138"/>
      <c r="H24" s="137"/>
      <c r="I24" s="137"/>
      <c r="J24" s="137"/>
      <c r="K24" s="137"/>
      <c r="L24" s="20" t="s">
        <v>73</v>
      </c>
      <c r="M24" s="21">
        <v>43525</v>
      </c>
      <c r="N24" s="21">
        <v>43676</v>
      </c>
      <c r="O24" s="138"/>
      <c r="P24" s="138"/>
      <c r="Q24" s="138"/>
      <c r="R24" s="138"/>
      <c r="S24" s="138"/>
      <c r="T24" s="138"/>
      <c r="U24" s="127"/>
      <c r="V24" s="127"/>
      <c r="W24" s="127"/>
      <c r="X24" s="134"/>
    </row>
    <row r="25" spans="2:24" s="17" customFormat="1" ht="30" customHeight="1" x14ac:dyDescent="0.25">
      <c r="B25" s="126"/>
      <c r="C25" s="138"/>
      <c r="D25" s="138"/>
      <c r="E25" s="138"/>
      <c r="F25" s="138"/>
      <c r="G25" s="138"/>
      <c r="H25" s="137"/>
      <c r="I25" s="137"/>
      <c r="J25" s="137"/>
      <c r="K25" s="137"/>
      <c r="L25" s="20" t="s">
        <v>74</v>
      </c>
      <c r="M25" s="21">
        <v>43525</v>
      </c>
      <c r="N25" s="21">
        <v>43707</v>
      </c>
      <c r="O25" s="138"/>
      <c r="P25" s="138"/>
      <c r="Q25" s="138"/>
      <c r="R25" s="138"/>
      <c r="S25" s="138"/>
      <c r="T25" s="138"/>
      <c r="U25" s="127"/>
      <c r="V25" s="127"/>
      <c r="W25" s="127"/>
      <c r="X25" s="134"/>
    </row>
    <row r="26" spans="2:24" s="17" customFormat="1" ht="30" customHeight="1" x14ac:dyDescent="0.25">
      <c r="B26" s="126"/>
      <c r="C26" s="138"/>
      <c r="D26" s="138"/>
      <c r="E26" s="138"/>
      <c r="F26" s="138"/>
      <c r="G26" s="138"/>
      <c r="H26" s="137"/>
      <c r="I26" s="137"/>
      <c r="J26" s="137"/>
      <c r="K26" s="137"/>
      <c r="L26" s="20" t="s">
        <v>75</v>
      </c>
      <c r="M26" s="21">
        <v>43709</v>
      </c>
      <c r="N26" s="21">
        <v>43799</v>
      </c>
      <c r="O26" s="138"/>
      <c r="P26" s="138"/>
      <c r="Q26" s="138"/>
      <c r="R26" s="138"/>
      <c r="S26" s="138"/>
      <c r="T26" s="138"/>
      <c r="U26" s="127"/>
      <c r="V26" s="127"/>
      <c r="W26" s="127"/>
      <c r="X26" s="134"/>
    </row>
    <row r="27" spans="2:24" s="17" customFormat="1" ht="76.5" customHeight="1" x14ac:dyDescent="0.25">
      <c r="B27" s="126" t="s">
        <v>28</v>
      </c>
      <c r="C27" s="138" t="s">
        <v>76</v>
      </c>
      <c r="D27" s="138" t="s">
        <v>77</v>
      </c>
      <c r="E27" s="138" t="s">
        <v>78</v>
      </c>
      <c r="F27" s="138" t="s">
        <v>32</v>
      </c>
      <c r="G27" s="138" t="s">
        <v>60</v>
      </c>
      <c r="H27" s="137">
        <v>0.24</v>
      </c>
      <c r="I27" s="137">
        <v>0.52</v>
      </c>
      <c r="J27" s="137">
        <v>0.75</v>
      </c>
      <c r="K27" s="137">
        <v>1</v>
      </c>
      <c r="L27" s="20" t="s">
        <v>79</v>
      </c>
      <c r="M27" s="21">
        <v>43480</v>
      </c>
      <c r="N27" s="21">
        <v>43496</v>
      </c>
      <c r="O27" s="138" t="s">
        <v>80</v>
      </c>
      <c r="P27" s="20" t="s">
        <v>81</v>
      </c>
      <c r="Q27" s="20"/>
      <c r="R27" s="20"/>
      <c r="S27" s="22">
        <v>58000000</v>
      </c>
      <c r="T27" s="138" t="s">
        <v>36</v>
      </c>
      <c r="U27" s="127" t="s">
        <v>36</v>
      </c>
      <c r="V27" s="127" t="s">
        <v>36</v>
      </c>
      <c r="W27" s="127" t="s">
        <v>47</v>
      </c>
      <c r="X27" s="134" t="s">
        <v>48</v>
      </c>
    </row>
    <row r="28" spans="2:24" s="17" customFormat="1" ht="76.5" customHeight="1" x14ac:dyDescent="0.25">
      <c r="B28" s="126"/>
      <c r="C28" s="138"/>
      <c r="D28" s="138"/>
      <c r="E28" s="138"/>
      <c r="F28" s="138"/>
      <c r="G28" s="138"/>
      <c r="H28" s="137"/>
      <c r="I28" s="137"/>
      <c r="J28" s="137"/>
      <c r="K28" s="137"/>
      <c r="L28" s="20" t="s">
        <v>82</v>
      </c>
      <c r="M28" s="21">
        <v>43480</v>
      </c>
      <c r="N28" s="21">
        <v>43555</v>
      </c>
      <c r="O28" s="138"/>
      <c r="P28" s="20"/>
      <c r="Q28" s="20"/>
      <c r="R28" s="20"/>
      <c r="S28" s="22"/>
      <c r="T28" s="138"/>
      <c r="U28" s="127"/>
      <c r="V28" s="127"/>
      <c r="W28" s="127"/>
      <c r="X28" s="134"/>
    </row>
    <row r="29" spans="2:24" s="17" customFormat="1" ht="76.5" customHeight="1" x14ac:dyDescent="0.25">
      <c r="B29" s="126"/>
      <c r="C29" s="138"/>
      <c r="D29" s="138"/>
      <c r="E29" s="138"/>
      <c r="F29" s="138"/>
      <c r="G29" s="138"/>
      <c r="H29" s="137"/>
      <c r="I29" s="137"/>
      <c r="J29" s="137"/>
      <c r="K29" s="137"/>
      <c r="L29" s="20" t="s">
        <v>83</v>
      </c>
      <c r="M29" s="21">
        <v>43480</v>
      </c>
      <c r="N29" s="21">
        <v>43830</v>
      </c>
      <c r="O29" s="138"/>
      <c r="P29" s="20"/>
      <c r="Q29" s="20"/>
      <c r="R29" s="20"/>
      <c r="S29" s="22"/>
      <c r="T29" s="138"/>
      <c r="U29" s="127"/>
      <c r="V29" s="127"/>
      <c r="W29" s="127"/>
      <c r="X29" s="134"/>
    </row>
    <row r="30" spans="2:24" s="17" customFormat="1" ht="71.25" customHeight="1" x14ac:dyDescent="0.25">
      <c r="B30" s="126" t="s">
        <v>28</v>
      </c>
      <c r="C30" s="127" t="s">
        <v>84</v>
      </c>
      <c r="D30" s="127" t="s">
        <v>30</v>
      </c>
      <c r="E30" s="127" t="s">
        <v>85</v>
      </c>
      <c r="F30" s="127" t="s">
        <v>32</v>
      </c>
      <c r="G30" s="127" t="s">
        <v>33</v>
      </c>
      <c r="H30" s="128">
        <v>2</v>
      </c>
      <c r="I30" s="128">
        <v>5</v>
      </c>
      <c r="J30" s="128">
        <v>8</v>
      </c>
      <c r="K30" s="128">
        <v>10</v>
      </c>
      <c r="L30" s="18" t="s">
        <v>86</v>
      </c>
      <c r="M30" s="19">
        <v>43480</v>
      </c>
      <c r="N30" s="19">
        <v>43830</v>
      </c>
      <c r="O30" s="127" t="s">
        <v>35</v>
      </c>
      <c r="P30" s="18"/>
      <c r="Q30" s="18"/>
      <c r="R30" s="18"/>
      <c r="S30" s="23"/>
      <c r="T30" s="127" t="s">
        <v>36</v>
      </c>
      <c r="U30" s="127" t="s">
        <v>36</v>
      </c>
      <c r="V30" s="127" t="s">
        <v>36</v>
      </c>
      <c r="W30" s="127" t="s">
        <v>47</v>
      </c>
      <c r="X30" s="134" t="s">
        <v>48</v>
      </c>
    </row>
    <row r="31" spans="2:24" s="17" customFormat="1" ht="71.25" customHeight="1" x14ac:dyDescent="0.25">
      <c r="B31" s="126"/>
      <c r="C31" s="127"/>
      <c r="D31" s="127"/>
      <c r="E31" s="127"/>
      <c r="F31" s="127"/>
      <c r="G31" s="127"/>
      <c r="H31" s="128"/>
      <c r="I31" s="128"/>
      <c r="J31" s="128"/>
      <c r="K31" s="128"/>
      <c r="L31" s="18" t="s">
        <v>87</v>
      </c>
      <c r="M31" s="19">
        <v>43480</v>
      </c>
      <c r="N31" s="19">
        <v>43830</v>
      </c>
      <c r="O31" s="127"/>
      <c r="P31" s="18"/>
      <c r="Q31" s="18"/>
      <c r="R31" s="18"/>
      <c r="S31" s="23"/>
      <c r="T31" s="127"/>
      <c r="U31" s="127"/>
      <c r="V31" s="127"/>
      <c r="W31" s="127"/>
      <c r="X31" s="134"/>
    </row>
    <row r="32" spans="2:24" s="17" customFormat="1" ht="71.25" customHeight="1" x14ac:dyDescent="0.25">
      <c r="B32" s="126"/>
      <c r="C32" s="127"/>
      <c r="D32" s="127"/>
      <c r="E32" s="127"/>
      <c r="F32" s="127"/>
      <c r="G32" s="127"/>
      <c r="H32" s="128"/>
      <c r="I32" s="128"/>
      <c r="J32" s="128"/>
      <c r="K32" s="128"/>
      <c r="L32" s="18" t="s">
        <v>88</v>
      </c>
      <c r="M32" s="19">
        <v>43480</v>
      </c>
      <c r="N32" s="19">
        <v>43830</v>
      </c>
      <c r="O32" s="127"/>
      <c r="P32" s="18"/>
      <c r="Q32" s="18"/>
      <c r="R32" s="18"/>
      <c r="S32" s="23"/>
      <c r="T32" s="127"/>
      <c r="U32" s="127"/>
      <c r="V32" s="127"/>
      <c r="W32" s="127"/>
      <c r="X32" s="134"/>
    </row>
    <row r="33" spans="2:24" s="17" customFormat="1" ht="71.25" customHeight="1" x14ac:dyDescent="0.25">
      <c r="B33" s="126" t="s">
        <v>28</v>
      </c>
      <c r="C33" s="127" t="s">
        <v>89</v>
      </c>
      <c r="D33" s="127" t="s">
        <v>43</v>
      </c>
      <c r="E33" s="127" t="s">
        <v>90</v>
      </c>
      <c r="F33" s="127" t="s">
        <v>32</v>
      </c>
      <c r="G33" s="127" t="s">
        <v>33</v>
      </c>
      <c r="H33" s="136">
        <v>0</v>
      </c>
      <c r="I33" s="131">
        <v>0.35</v>
      </c>
      <c r="J33" s="131">
        <v>0.75</v>
      </c>
      <c r="K33" s="131">
        <v>1</v>
      </c>
      <c r="L33" s="18" t="s">
        <v>91</v>
      </c>
      <c r="M33" s="19">
        <v>43466</v>
      </c>
      <c r="N33" s="19">
        <v>43556</v>
      </c>
      <c r="O33" s="127" t="s">
        <v>35</v>
      </c>
      <c r="P33" s="127" t="s">
        <v>35</v>
      </c>
      <c r="Q33" s="127" t="s">
        <v>35</v>
      </c>
      <c r="R33" s="127" t="s">
        <v>35</v>
      </c>
      <c r="S33" s="127" t="s">
        <v>35</v>
      </c>
      <c r="T33" s="127" t="s">
        <v>36</v>
      </c>
      <c r="U33" s="127" t="s">
        <v>36</v>
      </c>
      <c r="V33" s="127" t="s">
        <v>36</v>
      </c>
      <c r="W33" s="127" t="s">
        <v>38</v>
      </c>
      <c r="X33" s="134" t="s">
        <v>39</v>
      </c>
    </row>
    <row r="34" spans="2:24" s="17" customFormat="1" ht="71.25" customHeight="1" x14ac:dyDescent="0.25">
      <c r="B34" s="126"/>
      <c r="C34" s="127"/>
      <c r="D34" s="127"/>
      <c r="E34" s="127"/>
      <c r="F34" s="127"/>
      <c r="G34" s="127"/>
      <c r="H34" s="136"/>
      <c r="I34" s="131"/>
      <c r="J34" s="131"/>
      <c r="K34" s="131"/>
      <c r="L34" s="18" t="s">
        <v>92</v>
      </c>
      <c r="M34" s="19">
        <v>43556</v>
      </c>
      <c r="N34" s="19">
        <v>43617</v>
      </c>
      <c r="O34" s="127"/>
      <c r="P34" s="127"/>
      <c r="Q34" s="127"/>
      <c r="R34" s="127"/>
      <c r="S34" s="127"/>
      <c r="T34" s="127"/>
      <c r="U34" s="127"/>
      <c r="V34" s="127"/>
      <c r="W34" s="127"/>
      <c r="X34" s="134"/>
    </row>
    <row r="35" spans="2:24" s="17" customFormat="1" ht="71.25" customHeight="1" x14ac:dyDescent="0.25">
      <c r="B35" s="126"/>
      <c r="C35" s="127"/>
      <c r="D35" s="127"/>
      <c r="E35" s="127"/>
      <c r="F35" s="127"/>
      <c r="G35" s="127"/>
      <c r="H35" s="136"/>
      <c r="I35" s="131"/>
      <c r="J35" s="131"/>
      <c r="K35" s="131"/>
      <c r="L35" s="18" t="s">
        <v>93</v>
      </c>
      <c r="M35" s="19">
        <v>43617</v>
      </c>
      <c r="N35" s="19">
        <v>43631</v>
      </c>
      <c r="O35" s="127"/>
      <c r="P35" s="127"/>
      <c r="Q35" s="127"/>
      <c r="R35" s="127"/>
      <c r="S35" s="127"/>
      <c r="T35" s="127"/>
      <c r="U35" s="127"/>
      <c r="V35" s="127"/>
      <c r="W35" s="127"/>
      <c r="X35" s="134"/>
    </row>
    <row r="36" spans="2:24" s="17" customFormat="1" ht="71.25" customHeight="1" x14ac:dyDescent="0.25">
      <c r="B36" s="126"/>
      <c r="C36" s="127"/>
      <c r="D36" s="127"/>
      <c r="E36" s="127"/>
      <c r="F36" s="127"/>
      <c r="G36" s="127"/>
      <c r="H36" s="136"/>
      <c r="I36" s="131"/>
      <c r="J36" s="131"/>
      <c r="K36" s="131"/>
      <c r="L36" s="18" t="s">
        <v>94</v>
      </c>
      <c r="M36" s="19">
        <v>43631</v>
      </c>
      <c r="N36" s="19">
        <v>43708</v>
      </c>
      <c r="O36" s="127"/>
      <c r="P36" s="127"/>
      <c r="Q36" s="127"/>
      <c r="R36" s="127"/>
      <c r="S36" s="127"/>
      <c r="T36" s="127"/>
      <c r="U36" s="127"/>
      <c r="V36" s="127"/>
      <c r="W36" s="127"/>
      <c r="X36" s="134"/>
    </row>
    <row r="37" spans="2:24" s="17" customFormat="1" ht="71.25" customHeight="1" x14ac:dyDescent="0.25">
      <c r="B37" s="126"/>
      <c r="C37" s="127"/>
      <c r="D37" s="127"/>
      <c r="E37" s="127"/>
      <c r="F37" s="127"/>
      <c r="G37" s="127"/>
      <c r="H37" s="136"/>
      <c r="I37" s="131"/>
      <c r="J37" s="131"/>
      <c r="K37" s="131"/>
      <c r="L37" s="18" t="s">
        <v>95</v>
      </c>
      <c r="M37" s="19">
        <v>43708</v>
      </c>
      <c r="N37" s="19">
        <v>43799</v>
      </c>
      <c r="O37" s="127"/>
      <c r="P37" s="127"/>
      <c r="Q37" s="127"/>
      <c r="R37" s="127"/>
      <c r="S37" s="127"/>
      <c r="T37" s="127"/>
      <c r="U37" s="127"/>
      <c r="V37" s="127"/>
      <c r="W37" s="127"/>
      <c r="X37" s="134"/>
    </row>
    <row r="38" spans="2:24" s="17" customFormat="1" ht="71.25" customHeight="1" x14ac:dyDescent="0.25">
      <c r="B38" s="126" t="s">
        <v>28</v>
      </c>
      <c r="C38" s="127" t="s">
        <v>96</v>
      </c>
      <c r="D38" s="127" t="s">
        <v>77</v>
      </c>
      <c r="E38" s="127" t="s">
        <v>97</v>
      </c>
      <c r="F38" s="18"/>
      <c r="G38" s="127" t="s">
        <v>33</v>
      </c>
      <c r="H38" s="131">
        <v>0.25</v>
      </c>
      <c r="I38" s="131">
        <v>0.5</v>
      </c>
      <c r="J38" s="131">
        <v>0.75</v>
      </c>
      <c r="K38" s="131">
        <v>1</v>
      </c>
      <c r="L38" s="24" t="s">
        <v>98</v>
      </c>
      <c r="M38" s="19">
        <v>43466</v>
      </c>
      <c r="N38" s="19">
        <v>43588</v>
      </c>
      <c r="O38" s="127" t="s">
        <v>99</v>
      </c>
      <c r="P38" s="18"/>
      <c r="Q38" s="18"/>
      <c r="R38" s="127" t="s">
        <v>100</v>
      </c>
      <c r="S38" s="18"/>
      <c r="T38" s="18"/>
      <c r="U38" s="18"/>
      <c r="V38" s="18"/>
      <c r="W38" s="18"/>
      <c r="X38" s="25"/>
    </row>
    <row r="39" spans="2:24" s="17" customFormat="1" ht="71.25" customHeight="1" x14ac:dyDescent="0.25">
      <c r="B39" s="126"/>
      <c r="C39" s="127"/>
      <c r="D39" s="127"/>
      <c r="E39" s="127"/>
      <c r="F39" s="18"/>
      <c r="G39" s="127"/>
      <c r="H39" s="131"/>
      <c r="I39" s="131"/>
      <c r="J39" s="131"/>
      <c r="K39" s="131"/>
      <c r="L39" s="18" t="s">
        <v>101</v>
      </c>
      <c r="M39" s="19">
        <v>43588</v>
      </c>
      <c r="N39" s="19">
        <v>43658</v>
      </c>
      <c r="O39" s="127"/>
      <c r="P39" s="18"/>
      <c r="Q39" s="18"/>
      <c r="R39" s="127"/>
      <c r="S39" s="18"/>
      <c r="T39" s="18" t="s">
        <v>36</v>
      </c>
      <c r="U39" s="18" t="s">
        <v>36</v>
      </c>
      <c r="V39" s="18" t="s">
        <v>36</v>
      </c>
      <c r="W39" s="20" t="s">
        <v>47</v>
      </c>
      <c r="X39" s="26" t="s">
        <v>48</v>
      </c>
    </row>
    <row r="40" spans="2:24" s="17" customFormat="1" ht="71.25" customHeight="1" thickBot="1" x14ac:dyDescent="0.3">
      <c r="B40" s="145"/>
      <c r="C40" s="140"/>
      <c r="D40" s="140"/>
      <c r="E40" s="140"/>
      <c r="F40" s="27"/>
      <c r="G40" s="140"/>
      <c r="H40" s="139"/>
      <c r="I40" s="139"/>
      <c r="J40" s="139"/>
      <c r="K40" s="139"/>
      <c r="L40" s="27" t="s">
        <v>102</v>
      </c>
      <c r="M40" s="28">
        <v>43466</v>
      </c>
      <c r="N40" s="28">
        <v>43819</v>
      </c>
      <c r="O40" s="140"/>
      <c r="P40" s="27"/>
      <c r="Q40" s="27"/>
      <c r="R40" s="140"/>
      <c r="S40" s="27"/>
      <c r="T40" s="27"/>
      <c r="U40" s="27"/>
      <c r="V40" s="27"/>
      <c r="W40" s="27"/>
      <c r="X40" s="29"/>
    </row>
    <row r="41" spans="2:24" s="32" customFormat="1" ht="63" customHeight="1" x14ac:dyDescent="0.25">
      <c r="B41" s="141" t="s">
        <v>103</v>
      </c>
      <c r="C41" s="143" t="s">
        <v>104</v>
      </c>
      <c r="D41" s="143" t="s">
        <v>30</v>
      </c>
      <c r="E41" s="143" t="s">
        <v>105</v>
      </c>
      <c r="F41" s="143" t="s">
        <v>32</v>
      </c>
      <c r="G41" s="143" t="s">
        <v>60</v>
      </c>
      <c r="H41" s="143">
        <v>1</v>
      </c>
      <c r="I41" s="143">
        <v>2</v>
      </c>
      <c r="J41" s="143">
        <v>4</v>
      </c>
      <c r="K41" s="143"/>
      <c r="L41" s="30" t="s">
        <v>106</v>
      </c>
      <c r="M41" s="31">
        <v>43160</v>
      </c>
      <c r="N41" s="31">
        <v>43587</v>
      </c>
      <c r="O41" s="143" t="s">
        <v>80</v>
      </c>
      <c r="P41" s="143" t="s">
        <v>107</v>
      </c>
      <c r="Q41" s="143" t="s">
        <v>108</v>
      </c>
      <c r="R41" s="143" t="s">
        <v>100</v>
      </c>
      <c r="S41" s="151">
        <v>45319994</v>
      </c>
      <c r="T41" s="143" t="s">
        <v>109</v>
      </c>
      <c r="U41" s="143" t="s">
        <v>36</v>
      </c>
      <c r="V41" s="143" t="s">
        <v>36</v>
      </c>
      <c r="W41" s="143" t="s">
        <v>47</v>
      </c>
      <c r="X41" s="146" t="s">
        <v>48</v>
      </c>
    </row>
    <row r="42" spans="2:24" s="32" customFormat="1" ht="63" customHeight="1" x14ac:dyDescent="0.25">
      <c r="B42" s="142"/>
      <c r="C42" s="144"/>
      <c r="D42" s="144"/>
      <c r="E42" s="144"/>
      <c r="F42" s="144"/>
      <c r="G42" s="144"/>
      <c r="H42" s="144"/>
      <c r="I42" s="144"/>
      <c r="J42" s="144"/>
      <c r="K42" s="144"/>
      <c r="L42" s="33" t="s">
        <v>110</v>
      </c>
      <c r="M42" s="34">
        <v>43525</v>
      </c>
      <c r="N42" s="34">
        <v>43738</v>
      </c>
      <c r="O42" s="144"/>
      <c r="P42" s="144"/>
      <c r="Q42" s="148"/>
      <c r="R42" s="148"/>
      <c r="S42" s="152"/>
      <c r="T42" s="144"/>
      <c r="U42" s="144"/>
      <c r="V42" s="144"/>
      <c r="W42" s="144"/>
      <c r="X42" s="147"/>
    </row>
    <row r="43" spans="2:24" s="32" customFormat="1" ht="78" customHeight="1" x14ac:dyDescent="0.25">
      <c r="B43" s="142" t="s">
        <v>103</v>
      </c>
      <c r="C43" s="144" t="s">
        <v>111</v>
      </c>
      <c r="D43" s="144" t="s">
        <v>30</v>
      </c>
      <c r="E43" s="144" t="s">
        <v>112</v>
      </c>
      <c r="F43" s="144" t="s">
        <v>32</v>
      </c>
      <c r="G43" s="144" t="s">
        <v>69</v>
      </c>
      <c r="H43" s="144">
        <v>4</v>
      </c>
      <c r="I43" s="144">
        <v>12</v>
      </c>
      <c r="J43" s="144">
        <v>25</v>
      </c>
      <c r="K43" s="144">
        <v>30</v>
      </c>
      <c r="L43" s="33" t="s">
        <v>113</v>
      </c>
      <c r="M43" s="34">
        <v>43497</v>
      </c>
      <c r="N43" s="34">
        <v>43768</v>
      </c>
      <c r="O43" s="144" t="s">
        <v>80</v>
      </c>
      <c r="P43" s="144" t="s">
        <v>107</v>
      </c>
      <c r="Q43" s="144" t="s">
        <v>108</v>
      </c>
      <c r="R43" s="33" t="s">
        <v>100</v>
      </c>
      <c r="S43" s="35">
        <v>19550000</v>
      </c>
      <c r="T43" s="144" t="s">
        <v>109</v>
      </c>
      <c r="U43" s="144" t="s">
        <v>36</v>
      </c>
      <c r="V43" s="144" t="s">
        <v>36</v>
      </c>
      <c r="W43" s="144" t="s">
        <v>114</v>
      </c>
      <c r="X43" s="147" t="s">
        <v>115</v>
      </c>
    </row>
    <row r="44" spans="2:24" s="32" customFormat="1" ht="40.5" customHeight="1" x14ac:dyDescent="0.25">
      <c r="B44" s="142"/>
      <c r="C44" s="148"/>
      <c r="D44" s="148"/>
      <c r="E44" s="148"/>
      <c r="F44" s="148"/>
      <c r="G44" s="148"/>
      <c r="H44" s="148"/>
      <c r="I44" s="148">
        <v>22</v>
      </c>
      <c r="J44" s="148">
        <v>30</v>
      </c>
      <c r="K44" s="148">
        <v>30</v>
      </c>
      <c r="L44" s="144" t="s">
        <v>116</v>
      </c>
      <c r="M44" s="150">
        <v>43497</v>
      </c>
      <c r="N44" s="150">
        <v>43768</v>
      </c>
      <c r="O44" s="148"/>
      <c r="P44" s="148"/>
      <c r="Q44" s="144"/>
      <c r="R44" s="33" t="s">
        <v>117</v>
      </c>
      <c r="S44" s="35">
        <v>8900000</v>
      </c>
      <c r="T44" s="148"/>
      <c r="U44" s="148"/>
      <c r="V44" s="148"/>
      <c r="W44" s="148"/>
      <c r="X44" s="149"/>
    </row>
    <row r="45" spans="2:24" s="32" customFormat="1" ht="40.5" customHeight="1" x14ac:dyDescent="0.25">
      <c r="B45" s="142"/>
      <c r="C45" s="148"/>
      <c r="D45" s="148"/>
      <c r="E45" s="148"/>
      <c r="F45" s="148"/>
      <c r="G45" s="148"/>
      <c r="H45" s="148"/>
      <c r="I45" s="148"/>
      <c r="J45" s="148"/>
      <c r="K45" s="148"/>
      <c r="L45" s="148"/>
      <c r="M45" s="148"/>
      <c r="N45" s="148"/>
      <c r="O45" s="148"/>
      <c r="P45" s="148"/>
      <c r="Q45" s="144"/>
      <c r="R45" s="33" t="s">
        <v>118</v>
      </c>
      <c r="S45" s="35">
        <v>18400000</v>
      </c>
      <c r="T45" s="148"/>
      <c r="U45" s="148"/>
      <c r="V45" s="148"/>
      <c r="W45" s="148"/>
      <c r="X45" s="149"/>
    </row>
    <row r="46" spans="2:24" s="32" customFormat="1" ht="40.5" customHeight="1" x14ac:dyDescent="0.25">
      <c r="B46" s="142"/>
      <c r="C46" s="148"/>
      <c r="D46" s="148"/>
      <c r="E46" s="148"/>
      <c r="F46" s="148"/>
      <c r="G46" s="148"/>
      <c r="H46" s="148"/>
      <c r="I46" s="148"/>
      <c r="J46" s="148"/>
      <c r="K46" s="148"/>
      <c r="L46" s="33" t="s">
        <v>119</v>
      </c>
      <c r="M46" s="34">
        <v>43497</v>
      </c>
      <c r="N46" s="34">
        <v>43799</v>
      </c>
      <c r="O46" s="148"/>
      <c r="P46" s="148"/>
      <c r="Q46" s="144"/>
      <c r="R46" s="33" t="s">
        <v>120</v>
      </c>
      <c r="S46" s="35">
        <v>26830000</v>
      </c>
      <c r="T46" s="148"/>
      <c r="U46" s="148"/>
      <c r="V46" s="148"/>
      <c r="W46" s="148"/>
      <c r="X46" s="149"/>
    </row>
    <row r="47" spans="2:24" s="32" customFormat="1" ht="63" customHeight="1" x14ac:dyDescent="0.25">
      <c r="B47" s="142" t="s">
        <v>103</v>
      </c>
      <c r="C47" s="144" t="s">
        <v>121</v>
      </c>
      <c r="D47" s="144" t="s">
        <v>30</v>
      </c>
      <c r="E47" s="144" t="s">
        <v>122</v>
      </c>
      <c r="F47" s="144" t="s">
        <v>32</v>
      </c>
      <c r="G47" s="144" t="s">
        <v>69</v>
      </c>
      <c r="H47" s="153">
        <v>0.1</v>
      </c>
      <c r="I47" s="153">
        <v>0.3</v>
      </c>
      <c r="J47" s="153">
        <v>0.6</v>
      </c>
      <c r="K47" s="153">
        <v>1</v>
      </c>
      <c r="L47" s="33" t="s">
        <v>123</v>
      </c>
      <c r="M47" s="34">
        <v>43556</v>
      </c>
      <c r="N47" s="34">
        <v>43799</v>
      </c>
      <c r="O47" s="34" t="s">
        <v>124</v>
      </c>
      <c r="P47" s="34" t="s">
        <v>125</v>
      </c>
      <c r="Q47" s="33" t="s">
        <v>126</v>
      </c>
      <c r="R47" s="33" t="s">
        <v>100</v>
      </c>
      <c r="S47" s="35">
        <v>90400000</v>
      </c>
      <c r="T47" s="144" t="s">
        <v>109</v>
      </c>
      <c r="U47" s="144" t="s">
        <v>36</v>
      </c>
      <c r="V47" s="144" t="s">
        <v>36</v>
      </c>
      <c r="W47" s="144" t="s">
        <v>127</v>
      </c>
      <c r="X47" s="147" t="s">
        <v>128</v>
      </c>
    </row>
    <row r="48" spans="2:24" s="32" customFormat="1" ht="64.5" customHeight="1" x14ac:dyDescent="0.25">
      <c r="B48" s="142"/>
      <c r="C48" s="148"/>
      <c r="D48" s="148"/>
      <c r="E48" s="148"/>
      <c r="F48" s="148"/>
      <c r="G48" s="148"/>
      <c r="H48" s="154"/>
      <c r="I48" s="154"/>
      <c r="J48" s="154"/>
      <c r="K48" s="154"/>
      <c r="L48" s="144" t="s">
        <v>129</v>
      </c>
      <c r="M48" s="150">
        <v>43570</v>
      </c>
      <c r="N48" s="150">
        <v>43799</v>
      </c>
      <c r="O48" s="34" t="s">
        <v>130</v>
      </c>
      <c r="P48" s="34" t="s">
        <v>131</v>
      </c>
      <c r="Q48" s="33" t="s">
        <v>126</v>
      </c>
      <c r="R48" s="33" t="s">
        <v>100</v>
      </c>
      <c r="S48" s="35">
        <v>16695000</v>
      </c>
      <c r="T48" s="148"/>
      <c r="U48" s="144"/>
      <c r="V48" s="144"/>
      <c r="W48" s="144"/>
      <c r="X48" s="147"/>
    </row>
    <row r="49" spans="2:25" s="32" customFormat="1" ht="67.5" customHeight="1" x14ac:dyDescent="0.25">
      <c r="B49" s="142"/>
      <c r="C49" s="148"/>
      <c r="D49" s="148"/>
      <c r="E49" s="148"/>
      <c r="F49" s="148"/>
      <c r="G49" s="148"/>
      <c r="H49" s="154"/>
      <c r="I49" s="154"/>
      <c r="J49" s="154"/>
      <c r="K49" s="154"/>
      <c r="L49" s="148"/>
      <c r="M49" s="148"/>
      <c r="N49" s="148"/>
      <c r="O49" s="34" t="s">
        <v>130</v>
      </c>
      <c r="P49" s="34" t="s">
        <v>132</v>
      </c>
      <c r="Q49" s="33" t="s">
        <v>126</v>
      </c>
      <c r="R49" s="33" t="s">
        <v>100</v>
      </c>
      <c r="S49" s="35">
        <v>3250000</v>
      </c>
      <c r="T49" s="148"/>
      <c r="U49" s="148"/>
      <c r="V49" s="148"/>
      <c r="W49" s="148"/>
      <c r="X49" s="149"/>
    </row>
    <row r="50" spans="2:25" s="32" customFormat="1" ht="68.25" customHeight="1" x14ac:dyDescent="0.25">
      <c r="B50" s="142" t="s">
        <v>103</v>
      </c>
      <c r="C50" s="144" t="s">
        <v>133</v>
      </c>
      <c r="D50" s="144" t="s">
        <v>30</v>
      </c>
      <c r="E50" s="144" t="s">
        <v>134</v>
      </c>
      <c r="F50" s="144" t="s">
        <v>54</v>
      </c>
      <c r="G50" s="144" t="s">
        <v>69</v>
      </c>
      <c r="H50" s="144">
        <v>0</v>
      </c>
      <c r="I50" s="144">
        <v>7</v>
      </c>
      <c r="J50" s="144">
        <v>11</v>
      </c>
      <c r="K50" s="144">
        <v>14</v>
      </c>
      <c r="L50" s="33" t="s">
        <v>135</v>
      </c>
      <c r="M50" s="34">
        <v>43497</v>
      </c>
      <c r="N50" s="34">
        <v>43770</v>
      </c>
      <c r="O50" s="144" t="s">
        <v>80</v>
      </c>
      <c r="P50" s="144" t="s">
        <v>136</v>
      </c>
      <c r="Q50" s="144" t="s">
        <v>108</v>
      </c>
      <c r="R50" s="33" t="s">
        <v>117</v>
      </c>
      <c r="S50" s="35">
        <v>1642898</v>
      </c>
      <c r="T50" s="144" t="s">
        <v>109</v>
      </c>
      <c r="U50" s="144" t="s">
        <v>36</v>
      </c>
      <c r="V50" s="144" t="s">
        <v>36</v>
      </c>
      <c r="W50" s="144" t="s">
        <v>127</v>
      </c>
      <c r="X50" s="147" t="s">
        <v>137</v>
      </c>
    </row>
    <row r="51" spans="2:25" s="32" customFormat="1" ht="68.25" customHeight="1" x14ac:dyDescent="0.25">
      <c r="B51" s="142"/>
      <c r="C51" s="144"/>
      <c r="D51" s="144"/>
      <c r="E51" s="144"/>
      <c r="F51" s="144"/>
      <c r="G51" s="144"/>
      <c r="H51" s="144"/>
      <c r="I51" s="144"/>
      <c r="J51" s="144"/>
      <c r="K51" s="144"/>
      <c r="L51" s="33" t="s">
        <v>138</v>
      </c>
      <c r="M51" s="34">
        <v>43525</v>
      </c>
      <c r="N51" s="34">
        <v>43770</v>
      </c>
      <c r="O51" s="148"/>
      <c r="P51" s="148"/>
      <c r="Q51" s="148"/>
      <c r="R51" s="33" t="s">
        <v>118</v>
      </c>
      <c r="S51" s="35">
        <v>3200000</v>
      </c>
      <c r="T51" s="144"/>
      <c r="U51" s="144"/>
      <c r="V51" s="144"/>
      <c r="W51" s="144"/>
      <c r="X51" s="147"/>
    </row>
    <row r="52" spans="2:25" s="32" customFormat="1" ht="45" customHeight="1" x14ac:dyDescent="0.25">
      <c r="B52" s="142"/>
      <c r="C52" s="144"/>
      <c r="D52" s="144"/>
      <c r="E52" s="144"/>
      <c r="F52" s="144"/>
      <c r="G52" s="144"/>
      <c r="H52" s="144"/>
      <c r="I52" s="144"/>
      <c r="J52" s="144"/>
      <c r="K52" s="144"/>
      <c r="L52" s="144" t="s">
        <v>139</v>
      </c>
      <c r="M52" s="150">
        <v>43556</v>
      </c>
      <c r="N52" s="150">
        <v>43799</v>
      </c>
      <c r="O52" s="144" t="s">
        <v>130</v>
      </c>
      <c r="P52" s="144" t="s">
        <v>131</v>
      </c>
      <c r="Q52" s="144" t="s">
        <v>140</v>
      </c>
      <c r="R52" s="33" t="s">
        <v>117</v>
      </c>
      <c r="S52" s="35">
        <v>691547</v>
      </c>
      <c r="T52" s="144"/>
      <c r="U52" s="144"/>
      <c r="V52" s="144"/>
      <c r="W52" s="144"/>
      <c r="X52" s="147"/>
    </row>
    <row r="53" spans="2:25" s="32" customFormat="1" ht="45" customHeight="1" x14ac:dyDescent="0.25">
      <c r="B53" s="142"/>
      <c r="C53" s="148"/>
      <c r="D53" s="148"/>
      <c r="E53" s="148"/>
      <c r="F53" s="148"/>
      <c r="G53" s="148"/>
      <c r="H53" s="148"/>
      <c r="I53" s="148"/>
      <c r="J53" s="148"/>
      <c r="K53" s="148"/>
      <c r="L53" s="148"/>
      <c r="M53" s="148"/>
      <c r="N53" s="148"/>
      <c r="O53" s="148"/>
      <c r="P53" s="148"/>
      <c r="Q53" s="148"/>
      <c r="R53" s="33" t="s">
        <v>118</v>
      </c>
      <c r="S53" s="35">
        <v>800000</v>
      </c>
      <c r="T53" s="148"/>
      <c r="U53" s="148"/>
      <c r="V53" s="148"/>
      <c r="W53" s="148"/>
      <c r="X53" s="149"/>
    </row>
    <row r="54" spans="2:25" s="32" customFormat="1" ht="45.75" customHeight="1" x14ac:dyDescent="0.25">
      <c r="B54" s="142" t="s">
        <v>103</v>
      </c>
      <c r="C54" s="144" t="s">
        <v>141</v>
      </c>
      <c r="D54" s="144" t="s">
        <v>30</v>
      </c>
      <c r="E54" s="144" t="s">
        <v>142</v>
      </c>
      <c r="F54" s="144" t="s">
        <v>54</v>
      </c>
      <c r="G54" s="144" t="s">
        <v>60</v>
      </c>
      <c r="H54" s="144">
        <v>0</v>
      </c>
      <c r="I54" s="153">
        <v>0.4</v>
      </c>
      <c r="J54" s="153">
        <v>1</v>
      </c>
      <c r="K54" s="153"/>
      <c r="L54" s="36" t="s">
        <v>143</v>
      </c>
      <c r="M54" s="37">
        <v>43556</v>
      </c>
      <c r="N54" s="37">
        <v>43617</v>
      </c>
      <c r="O54" s="148" t="s">
        <v>35</v>
      </c>
      <c r="P54" s="148" t="s">
        <v>35</v>
      </c>
      <c r="Q54" s="148" t="s">
        <v>35</v>
      </c>
      <c r="R54" s="148" t="s">
        <v>35</v>
      </c>
      <c r="S54" s="148" t="s">
        <v>35</v>
      </c>
      <c r="T54" s="148" t="s">
        <v>36</v>
      </c>
      <c r="U54" s="148" t="s">
        <v>36</v>
      </c>
      <c r="V54" s="148" t="s">
        <v>36</v>
      </c>
      <c r="W54" s="144" t="s">
        <v>47</v>
      </c>
      <c r="X54" s="147" t="s">
        <v>48</v>
      </c>
    </row>
    <row r="55" spans="2:25" s="32" customFormat="1" ht="45.75" customHeight="1" x14ac:dyDescent="0.25">
      <c r="B55" s="142"/>
      <c r="C55" s="148"/>
      <c r="D55" s="148"/>
      <c r="E55" s="148"/>
      <c r="F55" s="148"/>
      <c r="G55" s="144"/>
      <c r="H55" s="148"/>
      <c r="I55" s="148"/>
      <c r="J55" s="148"/>
      <c r="K55" s="148"/>
      <c r="L55" s="36" t="s">
        <v>144</v>
      </c>
      <c r="M55" s="37">
        <v>43648</v>
      </c>
      <c r="N55" s="37">
        <v>43738</v>
      </c>
      <c r="O55" s="148"/>
      <c r="P55" s="148"/>
      <c r="Q55" s="148"/>
      <c r="R55" s="148"/>
      <c r="S55" s="148"/>
      <c r="T55" s="148"/>
      <c r="U55" s="148"/>
      <c r="V55" s="148"/>
      <c r="W55" s="144"/>
      <c r="X55" s="147"/>
    </row>
    <row r="56" spans="2:25" s="32" customFormat="1" ht="45.75" customHeight="1" x14ac:dyDescent="0.25">
      <c r="B56" s="142"/>
      <c r="C56" s="148"/>
      <c r="D56" s="148"/>
      <c r="E56" s="148"/>
      <c r="F56" s="148"/>
      <c r="G56" s="144" t="s">
        <v>60</v>
      </c>
      <c r="H56" s="148"/>
      <c r="I56" s="148"/>
      <c r="J56" s="148"/>
      <c r="K56" s="148"/>
      <c r="L56" s="33" t="s">
        <v>145</v>
      </c>
      <c r="M56" s="34">
        <v>43678</v>
      </c>
      <c r="N56" s="34">
        <v>43738</v>
      </c>
      <c r="O56" s="148"/>
      <c r="P56" s="148"/>
      <c r="Q56" s="148"/>
      <c r="R56" s="148"/>
      <c r="S56" s="148"/>
      <c r="T56" s="148"/>
      <c r="U56" s="148"/>
      <c r="V56" s="148"/>
      <c r="W56" s="148"/>
      <c r="X56" s="149"/>
    </row>
    <row r="57" spans="2:25" s="32" customFormat="1" ht="48.75" customHeight="1" x14ac:dyDescent="0.25">
      <c r="B57" s="142" t="s">
        <v>103</v>
      </c>
      <c r="C57" s="144" t="s">
        <v>146</v>
      </c>
      <c r="D57" s="144" t="s">
        <v>30</v>
      </c>
      <c r="E57" s="144" t="s">
        <v>147</v>
      </c>
      <c r="F57" s="144" t="s">
        <v>54</v>
      </c>
      <c r="G57" s="144" t="s">
        <v>148</v>
      </c>
      <c r="H57" s="160">
        <v>0.2</v>
      </c>
      <c r="I57" s="160">
        <v>1</v>
      </c>
      <c r="J57" s="160"/>
      <c r="K57" s="160"/>
      <c r="L57" s="36" t="s">
        <v>149</v>
      </c>
      <c r="M57" s="34">
        <v>43525</v>
      </c>
      <c r="N57" s="34">
        <v>43585</v>
      </c>
      <c r="O57" s="34" t="s">
        <v>124</v>
      </c>
      <c r="P57" s="33" t="s">
        <v>125</v>
      </c>
      <c r="Q57" s="33" t="s">
        <v>126</v>
      </c>
      <c r="R57" s="33" t="s">
        <v>100</v>
      </c>
      <c r="S57" s="35">
        <v>9500000</v>
      </c>
      <c r="T57" s="144" t="s">
        <v>36</v>
      </c>
      <c r="U57" s="144" t="s">
        <v>36</v>
      </c>
      <c r="V57" s="144" t="s">
        <v>36</v>
      </c>
      <c r="W57" s="144" t="s">
        <v>114</v>
      </c>
      <c r="X57" s="147" t="s">
        <v>150</v>
      </c>
      <c r="Y57" s="38"/>
    </row>
    <row r="58" spans="2:25" s="32" customFormat="1" ht="52.5" customHeight="1" x14ac:dyDescent="0.25">
      <c r="B58" s="142"/>
      <c r="C58" s="144"/>
      <c r="D58" s="144"/>
      <c r="E58" s="144"/>
      <c r="F58" s="144"/>
      <c r="G58" s="144"/>
      <c r="H58" s="160"/>
      <c r="I58" s="160"/>
      <c r="J58" s="160"/>
      <c r="K58" s="160"/>
      <c r="L58" s="36" t="s">
        <v>151</v>
      </c>
      <c r="M58" s="34">
        <v>43615</v>
      </c>
      <c r="N58" s="34" t="s">
        <v>152</v>
      </c>
      <c r="O58" s="33" t="s">
        <v>130</v>
      </c>
      <c r="P58" s="33" t="s">
        <v>131</v>
      </c>
      <c r="Q58" s="33" t="s">
        <v>140</v>
      </c>
      <c r="R58" s="33" t="s">
        <v>120</v>
      </c>
      <c r="S58" s="35">
        <v>30000000</v>
      </c>
      <c r="T58" s="144"/>
      <c r="U58" s="144"/>
      <c r="V58" s="144"/>
      <c r="W58" s="144"/>
      <c r="X58" s="147"/>
    </row>
    <row r="59" spans="2:25" s="32" customFormat="1" ht="56.25" customHeight="1" x14ac:dyDescent="0.25">
      <c r="B59" s="142"/>
      <c r="C59" s="144"/>
      <c r="D59" s="144"/>
      <c r="E59" s="144"/>
      <c r="F59" s="144"/>
      <c r="G59" s="144"/>
      <c r="H59" s="160"/>
      <c r="I59" s="160"/>
      <c r="J59" s="160"/>
      <c r="K59" s="160"/>
      <c r="L59" s="33" t="s">
        <v>153</v>
      </c>
      <c r="M59" s="34">
        <v>43497</v>
      </c>
      <c r="N59" s="34">
        <v>43616</v>
      </c>
      <c r="O59" s="34" t="s">
        <v>124</v>
      </c>
      <c r="P59" s="33" t="s">
        <v>125</v>
      </c>
      <c r="Q59" s="33" t="s">
        <v>140</v>
      </c>
      <c r="R59" s="33" t="s">
        <v>100</v>
      </c>
      <c r="S59" s="35">
        <v>26400000</v>
      </c>
      <c r="T59" s="144"/>
      <c r="U59" s="144"/>
      <c r="V59" s="144"/>
      <c r="W59" s="144"/>
      <c r="X59" s="147"/>
    </row>
    <row r="60" spans="2:25" s="32" customFormat="1" ht="61.5" customHeight="1" x14ac:dyDescent="0.25">
      <c r="B60" s="142" t="s">
        <v>103</v>
      </c>
      <c r="C60" s="144" t="s">
        <v>154</v>
      </c>
      <c r="D60" s="144" t="s">
        <v>30</v>
      </c>
      <c r="E60" s="144" t="s">
        <v>155</v>
      </c>
      <c r="F60" s="144" t="s">
        <v>54</v>
      </c>
      <c r="G60" s="144" t="s">
        <v>148</v>
      </c>
      <c r="H60" s="153">
        <v>0.3</v>
      </c>
      <c r="I60" s="153">
        <v>1</v>
      </c>
      <c r="J60" s="153"/>
      <c r="K60" s="153"/>
      <c r="L60" s="33" t="s">
        <v>156</v>
      </c>
      <c r="M60" s="34">
        <v>43525</v>
      </c>
      <c r="N60" s="34">
        <v>43585</v>
      </c>
      <c r="O60" s="34" t="s">
        <v>124</v>
      </c>
      <c r="P60" s="33" t="s">
        <v>125</v>
      </c>
      <c r="Q60" s="33" t="s">
        <v>140</v>
      </c>
      <c r="R60" s="33" t="s">
        <v>100</v>
      </c>
      <c r="S60" s="35">
        <v>26400000</v>
      </c>
      <c r="T60" s="144" t="s">
        <v>109</v>
      </c>
      <c r="U60" s="144" t="s">
        <v>36</v>
      </c>
      <c r="V60" s="144" t="s">
        <v>36</v>
      </c>
      <c r="W60" s="144" t="s">
        <v>127</v>
      </c>
      <c r="X60" s="147" t="s">
        <v>128</v>
      </c>
    </row>
    <row r="61" spans="2:25" s="32" customFormat="1" ht="42.75" customHeight="1" x14ac:dyDescent="0.25">
      <c r="B61" s="142"/>
      <c r="C61" s="148"/>
      <c r="D61" s="148"/>
      <c r="E61" s="148"/>
      <c r="F61" s="148"/>
      <c r="G61" s="148"/>
      <c r="H61" s="154"/>
      <c r="I61" s="154"/>
      <c r="J61" s="154"/>
      <c r="K61" s="154"/>
      <c r="L61" s="33" t="s">
        <v>157</v>
      </c>
      <c r="M61" s="34">
        <f>N60+1</f>
        <v>43586</v>
      </c>
      <c r="N61" s="34">
        <v>43616</v>
      </c>
      <c r="O61" s="144" t="s">
        <v>130</v>
      </c>
      <c r="P61" s="144" t="s">
        <v>131</v>
      </c>
      <c r="Q61" s="144" t="s">
        <v>140</v>
      </c>
      <c r="R61" s="144" t="s">
        <v>100</v>
      </c>
      <c r="S61" s="157">
        <v>3300000</v>
      </c>
      <c r="T61" s="144"/>
      <c r="U61" s="144"/>
      <c r="V61" s="144"/>
      <c r="W61" s="144"/>
      <c r="X61" s="147"/>
    </row>
    <row r="62" spans="2:25" s="32" customFormat="1" ht="42.75" customHeight="1" thickBot="1" x14ac:dyDescent="0.3">
      <c r="B62" s="159"/>
      <c r="C62" s="155"/>
      <c r="D62" s="155"/>
      <c r="E62" s="155"/>
      <c r="F62" s="155"/>
      <c r="G62" s="155"/>
      <c r="H62" s="158"/>
      <c r="I62" s="158"/>
      <c r="J62" s="158"/>
      <c r="K62" s="158"/>
      <c r="L62" s="39" t="s">
        <v>158</v>
      </c>
      <c r="M62" s="40">
        <f>N61+1</f>
        <v>43617</v>
      </c>
      <c r="N62" s="40">
        <v>43646</v>
      </c>
      <c r="O62" s="155"/>
      <c r="P62" s="155"/>
      <c r="Q62" s="155"/>
      <c r="R62" s="155"/>
      <c r="S62" s="155"/>
      <c r="T62" s="155"/>
      <c r="U62" s="155"/>
      <c r="V62" s="155"/>
      <c r="W62" s="155"/>
      <c r="X62" s="156"/>
    </row>
    <row r="63" spans="2:25" s="45" customFormat="1" ht="93" customHeight="1" x14ac:dyDescent="0.25">
      <c r="B63" s="166" t="s">
        <v>159</v>
      </c>
      <c r="C63" s="161" t="s">
        <v>160</v>
      </c>
      <c r="D63" s="161" t="s">
        <v>77</v>
      </c>
      <c r="E63" s="161" t="s">
        <v>161</v>
      </c>
      <c r="F63" s="161" t="s">
        <v>32</v>
      </c>
      <c r="G63" s="161" t="s">
        <v>69</v>
      </c>
      <c r="H63" s="164">
        <v>0.12</v>
      </c>
      <c r="I63" s="164">
        <v>0.63</v>
      </c>
      <c r="J63" s="164">
        <v>0.75</v>
      </c>
      <c r="K63" s="164">
        <v>1</v>
      </c>
      <c r="L63" s="41" t="s">
        <v>162</v>
      </c>
      <c r="M63" s="42">
        <v>43497</v>
      </c>
      <c r="N63" s="42">
        <v>43615</v>
      </c>
      <c r="O63" s="161" t="s">
        <v>80</v>
      </c>
      <c r="P63" s="161" t="s">
        <v>163</v>
      </c>
      <c r="Q63" s="161" t="s">
        <v>164</v>
      </c>
      <c r="R63" s="43" t="s">
        <v>100</v>
      </c>
      <c r="S63" s="44">
        <f>35966666.5 + 14300000</f>
        <v>50266666.5</v>
      </c>
      <c r="T63" s="161" t="s">
        <v>36</v>
      </c>
      <c r="U63" s="161" t="s">
        <v>36</v>
      </c>
      <c r="V63" s="161" t="s">
        <v>36</v>
      </c>
      <c r="W63" s="161" t="s">
        <v>127</v>
      </c>
      <c r="X63" s="162" t="s">
        <v>165</v>
      </c>
    </row>
    <row r="64" spans="2:25" s="45" customFormat="1" ht="93" customHeight="1" x14ac:dyDescent="0.25">
      <c r="B64" s="167"/>
      <c r="C64" s="138"/>
      <c r="D64" s="138"/>
      <c r="E64" s="138"/>
      <c r="F64" s="138"/>
      <c r="G64" s="138"/>
      <c r="H64" s="165"/>
      <c r="I64" s="165"/>
      <c r="J64" s="165"/>
      <c r="K64" s="165"/>
      <c r="L64" s="46" t="s">
        <v>166</v>
      </c>
      <c r="M64" s="21">
        <v>43585</v>
      </c>
      <c r="N64" s="21">
        <v>43631</v>
      </c>
      <c r="O64" s="138"/>
      <c r="P64" s="138"/>
      <c r="Q64" s="138"/>
      <c r="R64" s="20" t="s">
        <v>117</v>
      </c>
      <c r="S64" s="47">
        <v>5649147.5</v>
      </c>
      <c r="T64" s="138"/>
      <c r="U64" s="138"/>
      <c r="V64" s="138"/>
      <c r="W64" s="138"/>
      <c r="X64" s="163"/>
    </row>
    <row r="65" spans="2:24" s="45" customFormat="1" ht="93" customHeight="1" x14ac:dyDescent="0.25">
      <c r="B65" s="167"/>
      <c r="C65" s="138"/>
      <c r="D65" s="138"/>
      <c r="E65" s="138"/>
      <c r="F65" s="138"/>
      <c r="G65" s="138"/>
      <c r="H65" s="165"/>
      <c r="I65" s="165"/>
      <c r="J65" s="165"/>
      <c r="K65" s="165"/>
      <c r="L65" s="20" t="s">
        <v>167</v>
      </c>
      <c r="M65" s="21">
        <v>43632</v>
      </c>
      <c r="N65" s="21">
        <v>43829</v>
      </c>
      <c r="O65" s="138"/>
      <c r="P65" s="138"/>
      <c r="Q65" s="138"/>
      <c r="R65" s="20" t="s">
        <v>118</v>
      </c>
      <c r="S65" s="47">
        <v>6000000</v>
      </c>
      <c r="T65" s="138"/>
      <c r="U65" s="138"/>
      <c r="V65" s="138"/>
      <c r="W65" s="138"/>
      <c r="X65" s="163"/>
    </row>
    <row r="66" spans="2:24" s="45" customFormat="1" ht="65.25" customHeight="1" x14ac:dyDescent="0.25">
      <c r="B66" s="167" t="s">
        <v>159</v>
      </c>
      <c r="C66" s="138" t="s">
        <v>168</v>
      </c>
      <c r="D66" s="138" t="s">
        <v>43</v>
      </c>
      <c r="E66" s="138" t="s">
        <v>169</v>
      </c>
      <c r="F66" s="138" t="s">
        <v>32</v>
      </c>
      <c r="G66" s="138" t="s">
        <v>33</v>
      </c>
      <c r="H66" s="165">
        <v>0.35</v>
      </c>
      <c r="I66" s="165">
        <v>0.4</v>
      </c>
      <c r="J66" s="165">
        <v>0.7</v>
      </c>
      <c r="K66" s="165">
        <v>1</v>
      </c>
      <c r="L66" s="46" t="s">
        <v>170</v>
      </c>
      <c r="M66" s="21">
        <v>43466</v>
      </c>
      <c r="N66" s="21">
        <v>43567</v>
      </c>
      <c r="O66" s="138" t="s">
        <v>80</v>
      </c>
      <c r="P66" s="138" t="s">
        <v>171</v>
      </c>
      <c r="Q66" s="138" t="s">
        <v>164</v>
      </c>
      <c r="R66" s="20" t="s">
        <v>100</v>
      </c>
      <c r="S66" s="47">
        <f>71500000+35533333.5</f>
        <v>107033333.5</v>
      </c>
      <c r="T66" s="138" t="s">
        <v>172</v>
      </c>
      <c r="U66" s="138" t="s">
        <v>173</v>
      </c>
      <c r="V66" s="138" t="s">
        <v>174</v>
      </c>
      <c r="W66" s="138" t="s">
        <v>38</v>
      </c>
      <c r="X66" s="163" t="s">
        <v>39</v>
      </c>
    </row>
    <row r="67" spans="2:24" s="45" customFormat="1" ht="65.25" customHeight="1" x14ac:dyDescent="0.25">
      <c r="B67" s="167"/>
      <c r="C67" s="138"/>
      <c r="D67" s="138"/>
      <c r="E67" s="138"/>
      <c r="F67" s="138"/>
      <c r="G67" s="138"/>
      <c r="H67" s="165"/>
      <c r="I67" s="165"/>
      <c r="J67" s="165"/>
      <c r="K67" s="165"/>
      <c r="L67" s="46" t="s">
        <v>175</v>
      </c>
      <c r="M67" s="21">
        <v>43497</v>
      </c>
      <c r="N67" s="21">
        <v>43768</v>
      </c>
      <c r="O67" s="138"/>
      <c r="P67" s="138"/>
      <c r="Q67" s="138"/>
      <c r="R67" s="20" t="s">
        <v>117</v>
      </c>
      <c r="S67" s="47">
        <v>5649147.5</v>
      </c>
      <c r="T67" s="138"/>
      <c r="U67" s="138"/>
      <c r="V67" s="138"/>
      <c r="W67" s="138"/>
      <c r="X67" s="163"/>
    </row>
    <row r="68" spans="2:24" s="45" customFormat="1" ht="65.25" customHeight="1" x14ac:dyDescent="0.25">
      <c r="B68" s="167"/>
      <c r="C68" s="138"/>
      <c r="D68" s="138"/>
      <c r="E68" s="138"/>
      <c r="F68" s="138"/>
      <c r="G68" s="138"/>
      <c r="H68" s="165"/>
      <c r="I68" s="165"/>
      <c r="J68" s="165"/>
      <c r="K68" s="165"/>
      <c r="L68" s="20" t="s">
        <v>176</v>
      </c>
      <c r="M68" s="21">
        <v>43555</v>
      </c>
      <c r="N68" s="21">
        <v>43738</v>
      </c>
      <c r="O68" s="138"/>
      <c r="P68" s="138"/>
      <c r="Q68" s="138"/>
      <c r="R68" s="20" t="s">
        <v>118</v>
      </c>
      <c r="S68" s="47">
        <v>6000000</v>
      </c>
      <c r="T68" s="138"/>
      <c r="U68" s="138"/>
      <c r="V68" s="138"/>
      <c r="W68" s="138"/>
      <c r="X68" s="163"/>
    </row>
    <row r="69" spans="2:24" s="45" customFormat="1" ht="65.25" customHeight="1" x14ac:dyDescent="0.25">
      <c r="B69" s="167"/>
      <c r="C69" s="138"/>
      <c r="D69" s="138"/>
      <c r="E69" s="138"/>
      <c r="F69" s="138"/>
      <c r="G69" s="138"/>
      <c r="H69" s="165"/>
      <c r="I69" s="165"/>
      <c r="J69" s="165"/>
      <c r="K69" s="165"/>
      <c r="L69" s="20" t="s">
        <v>177</v>
      </c>
      <c r="M69" s="21">
        <v>43555</v>
      </c>
      <c r="N69" s="21">
        <v>43799</v>
      </c>
      <c r="O69" s="138"/>
      <c r="P69" s="138"/>
      <c r="Q69" s="138"/>
      <c r="R69" s="20"/>
      <c r="S69" s="47"/>
      <c r="T69" s="138"/>
      <c r="U69" s="138"/>
      <c r="V69" s="138"/>
      <c r="W69" s="138"/>
      <c r="X69" s="163"/>
    </row>
    <row r="70" spans="2:24" s="45" customFormat="1" ht="82.5" customHeight="1" x14ac:dyDescent="0.25">
      <c r="B70" s="167" t="s">
        <v>159</v>
      </c>
      <c r="C70" s="138" t="s">
        <v>178</v>
      </c>
      <c r="D70" s="138" t="s">
        <v>179</v>
      </c>
      <c r="E70" s="138" t="s">
        <v>180</v>
      </c>
      <c r="F70" s="138" t="s">
        <v>32</v>
      </c>
      <c r="G70" s="138" t="s">
        <v>33</v>
      </c>
      <c r="H70" s="165">
        <v>0.3</v>
      </c>
      <c r="I70" s="165">
        <v>0.3</v>
      </c>
      <c r="J70" s="165">
        <v>0.45</v>
      </c>
      <c r="K70" s="165">
        <v>1</v>
      </c>
      <c r="L70" s="20" t="s">
        <v>181</v>
      </c>
      <c r="M70" s="21">
        <v>43497</v>
      </c>
      <c r="N70" s="21">
        <v>43555</v>
      </c>
      <c r="O70" s="138" t="s">
        <v>80</v>
      </c>
      <c r="P70" s="138" t="s">
        <v>171</v>
      </c>
      <c r="Q70" s="138" t="s">
        <v>164</v>
      </c>
      <c r="R70" s="20" t="s">
        <v>100</v>
      </c>
      <c r="S70" s="47">
        <f>73016667+35533333.5</f>
        <v>108550000.5</v>
      </c>
      <c r="T70" s="20" t="s">
        <v>182</v>
      </c>
      <c r="U70" s="138" t="s">
        <v>36</v>
      </c>
      <c r="V70" s="138" t="s">
        <v>36</v>
      </c>
      <c r="W70" s="138" t="s">
        <v>38</v>
      </c>
      <c r="X70" s="163" t="s">
        <v>183</v>
      </c>
    </row>
    <row r="71" spans="2:24" s="45" customFormat="1" ht="82.5" customHeight="1" x14ac:dyDescent="0.25">
      <c r="B71" s="167"/>
      <c r="C71" s="138"/>
      <c r="D71" s="138"/>
      <c r="E71" s="138"/>
      <c r="F71" s="138"/>
      <c r="G71" s="138"/>
      <c r="H71" s="165"/>
      <c r="I71" s="165"/>
      <c r="J71" s="165"/>
      <c r="K71" s="165"/>
      <c r="L71" s="20" t="s">
        <v>184</v>
      </c>
      <c r="M71" s="21">
        <v>43555</v>
      </c>
      <c r="N71" s="21">
        <v>43829</v>
      </c>
      <c r="O71" s="138"/>
      <c r="P71" s="138"/>
      <c r="Q71" s="138"/>
      <c r="R71" s="20" t="s">
        <v>117</v>
      </c>
      <c r="S71" s="47">
        <v>5649147.5</v>
      </c>
      <c r="T71" s="138" t="s">
        <v>172</v>
      </c>
      <c r="U71" s="138"/>
      <c r="V71" s="138"/>
      <c r="W71" s="138"/>
      <c r="X71" s="163"/>
    </row>
    <row r="72" spans="2:24" s="45" customFormat="1" ht="82.5" customHeight="1" x14ac:dyDescent="0.25">
      <c r="B72" s="167"/>
      <c r="C72" s="138"/>
      <c r="D72" s="138"/>
      <c r="E72" s="138"/>
      <c r="F72" s="138"/>
      <c r="G72" s="138"/>
      <c r="H72" s="165"/>
      <c r="I72" s="165"/>
      <c r="J72" s="165"/>
      <c r="K72" s="165"/>
      <c r="L72" s="20" t="s">
        <v>185</v>
      </c>
      <c r="M72" s="21">
        <v>43768</v>
      </c>
      <c r="N72" s="21">
        <v>43829</v>
      </c>
      <c r="O72" s="138"/>
      <c r="P72" s="138"/>
      <c r="Q72" s="138"/>
      <c r="R72" s="20" t="s">
        <v>118</v>
      </c>
      <c r="S72" s="47">
        <v>6000000</v>
      </c>
      <c r="T72" s="138"/>
      <c r="U72" s="138"/>
      <c r="V72" s="138"/>
      <c r="W72" s="138"/>
      <c r="X72" s="163"/>
    </row>
    <row r="73" spans="2:24" s="45" customFormat="1" ht="64.5" customHeight="1" x14ac:dyDescent="0.25">
      <c r="B73" s="167" t="s">
        <v>159</v>
      </c>
      <c r="C73" s="138" t="s">
        <v>186</v>
      </c>
      <c r="D73" s="138" t="s">
        <v>77</v>
      </c>
      <c r="E73" s="138" t="s">
        <v>187</v>
      </c>
      <c r="F73" s="138" t="s">
        <v>54</v>
      </c>
      <c r="G73" s="138" t="s">
        <v>45</v>
      </c>
      <c r="H73" s="165">
        <v>0.1</v>
      </c>
      <c r="I73" s="165">
        <v>0.3</v>
      </c>
      <c r="J73" s="165">
        <v>0.5</v>
      </c>
      <c r="K73" s="165">
        <v>1</v>
      </c>
      <c r="L73" s="46" t="s">
        <v>188</v>
      </c>
      <c r="M73" s="21">
        <v>43495</v>
      </c>
      <c r="N73" s="21">
        <v>43646</v>
      </c>
      <c r="O73" s="138" t="s">
        <v>80</v>
      </c>
      <c r="P73" s="138" t="s">
        <v>163</v>
      </c>
      <c r="Q73" s="138" t="s">
        <v>164</v>
      </c>
      <c r="R73" s="20" t="s">
        <v>100</v>
      </c>
      <c r="S73" s="47">
        <f>35966666.5+14300000</f>
        <v>50266666.5</v>
      </c>
      <c r="T73" s="138" t="s">
        <v>36</v>
      </c>
      <c r="U73" s="138" t="s">
        <v>36</v>
      </c>
      <c r="V73" s="138" t="s">
        <v>36</v>
      </c>
      <c r="W73" s="138" t="s">
        <v>127</v>
      </c>
      <c r="X73" s="163" t="s">
        <v>165</v>
      </c>
    </row>
    <row r="74" spans="2:24" s="45" customFormat="1" ht="64.5" customHeight="1" x14ac:dyDescent="0.25">
      <c r="B74" s="167"/>
      <c r="C74" s="138"/>
      <c r="D74" s="138"/>
      <c r="E74" s="138"/>
      <c r="F74" s="138"/>
      <c r="G74" s="138"/>
      <c r="H74" s="165"/>
      <c r="I74" s="165"/>
      <c r="J74" s="165"/>
      <c r="K74" s="165"/>
      <c r="L74" s="46" t="s">
        <v>189</v>
      </c>
      <c r="M74" s="21">
        <f>+N73+1</f>
        <v>43647</v>
      </c>
      <c r="N74" s="21">
        <v>43693</v>
      </c>
      <c r="O74" s="138"/>
      <c r="P74" s="138"/>
      <c r="Q74" s="138"/>
      <c r="R74" s="138" t="s">
        <v>117</v>
      </c>
      <c r="S74" s="170">
        <v>5649147.5</v>
      </c>
      <c r="T74" s="138"/>
      <c r="U74" s="138"/>
      <c r="V74" s="138"/>
      <c r="W74" s="138"/>
      <c r="X74" s="163"/>
    </row>
    <row r="75" spans="2:24" s="45" customFormat="1" ht="64.5" customHeight="1" x14ac:dyDescent="0.25">
      <c r="B75" s="167"/>
      <c r="C75" s="138"/>
      <c r="D75" s="138"/>
      <c r="E75" s="138"/>
      <c r="F75" s="138"/>
      <c r="G75" s="138"/>
      <c r="H75" s="165"/>
      <c r="I75" s="165"/>
      <c r="J75" s="165"/>
      <c r="K75" s="165"/>
      <c r="L75" s="20" t="s">
        <v>190</v>
      </c>
      <c r="M75" s="21">
        <f>+N74+1</f>
        <v>43694</v>
      </c>
      <c r="N75" s="21">
        <v>43707</v>
      </c>
      <c r="O75" s="138"/>
      <c r="P75" s="138"/>
      <c r="Q75" s="138"/>
      <c r="R75" s="138"/>
      <c r="S75" s="170"/>
      <c r="T75" s="138"/>
      <c r="U75" s="138"/>
      <c r="V75" s="138"/>
      <c r="W75" s="138"/>
      <c r="X75" s="163"/>
    </row>
    <row r="76" spans="2:24" s="45" customFormat="1" ht="64.5" customHeight="1" thickBot="1" x14ac:dyDescent="0.3">
      <c r="B76" s="172"/>
      <c r="C76" s="168"/>
      <c r="D76" s="168"/>
      <c r="E76" s="168"/>
      <c r="F76" s="168"/>
      <c r="G76" s="168"/>
      <c r="H76" s="171"/>
      <c r="I76" s="171"/>
      <c r="J76" s="171"/>
      <c r="K76" s="171"/>
      <c r="L76" s="48" t="s">
        <v>191</v>
      </c>
      <c r="M76" s="49">
        <f>N75+1</f>
        <v>43708</v>
      </c>
      <c r="N76" s="49">
        <v>43829</v>
      </c>
      <c r="O76" s="168"/>
      <c r="P76" s="168"/>
      <c r="Q76" s="168"/>
      <c r="R76" s="48" t="s">
        <v>118</v>
      </c>
      <c r="S76" s="50">
        <v>6000000</v>
      </c>
      <c r="T76" s="168"/>
      <c r="U76" s="168"/>
      <c r="V76" s="168"/>
      <c r="W76" s="168"/>
      <c r="X76" s="169"/>
    </row>
    <row r="77" spans="2:24" s="32" customFormat="1" ht="47.25" customHeight="1" x14ac:dyDescent="0.25">
      <c r="B77" s="141" t="s">
        <v>192</v>
      </c>
      <c r="C77" s="143" t="s">
        <v>193</v>
      </c>
      <c r="D77" s="143" t="s">
        <v>194</v>
      </c>
      <c r="E77" s="143" t="s">
        <v>195</v>
      </c>
      <c r="F77" s="143" t="s">
        <v>32</v>
      </c>
      <c r="G77" s="143" t="s">
        <v>33</v>
      </c>
      <c r="H77" s="173">
        <v>0.1</v>
      </c>
      <c r="I77" s="173">
        <v>0.32</v>
      </c>
      <c r="J77" s="175">
        <v>0.7</v>
      </c>
      <c r="K77" s="175">
        <v>1</v>
      </c>
      <c r="L77" s="30" t="s">
        <v>196</v>
      </c>
      <c r="M77" s="31">
        <v>43497</v>
      </c>
      <c r="N77" s="31">
        <v>43616</v>
      </c>
      <c r="O77" s="30" t="s">
        <v>80</v>
      </c>
      <c r="P77" s="30" t="s">
        <v>197</v>
      </c>
      <c r="Q77" s="30" t="s">
        <v>198</v>
      </c>
      <c r="R77" s="30" t="s">
        <v>100</v>
      </c>
      <c r="S77" s="51">
        <v>51750000</v>
      </c>
      <c r="T77" s="143" t="s">
        <v>36</v>
      </c>
      <c r="U77" s="143" t="s">
        <v>36</v>
      </c>
      <c r="V77" s="143" t="s">
        <v>36</v>
      </c>
      <c r="W77" s="143" t="s">
        <v>127</v>
      </c>
      <c r="X77" s="146" t="s">
        <v>199</v>
      </c>
    </row>
    <row r="78" spans="2:24" s="32" customFormat="1" ht="47.25" customHeight="1" x14ac:dyDescent="0.25">
      <c r="B78" s="142"/>
      <c r="C78" s="144"/>
      <c r="D78" s="144"/>
      <c r="E78" s="144"/>
      <c r="F78" s="144"/>
      <c r="G78" s="144"/>
      <c r="H78" s="174"/>
      <c r="I78" s="174"/>
      <c r="J78" s="153"/>
      <c r="K78" s="153"/>
      <c r="L78" s="52" t="s">
        <v>200</v>
      </c>
      <c r="M78" s="34">
        <v>43600</v>
      </c>
      <c r="N78" s="34">
        <v>43784</v>
      </c>
      <c r="O78" s="33" t="s">
        <v>80</v>
      </c>
      <c r="P78" s="33" t="s">
        <v>197</v>
      </c>
      <c r="Q78" s="33" t="s">
        <v>198</v>
      </c>
      <c r="R78" s="33" t="s">
        <v>100</v>
      </c>
      <c r="S78" s="53">
        <v>51750000</v>
      </c>
      <c r="T78" s="144"/>
      <c r="U78" s="144"/>
      <c r="V78" s="144"/>
      <c r="W78" s="144"/>
      <c r="X78" s="147"/>
    </row>
    <row r="79" spans="2:24" s="32" customFormat="1" ht="47.25" customHeight="1" x14ac:dyDescent="0.25">
      <c r="B79" s="142"/>
      <c r="C79" s="144"/>
      <c r="D79" s="144"/>
      <c r="E79" s="144"/>
      <c r="F79" s="144"/>
      <c r="G79" s="144"/>
      <c r="H79" s="174"/>
      <c r="I79" s="174"/>
      <c r="J79" s="153"/>
      <c r="K79" s="153"/>
      <c r="L79" s="33" t="s">
        <v>201</v>
      </c>
      <c r="M79" s="34">
        <v>43787</v>
      </c>
      <c r="N79" s="34">
        <v>43812</v>
      </c>
      <c r="O79" s="33" t="s">
        <v>80</v>
      </c>
      <c r="P79" s="33" t="s">
        <v>197</v>
      </c>
      <c r="Q79" s="33" t="s">
        <v>198</v>
      </c>
      <c r="R79" s="33" t="s">
        <v>100</v>
      </c>
      <c r="S79" s="53">
        <v>51750000</v>
      </c>
      <c r="T79" s="144"/>
      <c r="U79" s="144"/>
      <c r="V79" s="144"/>
      <c r="W79" s="144"/>
      <c r="X79" s="147"/>
    </row>
    <row r="80" spans="2:24" s="32" customFormat="1" ht="102.75" customHeight="1" x14ac:dyDescent="0.25">
      <c r="B80" s="142" t="s">
        <v>192</v>
      </c>
      <c r="C80" s="144" t="s">
        <v>202</v>
      </c>
      <c r="D80" s="144" t="s">
        <v>179</v>
      </c>
      <c r="E80" s="144" t="s">
        <v>203</v>
      </c>
      <c r="F80" s="144" t="s">
        <v>32</v>
      </c>
      <c r="G80" s="144" t="s">
        <v>60</v>
      </c>
      <c r="H80" s="153">
        <v>0.2</v>
      </c>
      <c r="I80" s="153">
        <v>0.4</v>
      </c>
      <c r="J80" s="153">
        <v>0.8</v>
      </c>
      <c r="K80" s="153">
        <v>1</v>
      </c>
      <c r="L80" s="33" t="s">
        <v>204</v>
      </c>
      <c r="M80" s="34">
        <v>43497</v>
      </c>
      <c r="N80" s="34">
        <v>43554</v>
      </c>
      <c r="O80" s="144" t="s">
        <v>35</v>
      </c>
      <c r="P80" s="144" t="s">
        <v>35</v>
      </c>
      <c r="Q80" s="144" t="s">
        <v>35</v>
      </c>
      <c r="R80" s="178" t="s">
        <v>35</v>
      </c>
      <c r="S80" s="178" t="s">
        <v>35</v>
      </c>
      <c r="T80" s="144" t="s">
        <v>36</v>
      </c>
      <c r="U80" s="144" t="s">
        <v>36</v>
      </c>
      <c r="V80" s="144" t="s">
        <v>36</v>
      </c>
      <c r="W80" s="144" t="s">
        <v>47</v>
      </c>
      <c r="X80" s="147" t="s">
        <v>48</v>
      </c>
    </row>
    <row r="81" spans="2:24" s="32" customFormat="1" ht="102.75" customHeight="1" x14ac:dyDescent="0.25">
      <c r="B81" s="142"/>
      <c r="C81" s="144"/>
      <c r="D81" s="144"/>
      <c r="E81" s="144"/>
      <c r="F81" s="144"/>
      <c r="G81" s="144"/>
      <c r="H81" s="153"/>
      <c r="I81" s="153"/>
      <c r="J81" s="153"/>
      <c r="K81" s="153"/>
      <c r="L81" s="33" t="s">
        <v>205</v>
      </c>
      <c r="M81" s="34">
        <v>43556</v>
      </c>
      <c r="N81" s="34">
        <v>43646</v>
      </c>
      <c r="O81" s="144"/>
      <c r="P81" s="144"/>
      <c r="Q81" s="144"/>
      <c r="R81" s="178"/>
      <c r="S81" s="178"/>
      <c r="T81" s="144"/>
      <c r="U81" s="144"/>
      <c r="V81" s="144"/>
      <c r="W81" s="144"/>
      <c r="X81" s="147"/>
    </row>
    <row r="82" spans="2:24" s="32" customFormat="1" ht="102.75" customHeight="1" x14ac:dyDescent="0.25">
      <c r="B82" s="142"/>
      <c r="C82" s="144"/>
      <c r="D82" s="144"/>
      <c r="E82" s="144"/>
      <c r="F82" s="144"/>
      <c r="G82" s="144"/>
      <c r="H82" s="153"/>
      <c r="I82" s="153"/>
      <c r="J82" s="153"/>
      <c r="K82" s="153"/>
      <c r="L82" s="33" t="s">
        <v>206</v>
      </c>
      <c r="M82" s="34">
        <v>43647</v>
      </c>
      <c r="N82" s="34">
        <v>43707</v>
      </c>
      <c r="O82" s="144"/>
      <c r="P82" s="144"/>
      <c r="Q82" s="144"/>
      <c r="R82" s="178"/>
      <c r="S82" s="178"/>
      <c r="T82" s="144"/>
      <c r="U82" s="144"/>
      <c r="V82" s="144"/>
      <c r="W82" s="144"/>
      <c r="X82" s="147"/>
    </row>
    <row r="83" spans="2:24" s="32" customFormat="1" ht="102.75" customHeight="1" x14ac:dyDescent="0.25">
      <c r="B83" s="142"/>
      <c r="C83" s="144"/>
      <c r="D83" s="144"/>
      <c r="E83" s="144"/>
      <c r="F83" s="144"/>
      <c r="G83" s="144"/>
      <c r="H83" s="153"/>
      <c r="I83" s="153"/>
      <c r="J83" s="153"/>
      <c r="K83" s="153"/>
      <c r="L83" s="33" t="s">
        <v>207</v>
      </c>
      <c r="M83" s="34">
        <v>43709</v>
      </c>
      <c r="N83" s="34">
        <v>43738</v>
      </c>
      <c r="O83" s="144"/>
      <c r="P83" s="144"/>
      <c r="Q83" s="144"/>
      <c r="R83" s="178"/>
      <c r="S83" s="178"/>
      <c r="T83" s="144"/>
      <c r="U83" s="144"/>
      <c r="V83" s="144"/>
      <c r="W83" s="144"/>
      <c r="X83" s="147"/>
    </row>
    <row r="84" spans="2:24" s="32" customFormat="1" ht="102.75" customHeight="1" x14ac:dyDescent="0.25">
      <c r="B84" s="142"/>
      <c r="C84" s="144"/>
      <c r="D84" s="144"/>
      <c r="E84" s="144"/>
      <c r="F84" s="144"/>
      <c r="G84" s="144"/>
      <c r="H84" s="153"/>
      <c r="I84" s="153"/>
      <c r="J84" s="153"/>
      <c r="K84" s="153"/>
      <c r="L84" s="33" t="s">
        <v>208</v>
      </c>
      <c r="M84" s="34">
        <v>43739</v>
      </c>
      <c r="N84" s="34">
        <v>43769</v>
      </c>
      <c r="O84" s="144"/>
      <c r="P84" s="144"/>
      <c r="Q84" s="144"/>
      <c r="R84" s="178"/>
      <c r="S84" s="178"/>
      <c r="T84" s="144"/>
      <c r="U84" s="144"/>
      <c r="V84" s="144"/>
      <c r="W84" s="144"/>
      <c r="X84" s="147"/>
    </row>
    <row r="85" spans="2:24" s="32" customFormat="1" ht="57.75" customHeight="1" x14ac:dyDescent="0.25">
      <c r="B85" s="142" t="s">
        <v>192</v>
      </c>
      <c r="C85" s="144" t="s">
        <v>209</v>
      </c>
      <c r="D85" s="144" t="s">
        <v>77</v>
      </c>
      <c r="E85" s="144" t="s">
        <v>210</v>
      </c>
      <c r="F85" s="144" t="s">
        <v>32</v>
      </c>
      <c r="G85" s="144" t="s">
        <v>33</v>
      </c>
      <c r="H85" s="144">
        <v>2</v>
      </c>
      <c r="I85" s="144">
        <v>5</v>
      </c>
      <c r="J85" s="144">
        <v>8</v>
      </c>
      <c r="K85" s="144">
        <v>11</v>
      </c>
      <c r="L85" s="33" t="s">
        <v>211</v>
      </c>
      <c r="M85" s="34">
        <v>43497</v>
      </c>
      <c r="N85" s="34">
        <v>43830</v>
      </c>
      <c r="O85" s="33" t="s">
        <v>99</v>
      </c>
      <c r="P85" s="33" t="s">
        <v>212</v>
      </c>
      <c r="Q85" s="33" t="s">
        <v>213</v>
      </c>
      <c r="R85" s="33" t="s">
        <v>100</v>
      </c>
      <c r="S85" s="53">
        <v>55000000</v>
      </c>
      <c r="T85" s="144" t="s">
        <v>36</v>
      </c>
      <c r="U85" s="144" t="s">
        <v>36</v>
      </c>
      <c r="V85" s="144" t="s">
        <v>36</v>
      </c>
      <c r="W85" s="144" t="s">
        <v>38</v>
      </c>
      <c r="X85" s="147" t="s">
        <v>39</v>
      </c>
    </row>
    <row r="86" spans="2:24" s="32" customFormat="1" ht="69" customHeight="1" x14ac:dyDescent="0.25">
      <c r="B86" s="142"/>
      <c r="C86" s="144"/>
      <c r="D86" s="144"/>
      <c r="E86" s="144"/>
      <c r="F86" s="144"/>
      <c r="G86" s="144"/>
      <c r="H86" s="144"/>
      <c r="I86" s="144"/>
      <c r="J86" s="144"/>
      <c r="K86" s="144"/>
      <c r="L86" s="33" t="s">
        <v>214</v>
      </c>
      <c r="M86" s="34">
        <v>43497</v>
      </c>
      <c r="N86" s="34">
        <v>43830</v>
      </c>
      <c r="O86" s="33" t="s">
        <v>215</v>
      </c>
      <c r="P86" s="33" t="s">
        <v>216</v>
      </c>
      <c r="Q86" s="33" t="s">
        <v>217</v>
      </c>
      <c r="R86" s="33" t="s">
        <v>100</v>
      </c>
      <c r="S86" s="53">
        <v>60500000</v>
      </c>
      <c r="T86" s="144"/>
      <c r="U86" s="144"/>
      <c r="V86" s="144"/>
      <c r="W86" s="144"/>
      <c r="X86" s="147"/>
    </row>
    <row r="87" spans="2:24" s="32" customFormat="1" ht="94.5" customHeight="1" thickBot="1" x14ac:dyDescent="0.3">
      <c r="B87" s="159"/>
      <c r="C87" s="176"/>
      <c r="D87" s="176"/>
      <c r="E87" s="176"/>
      <c r="F87" s="176"/>
      <c r="G87" s="176"/>
      <c r="H87" s="176"/>
      <c r="I87" s="176"/>
      <c r="J87" s="176"/>
      <c r="K87" s="176"/>
      <c r="L87" s="39" t="s">
        <v>218</v>
      </c>
      <c r="M87" s="40">
        <v>43497</v>
      </c>
      <c r="N87" s="40">
        <v>43830</v>
      </c>
      <c r="O87" s="39" t="s">
        <v>219</v>
      </c>
      <c r="P87" s="39" t="s">
        <v>220</v>
      </c>
      <c r="Q87" s="39" t="s">
        <v>221</v>
      </c>
      <c r="R87" s="39" t="s">
        <v>100</v>
      </c>
      <c r="S87" s="54">
        <v>30000000</v>
      </c>
      <c r="T87" s="176"/>
      <c r="U87" s="176"/>
      <c r="V87" s="176"/>
      <c r="W87" s="176"/>
      <c r="X87" s="177"/>
    </row>
    <row r="88" spans="2:24" s="45" customFormat="1" ht="65.25" customHeight="1" x14ac:dyDescent="0.25">
      <c r="B88" s="166" t="s">
        <v>222</v>
      </c>
      <c r="C88" s="161" t="s">
        <v>223</v>
      </c>
      <c r="D88" s="161" t="s">
        <v>179</v>
      </c>
      <c r="E88" s="161" t="s">
        <v>224</v>
      </c>
      <c r="F88" s="161" t="s">
        <v>54</v>
      </c>
      <c r="G88" s="161" t="s">
        <v>33</v>
      </c>
      <c r="H88" s="164">
        <v>0.1</v>
      </c>
      <c r="I88" s="164">
        <v>0.5</v>
      </c>
      <c r="J88" s="164">
        <v>0.9</v>
      </c>
      <c r="K88" s="164">
        <v>1</v>
      </c>
      <c r="L88" s="43" t="s">
        <v>225</v>
      </c>
      <c r="M88" s="42">
        <v>43500</v>
      </c>
      <c r="N88" s="42">
        <v>43616</v>
      </c>
      <c r="O88" s="161" t="s">
        <v>215</v>
      </c>
      <c r="P88" s="161" t="s">
        <v>226</v>
      </c>
      <c r="Q88" s="161" t="s">
        <v>227</v>
      </c>
      <c r="R88" s="161" t="s">
        <v>100</v>
      </c>
      <c r="S88" s="180">
        <v>61200000</v>
      </c>
      <c r="T88" s="161" t="s">
        <v>228</v>
      </c>
      <c r="U88" s="161" t="s">
        <v>36</v>
      </c>
      <c r="V88" s="161" t="s">
        <v>36</v>
      </c>
      <c r="W88" s="161" t="s">
        <v>229</v>
      </c>
      <c r="X88" s="162" t="s">
        <v>230</v>
      </c>
    </row>
    <row r="89" spans="2:24" s="45" customFormat="1" ht="65.25" customHeight="1" x14ac:dyDescent="0.25">
      <c r="B89" s="167"/>
      <c r="C89" s="138"/>
      <c r="D89" s="138"/>
      <c r="E89" s="138"/>
      <c r="F89" s="138"/>
      <c r="G89" s="138"/>
      <c r="H89" s="165"/>
      <c r="I89" s="165"/>
      <c r="J89" s="165"/>
      <c r="K89" s="165"/>
      <c r="L89" s="20" t="s">
        <v>231</v>
      </c>
      <c r="M89" s="21">
        <v>43525</v>
      </c>
      <c r="N89" s="21">
        <v>43798</v>
      </c>
      <c r="O89" s="138"/>
      <c r="P89" s="138"/>
      <c r="Q89" s="138"/>
      <c r="R89" s="138"/>
      <c r="S89" s="179"/>
      <c r="T89" s="138"/>
      <c r="U89" s="138"/>
      <c r="V89" s="138"/>
      <c r="W89" s="138"/>
      <c r="X89" s="163"/>
    </row>
    <row r="90" spans="2:24" s="45" customFormat="1" ht="65.25" customHeight="1" x14ac:dyDescent="0.25">
      <c r="B90" s="167"/>
      <c r="C90" s="138"/>
      <c r="D90" s="138"/>
      <c r="E90" s="138"/>
      <c r="F90" s="138"/>
      <c r="G90" s="138"/>
      <c r="H90" s="165"/>
      <c r="I90" s="165"/>
      <c r="J90" s="165"/>
      <c r="K90" s="165"/>
      <c r="L90" s="20" t="s">
        <v>232</v>
      </c>
      <c r="M90" s="21">
        <v>43500</v>
      </c>
      <c r="N90" s="21">
        <v>43798</v>
      </c>
      <c r="O90" s="138"/>
      <c r="P90" s="138"/>
      <c r="Q90" s="138"/>
      <c r="R90" s="138"/>
      <c r="S90" s="179"/>
      <c r="T90" s="138"/>
      <c r="U90" s="138"/>
      <c r="V90" s="138"/>
      <c r="W90" s="138"/>
      <c r="X90" s="163"/>
    </row>
    <row r="91" spans="2:24" s="45" customFormat="1" ht="65.25" customHeight="1" x14ac:dyDescent="0.25">
      <c r="B91" s="167"/>
      <c r="C91" s="138"/>
      <c r="D91" s="138"/>
      <c r="E91" s="138"/>
      <c r="F91" s="138"/>
      <c r="G91" s="138"/>
      <c r="H91" s="165"/>
      <c r="I91" s="165"/>
      <c r="J91" s="165"/>
      <c r="K91" s="165"/>
      <c r="L91" s="20" t="s">
        <v>233</v>
      </c>
      <c r="M91" s="21">
        <v>43525</v>
      </c>
      <c r="N91" s="21">
        <v>43798</v>
      </c>
      <c r="O91" s="138"/>
      <c r="P91" s="138"/>
      <c r="Q91" s="138"/>
      <c r="R91" s="138" t="s">
        <v>117</v>
      </c>
      <c r="S91" s="179">
        <f>1272905*5</f>
        <v>6364525</v>
      </c>
      <c r="T91" s="138"/>
      <c r="U91" s="138"/>
      <c r="V91" s="138"/>
      <c r="W91" s="138"/>
      <c r="X91" s="163"/>
    </row>
    <row r="92" spans="2:24" s="45" customFormat="1" ht="65.25" customHeight="1" x14ac:dyDescent="0.25">
      <c r="B92" s="167"/>
      <c r="C92" s="138"/>
      <c r="D92" s="138"/>
      <c r="E92" s="138"/>
      <c r="F92" s="138"/>
      <c r="G92" s="138"/>
      <c r="H92" s="165"/>
      <c r="I92" s="165"/>
      <c r="J92" s="165"/>
      <c r="K92" s="165"/>
      <c r="L92" s="20" t="s">
        <v>234</v>
      </c>
      <c r="M92" s="21">
        <v>43556</v>
      </c>
      <c r="N92" s="21">
        <v>43616</v>
      </c>
      <c r="O92" s="138"/>
      <c r="P92" s="138"/>
      <c r="Q92" s="138"/>
      <c r="R92" s="138"/>
      <c r="S92" s="179"/>
      <c r="T92" s="138"/>
      <c r="U92" s="138"/>
      <c r="V92" s="138"/>
      <c r="W92" s="138"/>
      <c r="X92" s="163"/>
    </row>
    <row r="93" spans="2:24" s="45" customFormat="1" ht="65.25" customHeight="1" x14ac:dyDescent="0.25">
      <c r="B93" s="167"/>
      <c r="C93" s="138"/>
      <c r="D93" s="138"/>
      <c r="E93" s="138"/>
      <c r="F93" s="138"/>
      <c r="G93" s="138"/>
      <c r="H93" s="165"/>
      <c r="I93" s="165"/>
      <c r="J93" s="165"/>
      <c r="K93" s="165"/>
      <c r="L93" s="20" t="s">
        <v>235</v>
      </c>
      <c r="M93" s="21">
        <v>43800</v>
      </c>
      <c r="N93" s="21">
        <v>43829</v>
      </c>
      <c r="O93" s="138"/>
      <c r="P93" s="138"/>
      <c r="Q93" s="138"/>
      <c r="R93" s="138"/>
      <c r="S93" s="179"/>
      <c r="T93" s="138"/>
      <c r="U93" s="138"/>
      <c r="V93" s="138"/>
      <c r="W93" s="138"/>
      <c r="X93" s="163"/>
    </row>
    <row r="94" spans="2:24" s="45" customFormat="1" ht="60" customHeight="1" x14ac:dyDescent="0.25">
      <c r="B94" s="167" t="s">
        <v>222</v>
      </c>
      <c r="C94" s="138" t="s">
        <v>236</v>
      </c>
      <c r="D94" s="138" t="s">
        <v>194</v>
      </c>
      <c r="E94" s="138" t="s">
        <v>855</v>
      </c>
      <c r="F94" s="138" t="s">
        <v>54</v>
      </c>
      <c r="G94" s="138" t="s">
        <v>33</v>
      </c>
      <c r="H94" s="165">
        <v>0</v>
      </c>
      <c r="I94" s="165">
        <v>0.4</v>
      </c>
      <c r="J94" s="165">
        <v>0.8</v>
      </c>
      <c r="K94" s="165">
        <v>1</v>
      </c>
      <c r="L94" s="20" t="s">
        <v>237</v>
      </c>
      <c r="M94" s="21">
        <v>43556</v>
      </c>
      <c r="N94" s="21">
        <v>43814</v>
      </c>
      <c r="O94" s="138" t="s">
        <v>215</v>
      </c>
      <c r="P94" s="138" t="s">
        <v>226</v>
      </c>
      <c r="Q94" s="138" t="s">
        <v>227</v>
      </c>
      <c r="R94" s="138" t="s">
        <v>100</v>
      </c>
      <c r="S94" s="179">
        <v>40800000</v>
      </c>
      <c r="T94" s="138" t="s">
        <v>228</v>
      </c>
      <c r="U94" s="138" t="s">
        <v>36</v>
      </c>
      <c r="V94" s="138" t="s">
        <v>36</v>
      </c>
      <c r="W94" s="138" t="s">
        <v>229</v>
      </c>
      <c r="X94" s="163" t="s">
        <v>230</v>
      </c>
    </row>
    <row r="95" spans="2:24" s="45" customFormat="1" ht="72" customHeight="1" thickBot="1" x14ac:dyDescent="0.3">
      <c r="B95" s="172"/>
      <c r="C95" s="168"/>
      <c r="D95" s="168"/>
      <c r="E95" s="168"/>
      <c r="F95" s="168"/>
      <c r="G95" s="168"/>
      <c r="H95" s="171"/>
      <c r="I95" s="171"/>
      <c r="J95" s="171"/>
      <c r="K95" s="171"/>
      <c r="L95" s="48" t="s">
        <v>235</v>
      </c>
      <c r="M95" s="49">
        <v>43800</v>
      </c>
      <c r="N95" s="49">
        <v>43829</v>
      </c>
      <c r="O95" s="168"/>
      <c r="P95" s="168"/>
      <c r="Q95" s="168"/>
      <c r="R95" s="168"/>
      <c r="S95" s="182"/>
      <c r="T95" s="168"/>
      <c r="U95" s="168"/>
      <c r="V95" s="168"/>
      <c r="W95" s="168"/>
      <c r="X95" s="169"/>
    </row>
    <row r="96" spans="2:24" s="32" customFormat="1" ht="39.75" customHeight="1" x14ac:dyDescent="0.25">
      <c r="B96" s="141" t="s">
        <v>238</v>
      </c>
      <c r="C96" s="143" t="s">
        <v>239</v>
      </c>
      <c r="D96" s="143" t="s">
        <v>43</v>
      </c>
      <c r="E96" s="143" t="s">
        <v>240</v>
      </c>
      <c r="F96" s="143" t="s">
        <v>32</v>
      </c>
      <c r="G96" s="143" t="s">
        <v>69</v>
      </c>
      <c r="H96" s="175">
        <v>0</v>
      </c>
      <c r="I96" s="175">
        <v>0.25</v>
      </c>
      <c r="J96" s="175">
        <v>0.8</v>
      </c>
      <c r="K96" s="175">
        <v>1</v>
      </c>
      <c r="L96" s="30" t="s">
        <v>241</v>
      </c>
      <c r="M96" s="31">
        <v>43525</v>
      </c>
      <c r="N96" s="31">
        <v>43600</v>
      </c>
      <c r="O96" s="143" t="s">
        <v>242</v>
      </c>
      <c r="P96" s="143" t="s">
        <v>243</v>
      </c>
      <c r="Q96" s="143" t="s">
        <v>244</v>
      </c>
      <c r="R96" s="30" t="s">
        <v>120</v>
      </c>
      <c r="S96" s="181">
        <v>550000000</v>
      </c>
      <c r="T96" s="143" t="s">
        <v>245</v>
      </c>
      <c r="U96" s="143" t="s">
        <v>36</v>
      </c>
      <c r="V96" s="143" t="s">
        <v>36</v>
      </c>
      <c r="W96" s="143" t="s">
        <v>127</v>
      </c>
      <c r="X96" s="146" t="s">
        <v>128</v>
      </c>
    </row>
    <row r="97" spans="2:24" s="32" customFormat="1" ht="39.75" customHeight="1" x14ac:dyDescent="0.25">
      <c r="B97" s="142"/>
      <c r="C97" s="144"/>
      <c r="D97" s="144"/>
      <c r="E97" s="144"/>
      <c r="F97" s="144"/>
      <c r="G97" s="144"/>
      <c r="H97" s="153"/>
      <c r="I97" s="153"/>
      <c r="J97" s="153"/>
      <c r="K97" s="153"/>
      <c r="L97" s="33" t="s">
        <v>246</v>
      </c>
      <c r="M97" s="34">
        <v>43601</v>
      </c>
      <c r="N97" s="34">
        <v>43677</v>
      </c>
      <c r="O97" s="144"/>
      <c r="P97" s="144"/>
      <c r="Q97" s="144"/>
      <c r="R97" s="33" t="s">
        <v>120</v>
      </c>
      <c r="S97" s="178"/>
      <c r="T97" s="144"/>
      <c r="U97" s="144"/>
      <c r="V97" s="144"/>
      <c r="W97" s="144"/>
      <c r="X97" s="147"/>
    </row>
    <row r="98" spans="2:24" s="32" customFormat="1" ht="39.75" customHeight="1" x14ac:dyDescent="0.25">
      <c r="B98" s="142"/>
      <c r="C98" s="144"/>
      <c r="D98" s="144"/>
      <c r="E98" s="144"/>
      <c r="F98" s="144"/>
      <c r="G98" s="144"/>
      <c r="H98" s="153"/>
      <c r="I98" s="153"/>
      <c r="J98" s="153"/>
      <c r="K98" s="153"/>
      <c r="L98" s="33" t="s">
        <v>247</v>
      </c>
      <c r="M98" s="34">
        <v>43678</v>
      </c>
      <c r="N98" s="34">
        <v>43769</v>
      </c>
      <c r="O98" s="144"/>
      <c r="P98" s="144"/>
      <c r="Q98" s="144"/>
      <c r="R98" s="33" t="s">
        <v>120</v>
      </c>
      <c r="S98" s="178"/>
      <c r="T98" s="144"/>
      <c r="U98" s="144"/>
      <c r="V98" s="144"/>
      <c r="W98" s="144"/>
      <c r="X98" s="147"/>
    </row>
    <row r="99" spans="2:24" s="32" customFormat="1" ht="39.75" customHeight="1" x14ac:dyDescent="0.25">
      <c r="B99" s="142" t="s">
        <v>238</v>
      </c>
      <c r="C99" s="144" t="s">
        <v>248</v>
      </c>
      <c r="D99" s="144" t="s">
        <v>179</v>
      </c>
      <c r="E99" s="144" t="s">
        <v>249</v>
      </c>
      <c r="F99" s="144" t="s">
        <v>32</v>
      </c>
      <c r="G99" s="144" t="s">
        <v>33</v>
      </c>
      <c r="H99" s="153">
        <v>0.1</v>
      </c>
      <c r="I99" s="153">
        <v>0.5</v>
      </c>
      <c r="J99" s="153">
        <v>1</v>
      </c>
      <c r="K99" s="153">
        <v>1</v>
      </c>
      <c r="L99" s="33" t="s">
        <v>250</v>
      </c>
      <c r="M99" s="34">
        <v>43525</v>
      </c>
      <c r="N99" s="34">
        <v>43646</v>
      </c>
      <c r="O99" s="144" t="s">
        <v>242</v>
      </c>
      <c r="P99" s="144" t="s">
        <v>243</v>
      </c>
      <c r="Q99" s="144" t="s">
        <v>244</v>
      </c>
      <c r="R99" s="33" t="s">
        <v>120</v>
      </c>
      <c r="S99" s="178">
        <v>550000000</v>
      </c>
      <c r="T99" s="144" t="s">
        <v>245</v>
      </c>
      <c r="U99" s="144" t="s">
        <v>36</v>
      </c>
      <c r="V99" s="144" t="s">
        <v>36</v>
      </c>
      <c r="W99" s="144" t="s">
        <v>127</v>
      </c>
      <c r="X99" s="147" t="s">
        <v>128</v>
      </c>
    </row>
    <row r="100" spans="2:24" s="32" customFormat="1" ht="39.75" customHeight="1" x14ac:dyDescent="0.25">
      <c r="B100" s="142"/>
      <c r="C100" s="144"/>
      <c r="D100" s="144"/>
      <c r="E100" s="144"/>
      <c r="F100" s="144"/>
      <c r="G100" s="144"/>
      <c r="H100" s="153"/>
      <c r="I100" s="153"/>
      <c r="J100" s="153"/>
      <c r="K100" s="153"/>
      <c r="L100" s="33" t="s">
        <v>246</v>
      </c>
      <c r="M100" s="34">
        <v>43648</v>
      </c>
      <c r="N100" s="34">
        <v>43708</v>
      </c>
      <c r="O100" s="144"/>
      <c r="P100" s="144"/>
      <c r="Q100" s="144"/>
      <c r="R100" s="33" t="s">
        <v>120</v>
      </c>
      <c r="S100" s="178"/>
      <c r="T100" s="144"/>
      <c r="U100" s="144"/>
      <c r="V100" s="144"/>
      <c r="W100" s="144"/>
      <c r="X100" s="147"/>
    </row>
    <row r="101" spans="2:24" s="32" customFormat="1" ht="39.75" customHeight="1" x14ac:dyDescent="0.25">
      <c r="B101" s="142"/>
      <c r="C101" s="144"/>
      <c r="D101" s="144"/>
      <c r="E101" s="144"/>
      <c r="F101" s="144"/>
      <c r="G101" s="144"/>
      <c r="H101" s="153"/>
      <c r="I101" s="153"/>
      <c r="J101" s="153"/>
      <c r="K101" s="153"/>
      <c r="L101" s="33" t="s">
        <v>251</v>
      </c>
      <c r="M101" s="34">
        <v>43693</v>
      </c>
      <c r="N101" s="34">
        <v>43769</v>
      </c>
      <c r="O101" s="144"/>
      <c r="P101" s="144"/>
      <c r="Q101" s="144"/>
      <c r="R101" s="33" t="s">
        <v>120</v>
      </c>
      <c r="S101" s="178"/>
      <c r="T101" s="144"/>
      <c r="U101" s="144"/>
      <c r="V101" s="144"/>
      <c r="W101" s="144"/>
      <c r="X101" s="147"/>
    </row>
    <row r="102" spans="2:24" s="32" customFormat="1" ht="90.75" customHeight="1" x14ac:dyDescent="0.25">
      <c r="B102" s="55" t="s">
        <v>238</v>
      </c>
      <c r="C102" s="33" t="s">
        <v>252</v>
      </c>
      <c r="D102" s="33" t="s">
        <v>43</v>
      </c>
      <c r="E102" s="33" t="s">
        <v>253</v>
      </c>
      <c r="F102" s="33" t="s">
        <v>54</v>
      </c>
      <c r="G102" s="33" t="s">
        <v>33</v>
      </c>
      <c r="H102" s="56">
        <v>0.1</v>
      </c>
      <c r="I102" s="56">
        <v>0.35</v>
      </c>
      <c r="J102" s="56">
        <v>0.85</v>
      </c>
      <c r="K102" s="56">
        <v>1</v>
      </c>
      <c r="L102" s="33" t="s">
        <v>254</v>
      </c>
      <c r="M102" s="34">
        <v>43485</v>
      </c>
      <c r="N102" s="34">
        <v>43830</v>
      </c>
      <c r="O102" s="33" t="s">
        <v>242</v>
      </c>
      <c r="P102" s="33" t="s">
        <v>243</v>
      </c>
      <c r="Q102" s="33" t="s">
        <v>255</v>
      </c>
      <c r="R102" s="33" t="s">
        <v>100</v>
      </c>
      <c r="S102" s="57">
        <v>2025000000</v>
      </c>
      <c r="T102" s="33" t="s">
        <v>245</v>
      </c>
      <c r="U102" s="33" t="s">
        <v>36</v>
      </c>
      <c r="V102" s="33" t="s">
        <v>36</v>
      </c>
      <c r="W102" s="33" t="s">
        <v>127</v>
      </c>
      <c r="X102" s="58" t="s">
        <v>128</v>
      </c>
    </row>
    <row r="103" spans="2:24" s="32" customFormat="1" ht="50.25" customHeight="1" x14ac:dyDescent="0.25">
      <c r="B103" s="142" t="s">
        <v>238</v>
      </c>
      <c r="C103" s="144" t="s">
        <v>256</v>
      </c>
      <c r="D103" s="144" t="s">
        <v>179</v>
      </c>
      <c r="E103" s="144" t="s">
        <v>257</v>
      </c>
      <c r="F103" s="144" t="s">
        <v>54</v>
      </c>
      <c r="G103" s="144" t="s">
        <v>45</v>
      </c>
      <c r="H103" s="160">
        <v>0.1</v>
      </c>
      <c r="I103" s="160">
        <v>0.35</v>
      </c>
      <c r="J103" s="160">
        <v>0.8</v>
      </c>
      <c r="K103" s="160">
        <v>1</v>
      </c>
      <c r="L103" s="33" t="s">
        <v>250</v>
      </c>
      <c r="M103" s="34">
        <v>43467</v>
      </c>
      <c r="N103" s="34">
        <v>43830</v>
      </c>
      <c r="O103" s="144" t="s">
        <v>242</v>
      </c>
      <c r="P103" s="144" t="s">
        <v>243</v>
      </c>
      <c r="Q103" s="144" t="s">
        <v>258</v>
      </c>
      <c r="R103" s="144" t="s">
        <v>120</v>
      </c>
      <c r="S103" s="178">
        <f>3400000000+1670000000+1200000000</f>
        <v>6270000000</v>
      </c>
      <c r="T103" s="144" t="s">
        <v>245</v>
      </c>
      <c r="U103" s="144" t="s">
        <v>36</v>
      </c>
      <c r="V103" s="144" t="s">
        <v>36</v>
      </c>
      <c r="W103" s="144" t="s">
        <v>127</v>
      </c>
      <c r="X103" s="147" t="s">
        <v>128</v>
      </c>
    </row>
    <row r="104" spans="2:24" s="32" customFormat="1" ht="50.25" customHeight="1" x14ac:dyDescent="0.25">
      <c r="B104" s="142"/>
      <c r="C104" s="144"/>
      <c r="D104" s="144"/>
      <c r="E104" s="144"/>
      <c r="F104" s="144"/>
      <c r="G104" s="144"/>
      <c r="H104" s="160"/>
      <c r="I104" s="160"/>
      <c r="J104" s="160"/>
      <c r="K104" s="160"/>
      <c r="L104" s="33" t="s">
        <v>246</v>
      </c>
      <c r="M104" s="34">
        <v>43485</v>
      </c>
      <c r="N104" s="34">
        <v>43830</v>
      </c>
      <c r="O104" s="144"/>
      <c r="P104" s="144"/>
      <c r="Q104" s="144"/>
      <c r="R104" s="144"/>
      <c r="S104" s="178"/>
      <c r="T104" s="144"/>
      <c r="U104" s="144"/>
      <c r="V104" s="144"/>
      <c r="W104" s="144"/>
      <c r="X104" s="147"/>
    </row>
    <row r="105" spans="2:24" s="32" customFormat="1" ht="50.25" customHeight="1" x14ac:dyDescent="0.25">
      <c r="B105" s="142"/>
      <c r="C105" s="144"/>
      <c r="D105" s="144"/>
      <c r="E105" s="144"/>
      <c r="F105" s="144"/>
      <c r="G105" s="144"/>
      <c r="H105" s="160"/>
      <c r="I105" s="160"/>
      <c r="J105" s="160"/>
      <c r="K105" s="160"/>
      <c r="L105" s="33" t="s">
        <v>259</v>
      </c>
      <c r="M105" s="34">
        <v>43497</v>
      </c>
      <c r="N105" s="34">
        <v>43830</v>
      </c>
      <c r="O105" s="144"/>
      <c r="P105" s="144"/>
      <c r="Q105" s="144"/>
      <c r="R105" s="144"/>
      <c r="S105" s="178"/>
      <c r="T105" s="144"/>
      <c r="U105" s="144"/>
      <c r="V105" s="144"/>
      <c r="W105" s="144"/>
      <c r="X105" s="147"/>
    </row>
    <row r="106" spans="2:24" s="32" customFormat="1" ht="50.25" customHeight="1" x14ac:dyDescent="0.25">
      <c r="B106" s="142"/>
      <c r="C106" s="144"/>
      <c r="D106" s="144"/>
      <c r="E106" s="144"/>
      <c r="F106" s="144"/>
      <c r="G106" s="144"/>
      <c r="H106" s="160"/>
      <c r="I106" s="160"/>
      <c r="J106" s="160"/>
      <c r="K106" s="160"/>
      <c r="L106" s="33" t="s">
        <v>260</v>
      </c>
      <c r="M106" s="34">
        <v>43497</v>
      </c>
      <c r="N106" s="34">
        <v>43830</v>
      </c>
      <c r="O106" s="144"/>
      <c r="P106" s="144"/>
      <c r="Q106" s="144"/>
      <c r="R106" s="144"/>
      <c r="S106" s="178"/>
      <c r="T106" s="144"/>
      <c r="U106" s="144"/>
      <c r="V106" s="144"/>
      <c r="W106" s="144"/>
      <c r="X106" s="147"/>
    </row>
    <row r="107" spans="2:24" s="32" customFormat="1" ht="147.75" customHeight="1" x14ac:dyDescent="0.25">
      <c r="B107" s="55" t="s">
        <v>238</v>
      </c>
      <c r="C107" s="33" t="s">
        <v>261</v>
      </c>
      <c r="D107" s="33" t="s">
        <v>77</v>
      </c>
      <c r="E107" s="33" t="s">
        <v>262</v>
      </c>
      <c r="F107" s="33" t="s">
        <v>54</v>
      </c>
      <c r="G107" s="33" t="s">
        <v>33</v>
      </c>
      <c r="H107" s="59">
        <v>0</v>
      </c>
      <c r="I107" s="59">
        <v>0.25</v>
      </c>
      <c r="J107" s="59">
        <v>0.5</v>
      </c>
      <c r="K107" s="59">
        <v>1</v>
      </c>
      <c r="L107" s="33" t="s">
        <v>263</v>
      </c>
      <c r="M107" s="34">
        <v>43585</v>
      </c>
      <c r="N107" s="34">
        <v>43830</v>
      </c>
      <c r="O107" s="33" t="s">
        <v>242</v>
      </c>
      <c r="P107" s="33" t="s">
        <v>243</v>
      </c>
      <c r="Q107" s="33" t="s">
        <v>255</v>
      </c>
      <c r="R107" s="33" t="s">
        <v>120</v>
      </c>
      <c r="S107" s="57">
        <v>150000000</v>
      </c>
      <c r="T107" s="33" t="s">
        <v>245</v>
      </c>
      <c r="U107" s="33" t="s">
        <v>264</v>
      </c>
      <c r="V107" s="33" t="s">
        <v>265</v>
      </c>
      <c r="W107" s="33" t="s">
        <v>47</v>
      </c>
      <c r="X107" s="58" t="s">
        <v>48</v>
      </c>
    </row>
    <row r="108" spans="2:24" s="32" customFormat="1" ht="47.25" customHeight="1" x14ac:dyDescent="0.25">
      <c r="B108" s="142" t="s">
        <v>238</v>
      </c>
      <c r="C108" s="144" t="s">
        <v>266</v>
      </c>
      <c r="D108" s="144" t="s">
        <v>77</v>
      </c>
      <c r="E108" s="144" t="s">
        <v>267</v>
      </c>
      <c r="F108" s="144" t="s">
        <v>54</v>
      </c>
      <c r="G108" s="144" t="s">
        <v>45</v>
      </c>
      <c r="H108" s="153">
        <v>0</v>
      </c>
      <c r="I108" s="153">
        <v>0.25</v>
      </c>
      <c r="J108" s="153">
        <v>0.65</v>
      </c>
      <c r="K108" s="153">
        <v>1</v>
      </c>
      <c r="L108" s="33" t="s">
        <v>268</v>
      </c>
      <c r="M108" s="34">
        <v>43556</v>
      </c>
      <c r="N108" s="34">
        <v>43769</v>
      </c>
      <c r="O108" s="144" t="s">
        <v>242</v>
      </c>
      <c r="P108" s="144" t="s">
        <v>243</v>
      </c>
      <c r="Q108" s="144" t="s">
        <v>269</v>
      </c>
      <c r="R108" s="33" t="s">
        <v>120</v>
      </c>
      <c r="S108" s="178">
        <v>200000000</v>
      </c>
      <c r="T108" s="144" t="s">
        <v>270</v>
      </c>
      <c r="U108" s="144" t="s">
        <v>36</v>
      </c>
      <c r="V108" s="144" t="s">
        <v>36</v>
      </c>
      <c r="W108" s="144" t="s">
        <v>127</v>
      </c>
      <c r="X108" s="147" t="s">
        <v>271</v>
      </c>
    </row>
    <row r="109" spans="2:24" s="32" customFormat="1" ht="47.25" customHeight="1" x14ac:dyDescent="0.25">
      <c r="B109" s="142"/>
      <c r="C109" s="144"/>
      <c r="D109" s="144"/>
      <c r="E109" s="144"/>
      <c r="F109" s="144"/>
      <c r="G109" s="144"/>
      <c r="H109" s="153"/>
      <c r="I109" s="153"/>
      <c r="J109" s="153"/>
      <c r="K109" s="153"/>
      <c r="L109" s="33" t="s">
        <v>246</v>
      </c>
      <c r="M109" s="34">
        <v>43770</v>
      </c>
      <c r="N109" s="34">
        <v>43830</v>
      </c>
      <c r="O109" s="144"/>
      <c r="P109" s="144"/>
      <c r="Q109" s="144"/>
      <c r="R109" s="33" t="s">
        <v>120</v>
      </c>
      <c r="S109" s="178"/>
      <c r="T109" s="144"/>
      <c r="U109" s="144"/>
      <c r="V109" s="144"/>
      <c r="W109" s="144"/>
      <c r="X109" s="147"/>
    </row>
    <row r="110" spans="2:24" s="32" customFormat="1" ht="47.25" customHeight="1" thickBot="1" x14ac:dyDescent="0.3">
      <c r="B110" s="159"/>
      <c r="C110" s="176"/>
      <c r="D110" s="176"/>
      <c r="E110" s="176"/>
      <c r="F110" s="176"/>
      <c r="G110" s="176"/>
      <c r="H110" s="183"/>
      <c r="I110" s="183"/>
      <c r="J110" s="183"/>
      <c r="K110" s="183"/>
      <c r="L110" s="39" t="s">
        <v>272</v>
      </c>
      <c r="M110" s="40">
        <v>43770</v>
      </c>
      <c r="N110" s="40">
        <v>43830</v>
      </c>
      <c r="O110" s="176"/>
      <c r="P110" s="176"/>
      <c r="Q110" s="176"/>
      <c r="R110" s="39" t="s">
        <v>120</v>
      </c>
      <c r="S110" s="185"/>
      <c r="T110" s="176"/>
      <c r="U110" s="176"/>
      <c r="V110" s="176"/>
      <c r="W110" s="176"/>
      <c r="X110" s="177"/>
    </row>
    <row r="111" spans="2:24" s="45" customFormat="1" ht="63.75" customHeight="1" x14ac:dyDescent="0.25">
      <c r="B111" s="166" t="s">
        <v>273</v>
      </c>
      <c r="C111" s="161" t="s">
        <v>274</v>
      </c>
      <c r="D111" s="161" t="s">
        <v>43</v>
      </c>
      <c r="E111" s="161" t="s">
        <v>275</v>
      </c>
      <c r="F111" s="161" t="s">
        <v>32</v>
      </c>
      <c r="G111" s="161" t="s">
        <v>60</v>
      </c>
      <c r="H111" s="184">
        <v>0.1</v>
      </c>
      <c r="I111" s="184">
        <v>0.6</v>
      </c>
      <c r="J111" s="184">
        <v>1</v>
      </c>
      <c r="K111" s="184">
        <v>1</v>
      </c>
      <c r="L111" s="43" t="s">
        <v>276</v>
      </c>
      <c r="M111" s="42">
        <v>43539</v>
      </c>
      <c r="N111" s="42">
        <v>43555</v>
      </c>
      <c r="O111" s="161" t="s">
        <v>35</v>
      </c>
      <c r="P111" s="43" t="s">
        <v>35</v>
      </c>
      <c r="Q111" s="43" t="s">
        <v>35</v>
      </c>
      <c r="R111" s="43" t="s">
        <v>35</v>
      </c>
      <c r="S111" s="43" t="s">
        <v>35</v>
      </c>
      <c r="T111" s="161" t="s">
        <v>36</v>
      </c>
      <c r="U111" s="161" t="s">
        <v>36</v>
      </c>
      <c r="V111" s="161" t="s">
        <v>36</v>
      </c>
      <c r="W111" s="161" t="s">
        <v>71</v>
      </c>
      <c r="X111" s="162" t="s">
        <v>63</v>
      </c>
    </row>
    <row r="112" spans="2:24" s="45" customFormat="1" ht="63.75" customHeight="1" x14ac:dyDescent="0.25">
      <c r="B112" s="167"/>
      <c r="C112" s="138"/>
      <c r="D112" s="138"/>
      <c r="E112" s="138"/>
      <c r="F112" s="138"/>
      <c r="G112" s="138"/>
      <c r="H112" s="137"/>
      <c r="I112" s="137"/>
      <c r="J112" s="137"/>
      <c r="K112" s="137"/>
      <c r="L112" s="20" t="s">
        <v>277</v>
      </c>
      <c r="M112" s="21">
        <v>43556</v>
      </c>
      <c r="N112" s="21">
        <v>43631</v>
      </c>
      <c r="O112" s="138"/>
      <c r="P112" s="20"/>
      <c r="Q112" s="20"/>
      <c r="R112" s="20"/>
      <c r="S112" s="20"/>
      <c r="T112" s="138"/>
      <c r="U112" s="138"/>
      <c r="V112" s="138"/>
      <c r="W112" s="138"/>
      <c r="X112" s="163"/>
    </row>
    <row r="113" spans="2:24" s="45" customFormat="1" ht="63.75" customHeight="1" x14ac:dyDescent="0.25">
      <c r="B113" s="167"/>
      <c r="C113" s="138"/>
      <c r="D113" s="138"/>
      <c r="E113" s="138"/>
      <c r="F113" s="138"/>
      <c r="G113" s="138"/>
      <c r="H113" s="137"/>
      <c r="I113" s="137"/>
      <c r="J113" s="137"/>
      <c r="K113" s="137"/>
      <c r="L113" s="20" t="s">
        <v>278</v>
      </c>
      <c r="M113" s="21">
        <v>43587</v>
      </c>
      <c r="N113" s="21">
        <v>43646</v>
      </c>
      <c r="O113" s="138"/>
      <c r="P113" s="20"/>
      <c r="Q113" s="20"/>
      <c r="R113" s="20"/>
      <c r="S113" s="20"/>
      <c r="T113" s="138"/>
      <c r="U113" s="138"/>
      <c r="V113" s="138"/>
      <c r="W113" s="138"/>
      <c r="X113" s="163"/>
    </row>
    <row r="114" spans="2:24" s="45" customFormat="1" ht="63.75" customHeight="1" x14ac:dyDescent="0.25">
      <c r="B114" s="167"/>
      <c r="C114" s="138"/>
      <c r="D114" s="138"/>
      <c r="E114" s="138"/>
      <c r="F114" s="138"/>
      <c r="G114" s="138"/>
      <c r="H114" s="137"/>
      <c r="I114" s="137"/>
      <c r="J114" s="137"/>
      <c r="K114" s="137"/>
      <c r="L114" s="20" t="s">
        <v>279</v>
      </c>
      <c r="M114" s="21">
        <v>43647</v>
      </c>
      <c r="N114" s="21">
        <v>43738</v>
      </c>
      <c r="O114" s="138"/>
      <c r="P114" s="20"/>
      <c r="Q114" s="20"/>
      <c r="R114" s="20"/>
      <c r="S114" s="20"/>
      <c r="T114" s="138"/>
      <c r="U114" s="138"/>
      <c r="V114" s="138"/>
      <c r="W114" s="138"/>
      <c r="X114" s="163"/>
    </row>
    <row r="115" spans="2:24" s="45" customFormat="1" ht="51.75" customHeight="1" x14ac:dyDescent="0.25">
      <c r="B115" s="167" t="s">
        <v>273</v>
      </c>
      <c r="C115" s="138" t="s">
        <v>280</v>
      </c>
      <c r="D115" s="138" t="s">
        <v>77</v>
      </c>
      <c r="E115" s="138" t="s">
        <v>281</v>
      </c>
      <c r="F115" s="138" t="s">
        <v>32</v>
      </c>
      <c r="G115" s="138" t="s">
        <v>69</v>
      </c>
      <c r="H115" s="137">
        <v>0.1</v>
      </c>
      <c r="I115" s="137">
        <v>0.5</v>
      </c>
      <c r="J115" s="137">
        <v>0.75</v>
      </c>
      <c r="K115" s="137">
        <v>1</v>
      </c>
      <c r="L115" s="20" t="s">
        <v>282</v>
      </c>
      <c r="M115" s="21">
        <v>43525</v>
      </c>
      <c r="N115" s="21">
        <v>43707</v>
      </c>
      <c r="O115" s="138" t="s">
        <v>35</v>
      </c>
      <c r="P115" s="20" t="s">
        <v>35</v>
      </c>
      <c r="Q115" s="20" t="s">
        <v>35</v>
      </c>
      <c r="R115" s="20" t="s">
        <v>35</v>
      </c>
      <c r="S115" s="20" t="s">
        <v>35</v>
      </c>
      <c r="T115" s="138" t="s">
        <v>36</v>
      </c>
      <c r="U115" s="138" t="s">
        <v>36</v>
      </c>
      <c r="V115" s="138" t="s">
        <v>36</v>
      </c>
      <c r="W115" s="138" t="s">
        <v>71</v>
      </c>
      <c r="X115" s="163" t="s">
        <v>63</v>
      </c>
    </row>
    <row r="116" spans="2:24" s="45" customFormat="1" ht="51.75" customHeight="1" x14ac:dyDescent="0.25">
      <c r="B116" s="167"/>
      <c r="C116" s="138"/>
      <c r="D116" s="138"/>
      <c r="E116" s="138"/>
      <c r="F116" s="138"/>
      <c r="G116" s="138"/>
      <c r="H116" s="137"/>
      <c r="I116" s="137"/>
      <c r="J116" s="137"/>
      <c r="K116" s="137"/>
      <c r="L116" s="20" t="s">
        <v>283</v>
      </c>
      <c r="M116" s="21">
        <v>43600</v>
      </c>
      <c r="N116" s="21">
        <v>43738</v>
      </c>
      <c r="O116" s="138"/>
      <c r="P116" s="20"/>
      <c r="Q116" s="20"/>
      <c r="R116" s="20"/>
      <c r="S116" s="20"/>
      <c r="T116" s="138"/>
      <c r="U116" s="138"/>
      <c r="V116" s="138"/>
      <c r="W116" s="138"/>
      <c r="X116" s="163"/>
    </row>
    <row r="117" spans="2:24" s="45" customFormat="1" ht="51.75" customHeight="1" x14ac:dyDescent="0.25">
      <c r="B117" s="167"/>
      <c r="C117" s="138"/>
      <c r="D117" s="138"/>
      <c r="E117" s="138"/>
      <c r="F117" s="138"/>
      <c r="G117" s="138"/>
      <c r="H117" s="137"/>
      <c r="I117" s="137"/>
      <c r="J117" s="137"/>
      <c r="K117" s="137"/>
      <c r="L117" s="20" t="s">
        <v>284</v>
      </c>
      <c r="M117" s="21">
        <v>43647</v>
      </c>
      <c r="N117" s="21" t="s">
        <v>285</v>
      </c>
      <c r="O117" s="138"/>
      <c r="P117" s="20"/>
      <c r="Q117" s="20"/>
      <c r="R117" s="20"/>
      <c r="S117" s="20"/>
      <c r="T117" s="138"/>
      <c r="U117" s="138"/>
      <c r="V117" s="138"/>
      <c r="W117" s="138"/>
      <c r="X117" s="163"/>
    </row>
    <row r="118" spans="2:24" s="45" customFormat="1" ht="55.5" customHeight="1" x14ac:dyDescent="0.25">
      <c r="B118" s="167" t="s">
        <v>273</v>
      </c>
      <c r="C118" s="138" t="s">
        <v>286</v>
      </c>
      <c r="D118" s="138" t="s">
        <v>77</v>
      </c>
      <c r="E118" s="138" t="s">
        <v>287</v>
      </c>
      <c r="F118" s="138" t="s">
        <v>32</v>
      </c>
      <c r="G118" s="138" t="s">
        <v>60</v>
      </c>
      <c r="H118" s="137">
        <v>0</v>
      </c>
      <c r="I118" s="137">
        <v>0.5</v>
      </c>
      <c r="J118" s="137">
        <v>1</v>
      </c>
      <c r="K118" s="137">
        <v>1</v>
      </c>
      <c r="L118" s="60" t="s">
        <v>288</v>
      </c>
      <c r="M118" s="21">
        <v>43556</v>
      </c>
      <c r="N118" s="21">
        <v>43738</v>
      </c>
      <c r="O118" s="138" t="s">
        <v>35</v>
      </c>
      <c r="P118" s="20" t="s">
        <v>35</v>
      </c>
      <c r="Q118" s="20" t="s">
        <v>35</v>
      </c>
      <c r="R118" s="20" t="s">
        <v>35</v>
      </c>
      <c r="S118" s="20" t="s">
        <v>35</v>
      </c>
      <c r="T118" s="138" t="s">
        <v>36</v>
      </c>
      <c r="U118" s="138" t="s">
        <v>36</v>
      </c>
      <c r="V118" s="138" t="s">
        <v>36</v>
      </c>
      <c r="W118" s="138" t="s">
        <v>71</v>
      </c>
      <c r="X118" s="163" t="s">
        <v>63</v>
      </c>
    </row>
    <row r="119" spans="2:24" s="45" customFormat="1" ht="55.5" customHeight="1" x14ac:dyDescent="0.25">
      <c r="B119" s="167"/>
      <c r="C119" s="138"/>
      <c r="D119" s="138"/>
      <c r="E119" s="138"/>
      <c r="F119" s="138"/>
      <c r="G119" s="138"/>
      <c r="H119" s="137"/>
      <c r="I119" s="137"/>
      <c r="J119" s="137"/>
      <c r="K119" s="137"/>
      <c r="L119" s="20" t="s">
        <v>289</v>
      </c>
      <c r="M119" s="21">
        <v>43617</v>
      </c>
      <c r="N119" s="21">
        <v>43768</v>
      </c>
      <c r="O119" s="138"/>
      <c r="P119" s="20"/>
      <c r="Q119" s="20"/>
      <c r="R119" s="20"/>
      <c r="S119" s="20"/>
      <c r="T119" s="138"/>
      <c r="U119" s="138"/>
      <c r="V119" s="138"/>
      <c r="W119" s="138"/>
      <c r="X119" s="163"/>
    </row>
    <row r="120" spans="2:24" s="45" customFormat="1" ht="55.5" customHeight="1" x14ac:dyDescent="0.25">
      <c r="B120" s="167"/>
      <c r="C120" s="138"/>
      <c r="D120" s="138"/>
      <c r="E120" s="138"/>
      <c r="F120" s="138"/>
      <c r="G120" s="138"/>
      <c r="H120" s="137"/>
      <c r="I120" s="137"/>
      <c r="J120" s="137"/>
      <c r="K120" s="137"/>
      <c r="L120" s="20" t="s">
        <v>290</v>
      </c>
      <c r="M120" s="21">
        <v>43693</v>
      </c>
      <c r="N120" s="21">
        <v>43738</v>
      </c>
      <c r="O120" s="138"/>
      <c r="P120" s="20"/>
      <c r="Q120" s="20"/>
      <c r="R120" s="20"/>
      <c r="S120" s="20"/>
      <c r="T120" s="138"/>
      <c r="U120" s="138"/>
      <c r="V120" s="138"/>
      <c r="W120" s="138"/>
      <c r="X120" s="163"/>
    </row>
    <row r="121" spans="2:24" s="45" customFormat="1" ht="70.5" customHeight="1" x14ac:dyDescent="0.25">
      <c r="B121" s="167" t="s">
        <v>273</v>
      </c>
      <c r="C121" s="138" t="s">
        <v>291</v>
      </c>
      <c r="D121" s="138" t="s">
        <v>194</v>
      </c>
      <c r="E121" s="138" t="s">
        <v>292</v>
      </c>
      <c r="F121" s="138" t="s">
        <v>32</v>
      </c>
      <c r="G121" s="138" t="s">
        <v>33</v>
      </c>
      <c r="H121" s="137">
        <v>0.25</v>
      </c>
      <c r="I121" s="137">
        <v>1</v>
      </c>
      <c r="J121" s="137">
        <v>1</v>
      </c>
      <c r="K121" s="137">
        <v>1</v>
      </c>
      <c r="L121" s="20" t="s">
        <v>293</v>
      </c>
      <c r="M121" s="21">
        <v>43525</v>
      </c>
      <c r="N121" s="21">
        <v>43555</v>
      </c>
      <c r="O121" s="138" t="s">
        <v>35</v>
      </c>
      <c r="P121" s="20" t="s">
        <v>35</v>
      </c>
      <c r="Q121" s="20" t="s">
        <v>35</v>
      </c>
      <c r="R121" s="20" t="s">
        <v>35</v>
      </c>
      <c r="S121" s="20" t="s">
        <v>35</v>
      </c>
      <c r="T121" s="138" t="s">
        <v>36</v>
      </c>
      <c r="U121" s="138" t="s">
        <v>36</v>
      </c>
      <c r="V121" s="138" t="s">
        <v>36</v>
      </c>
      <c r="W121" s="138" t="s">
        <v>71</v>
      </c>
      <c r="X121" s="163" t="s">
        <v>63</v>
      </c>
    </row>
    <row r="122" spans="2:24" s="45" customFormat="1" ht="70.5" customHeight="1" x14ac:dyDescent="0.25">
      <c r="B122" s="167"/>
      <c r="C122" s="138"/>
      <c r="D122" s="138"/>
      <c r="E122" s="138"/>
      <c r="F122" s="138"/>
      <c r="G122" s="138"/>
      <c r="H122" s="137"/>
      <c r="I122" s="137"/>
      <c r="J122" s="137"/>
      <c r="K122" s="137"/>
      <c r="L122" s="20" t="s">
        <v>294</v>
      </c>
      <c r="M122" s="21">
        <v>43556</v>
      </c>
      <c r="N122" s="21">
        <v>43600</v>
      </c>
      <c r="O122" s="138"/>
      <c r="P122" s="20"/>
      <c r="Q122" s="20"/>
      <c r="R122" s="20"/>
      <c r="S122" s="20"/>
      <c r="T122" s="138"/>
      <c r="U122" s="138"/>
      <c r="V122" s="138"/>
      <c r="W122" s="138"/>
      <c r="X122" s="163"/>
    </row>
    <row r="123" spans="2:24" s="45" customFormat="1" ht="70.5" customHeight="1" x14ac:dyDescent="0.25">
      <c r="B123" s="167"/>
      <c r="C123" s="138"/>
      <c r="D123" s="138"/>
      <c r="E123" s="138"/>
      <c r="F123" s="138"/>
      <c r="G123" s="138"/>
      <c r="H123" s="137"/>
      <c r="I123" s="137"/>
      <c r="J123" s="137"/>
      <c r="K123" s="137"/>
      <c r="L123" s="20" t="s">
        <v>295</v>
      </c>
      <c r="M123" s="21">
        <v>43601</v>
      </c>
      <c r="N123" s="21">
        <v>43646</v>
      </c>
      <c r="O123" s="138"/>
      <c r="P123" s="20"/>
      <c r="Q123" s="20"/>
      <c r="R123" s="20"/>
      <c r="S123" s="20"/>
      <c r="T123" s="138"/>
      <c r="U123" s="138"/>
      <c r="V123" s="138"/>
      <c r="W123" s="138"/>
      <c r="X123" s="163"/>
    </row>
    <row r="124" spans="2:24" s="45" customFormat="1" ht="62.25" customHeight="1" x14ac:dyDescent="0.25">
      <c r="B124" s="167" t="s">
        <v>273</v>
      </c>
      <c r="C124" s="138" t="s">
        <v>296</v>
      </c>
      <c r="D124" s="138" t="s">
        <v>179</v>
      </c>
      <c r="E124" s="138" t="s">
        <v>297</v>
      </c>
      <c r="F124" s="138" t="s">
        <v>54</v>
      </c>
      <c r="G124" s="138" t="s">
        <v>33</v>
      </c>
      <c r="H124" s="165">
        <v>0.4</v>
      </c>
      <c r="I124" s="165">
        <v>0.6</v>
      </c>
      <c r="J124" s="165">
        <v>0.75</v>
      </c>
      <c r="K124" s="165">
        <v>1</v>
      </c>
      <c r="L124" s="20" t="s">
        <v>298</v>
      </c>
      <c r="M124" s="21">
        <v>43497</v>
      </c>
      <c r="N124" s="21">
        <v>43511</v>
      </c>
      <c r="O124" s="138" t="s">
        <v>35</v>
      </c>
      <c r="P124" s="138" t="s">
        <v>35</v>
      </c>
      <c r="Q124" s="138" t="s">
        <v>35</v>
      </c>
      <c r="R124" s="138" t="s">
        <v>35</v>
      </c>
      <c r="S124" s="138" t="s">
        <v>35</v>
      </c>
      <c r="T124" s="138" t="s">
        <v>36</v>
      </c>
      <c r="U124" s="138" t="s">
        <v>36</v>
      </c>
      <c r="V124" s="138" t="s">
        <v>36</v>
      </c>
      <c r="W124" s="138" t="s">
        <v>71</v>
      </c>
      <c r="X124" s="163" t="s">
        <v>63</v>
      </c>
    </row>
    <row r="125" spans="2:24" s="45" customFormat="1" ht="62.25" customHeight="1" x14ac:dyDescent="0.25">
      <c r="B125" s="167"/>
      <c r="C125" s="138"/>
      <c r="D125" s="138"/>
      <c r="E125" s="138"/>
      <c r="F125" s="138"/>
      <c r="G125" s="138"/>
      <c r="H125" s="165"/>
      <c r="I125" s="165"/>
      <c r="J125" s="165"/>
      <c r="K125" s="165"/>
      <c r="L125" s="20" t="s">
        <v>299</v>
      </c>
      <c r="M125" s="21">
        <v>43511</v>
      </c>
      <c r="N125" s="21">
        <v>43524</v>
      </c>
      <c r="O125" s="138"/>
      <c r="P125" s="138"/>
      <c r="Q125" s="138"/>
      <c r="R125" s="138"/>
      <c r="S125" s="138"/>
      <c r="T125" s="138"/>
      <c r="U125" s="138"/>
      <c r="V125" s="138"/>
      <c r="W125" s="138"/>
      <c r="X125" s="163"/>
    </row>
    <row r="126" spans="2:24" s="45" customFormat="1" ht="62.25" customHeight="1" x14ac:dyDescent="0.25">
      <c r="B126" s="167"/>
      <c r="C126" s="138"/>
      <c r="D126" s="138"/>
      <c r="E126" s="138"/>
      <c r="F126" s="138"/>
      <c r="G126" s="138"/>
      <c r="H126" s="165"/>
      <c r="I126" s="165"/>
      <c r="J126" s="165"/>
      <c r="K126" s="165"/>
      <c r="L126" s="20" t="s">
        <v>300</v>
      </c>
      <c r="M126" s="21">
        <v>43525</v>
      </c>
      <c r="N126" s="21">
        <v>43830</v>
      </c>
      <c r="O126" s="138"/>
      <c r="P126" s="138"/>
      <c r="Q126" s="138"/>
      <c r="R126" s="138"/>
      <c r="S126" s="138"/>
      <c r="T126" s="138"/>
      <c r="U126" s="138"/>
      <c r="V126" s="138"/>
      <c r="W126" s="138"/>
      <c r="X126" s="163"/>
    </row>
    <row r="127" spans="2:24" s="45" customFormat="1" ht="63" customHeight="1" x14ac:dyDescent="0.25">
      <c r="B127" s="167" t="s">
        <v>273</v>
      </c>
      <c r="C127" s="138" t="s">
        <v>301</v>
      </c>
      <c r="D127" s="138" t="s">
        <v>43</v>
      </c>
      <c r="E127" s="138" t="s">
        <v>302</v>
      </c>
      <c r="F127" s="138" t="s">
        <v>54</v>
      </c>
      <c r="G127" s="138" t="s">
        <v>69</v>
      </c>
      <c r="H127" s="137">
        <v>0.15</v>
      </c>
      <c r="I127" s="137">
        <v>0.35</v>
      </c>
      <c r="J127" s="137">
        <v>0.5</v>
      </c>
      <c r="K127" s="137">
        <v>1</v>
      </c>
      <c r="L127" s="20" t="s">
        <v>303</v>
      </c>
      <c r="M127" s="21">
        <v>43480</v>
      </c>
      <c r="N127" s="21">
        <v>43753</v>
      </c>
      <c r="O127" s="138" t="s">
        <v>35</v>
      </c>
      <c r="P127" s="138" t="s">
        <v>35</v>
      </c>
      <c r="Q127" s="138" t="s">
        <v>35</v>
      </c>
      <c r="R127" s="138" t="s">
        <v>35</v>
      </c>
      <c r="S127" s="138" t="s">
        <v>35</v>
      </c>
      <c r="T127" s="138" t="s">
        <v>36</v>
      </c>
      <c r="U127" s="138" t="s">
        <v>36</v>
      </c>
      <c r="V127" s="138" t="s">
        <v>36</v>
      </c>
      <c r="W127" s="138" t="s">
        <v>71</v>
      </c>
      <c r="X127" s="163" t="s">
        <v>63</v>
      </c>
    </row>
    <row r="128" spans="2:24" s="45" customFormat="1" ht="40.5" customHeight="1" x14ac:dyDescent="0.25">
      <c r="B128" s="167"/>
      <c r="C128" s="138"/>
      <c r="D128" s="138"/>
      <c r="E128" s="138"/>
      <c r="F128" s="138"/>
      <c r="G128" s="138"/>
      <c r="H128" s="137"/>
      <c r="I128" s="137"/>
      <c r="J128" s="137"/>
      <c r="K128" s="137"/>
      <c r="L128" s="20" t="s">
        <v>304</v>
      </c>
      <c r="M128" s="21">
        <v>43525</v>
      </c>
      <c r="N128" s="21">
        <v>43753</v>
      </c>
      <c r="O128" s="138"/>
      <c r="P128" s="138"/>
      <c r="Q128" s="138"/>
      <c r="R128" s="138"/>
      <c r="S128" s="138"/>
      <c r="T128" s="138"/>
      <c r="U128" s="138"/>
      <c r="V128" s="138"/>
      <c r="W128" s="138"/>
      <c r="X128" s="163"/>
    </row>
    <row r="129" spans="2:25" s="45" customFormat="1" ht="90.75" customHeight="1" thickBot="1" x14ac:dyDescent="0.3">
      <c r="B129" s="172"/>
      <c r="C129" s="168"/>
      <c r="D129" s="168"/>
      <c r="E129" s="168"/>
      <c r="F129" s="168"/>
      <c r="G129" s="168"/>
      <c r="H129" s="188"/>
      <c r="I129" s="188"/>
      <c r="J129" s="188"/>
      <c r="K129" s="188"/>
      <c r="L129" s="48" t="s">
        <v>305</v>
      </c>
      <c r="M129" s="49">
        <v>43497</v>
      </c>
      <c r="N129" s="49">
        <v>43799</v>
      </c>
      <c r="O129" s="168"/>
      <c r="P129" s="168"/>
      <c r="Q129" s="168"/>
      <c r="R129" s="168"/>
      <c r="S129" s="168"/>
      <c r="T129" s="168"/>
      <c r="U129" s="168"/>
      <c r="V129" s="168"/>
      <c r="W129" s="168"/>
      <c r="X129" s="169"/>
    </row>
    <row r="130" spans="2:25" s="32" customFormat="1" ht="30" customHeight="1" x14ac:dyDescent="0.25">
      <c r="B130" s="141" t="s">
        <v>306</v>
      </c>
      <c r="C130" s="143" t="s">
        <v>307</v>
      </c>
      <c r="D130" s="143" t="s">
        <v>77</v>
      </c>
      <c r="E130" s="143" t="s">
        <v>308</v>
      </c>
      <c r="F130" s="143" t="s">
        <v>54</v>
      </c>
      <c r="G130" s="143" t="s">
        <v>45</v>
      </c>
      <c r="H130" s="186">
        <v>10</v>
      </c>
      <c r="I130" s="186">
        <v>20</v>
      </c>
      <c r="J130" s="186">
        <v>30</v>
      </c>
      <c r="K130" s="186">
        <v>40</v>
      </c>
      <c r="L130" s="30" t="s">
        <v>309</v>
      </c>
      <c r="M130" s="31">
        <v>43500</v>
      </c>
      <c r="N130" s="31">
        <v>43829</v>
      </c>
      <c r="O130" s="143" t="s">
        <v>310</v>
      </c>
      <c r="P130" s="143" t="s">
        <v>311</v>
      </c>
      <c r="Q130" s="143" t="s">
        <v>312</v>
      </c>
      <c r="R130" s="143" t="s">
        <v>100</v>
      </c>
      <c r="S130" s="190">
        <v>304280000</v>
      </c>
      <c r="T130" s="143" t="s">
        <v>36</v>
      </c>
      <c r="U130" s="143" t="s">
        <v>36</v>
      </c>
      <c r="V130" s="143" t="s">
        <v>36</v>
      </c>
      <c r="W130" s="143" t="s">
        <v>47</v>
      </c>
      <c r="X130" s="146" t="s">
        <v>183</v>
      </c>
      <c r="Y130" s="189"/>
    </row>
    <row r="131" spans="2:25" s="32" customFormat="1" ht="30" customHeight="1" x14ac:dyDescent="0.25">
      <c r="B131" s="142"/>
      <c r="C131" s="144"/>
      <c r="D131" s="144"/>
      <c r="E131" s="144"/>
      <c r="F131" s="144"/>
      <c r="G131" s="144"/>
      <c r="H131" s="187"/>
      <c r="I131" s="187"/>
      <c r="J131" s="187"/>
      <c r="K131" s="187"/>
      <c r="L131" s="33" t="s">
        <v>313</v>
      </c>
      <c r="M131" s="34">
        <v>43500</v>
      </c>
      <c r="N131" s="34">
        <v>43829</v>
      </c>
      <c r="O131" s="144"/>
      <c r="P131" s="144"/>
      <c r="Q131" s="144"/>
      <c r="R131" s="144"/>
      <c r="S131" s="191"/>
      <c r="T131" s="144"/>
      <c r="U131" s="144"/>
      <c r="V131" s="144"/>
      <c r="W131" s="144"/>
      <c r="X131" s="147"/>
      <c r="Y131" s="189"/>
    </row>
    <row r="132" spans="2:25" s="32" customFormat="1" ht="30" customHeight="1" x14ac:dyDescent="0.25">
      <c r="B132" s="142"/>
      <c r="C132" s="144"/>
      <c r="D132" s="144"/>
      <c r="E132" s="144"/>
      <c r="F132" s="144"/>
      <c r="G132" s="144"/>
      <c r="H132" s="187"/>
      <c r="I132" s="187"/>
      <c r="J132" s="187"/>
      <c r="K132" s="187"/>
      <c r="L132" s="33" t="s">
        <v>314</v>
      </c>
      <c r="M132" s="34">
        <v>43500</v>
      </c>
      <c r="N132" s="34">
        <v>43829</v>
      </c>
      <c r="O132" s="144"/>
      <c r="P132" s="144"/>
      <c r="Q132" s="144"/>
      <c r="R132" s="144"/>
      <c r="S132" s="191"/>
      <c r="T132" s="144"/>
      <c r="U132" s="144"/>
      <c r="V132" s="144"/>
      <c r="W132" s="144"/>
      <c r="X132" s="147"/>
      <c r="Y132" s="189"/>
    </row>
    <row r="133" spans="2:25" s="32" customFormat="1" ht="30" customHeight="1" x14ac:dyDescent="0.25">
      <c r="B133" s="142"/>
      <c r="C133" s="144"/>
      <c r="D133" s="144"/>
      <c r="E133" s="144"/>
      <c r="F133" s="144"/>
      <c r="G133" s="144"/>
      <c r="H133" s="187"/>
      <c r="I133" s="187"/>
      <c r="J133" s="187"/>
      <c r="K133" s="187"/>
      <c r="L133" s="33" t="s">
        <v>315</v>
      </c>
      <c r="M133" s="34">
        <v>43500</v>
      </c>
      <c r="N133" s="34">
        <v>43829</v>
      </c>
      <c r="O133" s="144"/>
      <c r="P133" s="144"/>
      <c r="Q133" s="144"/>
      <c r="R133" s="144"/>
      <c r="S133" s="191"/>
      <c r="T133" s="144"/>
      <c r="U133" s="144"/>
      <c r="V133" s="144"/>
      <c r="W133" s="144"/>
      <c r="X133" s="147"/>
      <c r="Y133" s="189"/>
    </row>
    <row r="134" spans="2:25" s="32" customFormat="1" ht="30" customHeight="1" x14ac:dyDescent="0.25">
      <c r="B134" s="142"/>
      <c r="C134" s="144"/>
      <c r="D134" s="144"/>
      <c r="E134" s="144"/>
      <c r="F134" s="144"/>
      <c r="G134" s="144"/>
      <c r="H134" s="187"/>
      <c r="I134" s="187"/>
      <c r="J134" s="187"/>
      <c r="K134" s="187"/>
      <c r="L134" s="33" t="s">
        <v>316</v>
      </c>
      <c r="M134" s="34">
        <v>43500</v>
      </c>
      <c r="N134" s="34">
        <v>43829</v>
      </c>
      <c r="O134" s="144"/>
      <c r="P134" s="144"/>
      <c r="Q134" s="144"/>
      <c r="R134" s="144"/>
      <c r="S134" s="191"/>
      <c r="T134" s="144"/>
      <c r="U134" s="144"/>
      <c r="V134" s="144"/>
      <c r="W134" s="144"/>
      <c r="X134" s="147"/>
      <c r="Y134" s="189"/>
    </row>
    <row r="135" spans="2:25" s="32" customFormat="1" ht="39.75" customHeight="1" x14ac:dyDescent="0.25">
      <c r="B135" s="142" t="s">
        <v>306</v>
      </c>
      <c r="C135" s="144" t="s">
        <v>317</v>
      </c>
      <c r="D135" s="144" t="s">
        <v>77</v>
      </c>
      <c r="E135" s="144" t="s">
        <v>318</v>
      </c>
      <c r="F135" s="144" t="s">
        <v>32</v>
      </c>
      <c r="G135" s="144" t="s">
        <v>45</v>
      </c>
      <c r="H135" s="153">
        <v>0.2</v>
      </c>
      <c r="I135" s="153">
        <v>0.35</v>
      </c>
      <c r="J135" s="153">
        <v>0.7</v>
      </c>
      <c r="K135" s="153">
        <v>1</v>
      </c>
      <c r="L135" s="33" t="s">
        <v>319</v>
      </c>
      <c r="M135" s="34">
        <v>43500</v>
      </c>
      <c r="N135" s="34">
        <v>43553</v>
      </c>
      <c r="O135" s="144" t="s">
        <v>310</v>
      </c>
      <c r="P135" s="150" t="s">
        <v>311</v>
      </c>
      <c r="Q135" s="150" t="s">
        <v>312</v>
      </c>
      <c r="R135" s="34" t="s">
        <v>100</v>
      </c>
      <c r="S135" s="61">
        <v>255614300</v>
      </c>
      <c r="T135" s="144" t="s">
        <v>36</v>
      </c>
      <c r="U135" s="144" t="s">
        <v>36</v>
      </c>
      <c r="V135" s="144" t="s">
        <v>36</v>
      </c>
      <c r="W135" s="144" t="s">
        <v>47</v>
      </c>
      <c r="X135" s="147" t="s">
        <v>48</v>
      </c>
      <c r="Y135" s="189"/>
    </row>
    <row r="136" spans="2:25" s="32" customFormat="1" ht="39.75" customHeight="1" x14ac:dyDescent="0.25">
      <c r="B136" s="142"/>
      <c r="C136" s="144"/>
      <c r="D136" s="144"/>
      <c r="E136" s="144"/>
      <c r="F136" s="144"/>
      <c r="G136" s="144"/>
      <c r="H136" s="153"/>
      <c r="I136" s="153"/>
      <c r="J136" s="153"/>
      <c r="K136" s="153"/>
      <c r="L136" s="33" t="s">
        <v>320</v>
      </c>
      <c r="M136" s="34">
        <v>43556</v>
      </c>
      <c r="N136" s="34">
        <v>43784</v>
      </c>
      <c r="O136" s="144"/>
      <c r="P136" s="150"/>
      <c r="Q136" s="150"/>
      <c r="R136" s="34" t="s">
        <v>120</v>
      </c>
      <c r="S136" s="61">
        <v>52000000</v>
      </c>
      <c r="T136" s="144"/>
      <c r="U136" s="144"/>
      <c r="V136" s="144"/>
      <c r="W136" s="144"/>
      <c r="X136" s="147"/>
      <c r="Y136" s="189"/>
    </row>
    <row r="137" spans="2:25" s="32" customFormat="1" ht="68.25" customHeight="1" x14ac:dyDescent="0.25">
      <c r="B137" s="142"/>
      <c r="C137" s="144"/>
      <c r="D137" s="144"/>
      <c r="E137" s="144"/>
      <c r="F137" s="144"/>
      <c r="G137" s="144"/>
      <c r="H137" s="153"/>
      <c r="I137" s="153"/>
      <c r="J137" s="153"/>
      <c r="K137" s="153"/>
      <c r="L137" s="62" t="s">
        <v>321</v>
      </c>
      <c r="M137" s="34">
        <v>43661</v>
      </c>
      <c r="N137" s="34">
        <v>43769</v>
      </c>
      <c r="O137" s="144"/>
      <c r="P137" s="150"/>
      <c r="Q137" s="34"/>
      <c r="R137" s="34"/>
      <c r="S137" s="61"/>
      <c r="T137" s="144"/>
      <c r="U137" s="144"/>
      <c r="V137" s="144"/>
      <c r="W137" s="144"/>
      <c r="X137" s="147"/>
      <c r="Y137" s="189"/>
    </row>
    <row r="138" spans="2:25" s="32" customFormat="1" ht="39.75" customHeight="1" x14ac:dyDescent="0.25">
      <c r="B138" s="142"/>
      <c r="C138" s="144"/>
      <c r="D138" s="144"/>
      <c r="E138" s="144"/>
      <c r="F138" s="144"/>
      <c r="G138" s="144"/>
      <c r="H138" s="153"/>
      <c r="I138" s="153"/>
      <c r="J138" s="153"/>
      <c r="K138" s="153"/>
      <c r="L138" s="33" t="s">
        <v>322</v>
      </c>
      <c r="M138" s="34">
        <v>43770</v>
      </c>
      <c r="N138" s="34">
        <v>43812</v>
      </c>
      <c r="O138" s="144"/>
      <c r="P138" s="150"/>
      <c r="Q138" s="150" t="s">
        <v>323</v>
      </c>
      <c r="R138" s="150" t="s">
        <v>120</v>
      </c>
      <c r="S138" s="192">
        <v>2500000</v>
      </c>
      <c r="T138" s="144"/>
      <c r="U138" s="144"/>
      <c r="V138" s="144"/>
      <c r="W138" s="144"/>
      <c r="X138" s="147"/>
      <c r="Y138" s="189"/>
    </row>
    <row r="139" spans="2:25" s="32" customFormat="1" ht="56.25" customHeight="1" x14ac:dyDescent="0.25">
      <c r="B139" s="142"/>
      <c r="C139" s="144"/>
      <c r="D139" s="144"/>
      <c r="E139" s="144"/>
      <c r="F139" s="144"/>
      <c r="G139" s="144"/>
      <c r="H139" s="153"/>
      <c r="I139" s="153"/>
      <c r="J139" s="153"/>
      <c r="K139" s="153"/>
      <c r="L139" s="62" t="s">
        <v>324</v>
      </c>
      <c r="M139" s="34">
        <v>43648</v>
      </c>
      <c r="N139" s="34">
        <v>43812</v>
      </c>
      <c r="O139" s="144"/>
      <c r="P139" s="150"/>
      <c r="Q139" s="150"/>
      <c r="R139" s="150"/>
      <c r="S139" s="192"/>
      <c r="T139" s="144"/>
      <c r="U139" s="144"/>
      <c r="V139" s="144"/>
      <c r="W139" s="144"/>
      <c r="X139" s="147"/>
      <c r="Y139" s="189"/>
    </row>
    <row r="140" spans="2:25" s="32" customFormat="1" ht="30" customHeight="1" x14ac:dyDescent="0.25">
      <c r="B140" s="142" t="s">
        <v>306</v>
      </c>
      <c r="C140" s="144" t="s">
        <v>325</v>
      </c>
      <c r="D140" s="144" t="s">
        <v>43</v>
      </c>
      <c r="E140" s="144" t="s">
        <v>326</v>
      </c>
      <c r="F140" s="144" t="s">
        <v>32</v>
      </c>
      <c r="G140" s="144" t="s">
        <v>33</v>
      </c>
      <c r="H140" s="193">
        <v>0</v>
      </c>
      <c r="I140" s="193">
        <v>6</v>
      </c>
      <c r="J140" s="193">
        <v>13</v>
      </c>
      <c r="K140" s="193">
        <v>15</v>
      </c>
      <c r="L140" s="144" t="s">
        <v>327</v>
      </c>
      <c r="M140" s="150">
        <v>43500</v>
      </c>
      <c r="N140" s="150">
        <v>43644</v>
      </c>
      <c r="O140" s="144" t="s">
        <v>310</v>
      </c>
      <c r="P140" s="150" t="s">
        <v>328</v>
      </c>
      <c r="Q140" s="34" t="s">
        <v>329</v>
      </c>
      <c r="R140" s="33" t="s">
        <v>100</v>
      </c>
      <c r="S140" s="61">
        <v>42436000</v>
      </c>
      <c r="T140" s="144" t="s">
        <v>36</v>
      </c>
      <c r="U140" s="144" t="s">
        <v>36</v>
      </c>
      <c r="V140" s="144" t="s">
        <v>36</v>
      </c>
      <c r="W140" s="144" t="s">
        <v>47</v>
      </c>
      <c r="X140" s="147" t="s">
        <v>48</v>
      </c>
      <c r="Y140" s="189"/>
    </row>
    <row r="141" spans="2:25" s="32" customFormat="1" ht="30" customHeight="1" x14ac:dyDescent="0.25">
      <c r="B141" s="142"/>
      <c r="C141" s="144"/>
      <c r="D141" s="144"/>
      <c r="E141" s="144"/>
      <c r="F141" s="144"/>
      <c r="G141" s="144"/>
      <c r="H141" s="193"/>
      <c r="I141" s="193"/>
      <c r="J141" s="193"/>
      <c r="K141" s="193"/>
      <c r="L141" s="144"/>
      <c r="M141" s="150"/>
      <c r="N141" s="150"/>
      <c r="O141" s="144"/>
      <c r="P141" s="150"/>
      <c r="Q141" s="34" t="s">
        <v>330</v>
      </c>
      <c r="R141" s="33" t="s">
        <v>100</v>
      </c>
      <c r="S141" s="61">
        <f>32000000+48000000+16488500</f>
        <v>96488500</v>
      </c>
      <c r="T141" s="144"/>
      <c r="U141" s="144"/>
      <c r="V141" s="144"/>
      <c r="W141" s="144"/>
      <c r="X141" s="147"/>
      <c r="Y141" s="189"/>
    </row>
    <row r="142" spans="2:25" s="32" customFormat="1" ht="30" customHeight="1" x14ac:dyDescent="0.25">
      <c r="B142" s="142"/>
      <c r="C142" s="144"/>
      <c r="D142" s="144"/>
      <c r="E142" s="144"/>
      <c r="F142" s="144"/>
      <c r="G142" s="144"/>
      <c r="H142" s="193"/>
      <c r="I142" s="193"/>
      <c r="J142" s="193"/>
      <c r="K142" s="193"/>
      <c r="L142" s="144"/>
      <c r="M142" s="150"/>
      <c r="N142" s="150"/>
      <c r="O142" s="144"/>
      <c r="P142" s="150"/>
      <c r="Q142" s="34" t="s">
        <v>323</v>
      </c>
      <c r="R142" s="33" t="s">
        <v>100</v>
      </c>
      <c r="S142" s="61">
        <f>32000000</f>
        <v>32000000</v>
      </c>
      <c r="T142" s="144"/>
      <c r="U142" s="144"/>
      <c r="V142" s="144"/>
      <c r="W142" s="144"/>
      <c r="X142" s="147"/>
      <c r="Y142" s="189"/>
    </row>
    <row r="143" spans="2:25" s="32" customFormat="1" ht="30" customHeight="1" x14ac:dyDescent="0.25">
      <c r="B143" s="142"/>
      <c r="C143" s="144"/>
      <c r="D143" s="144"/>
      <c r="E143" s="144"/>
      <c r="F143" s="144"/>
      <c r="G143" s="144"/>
      <c r="H143" s="193"/>
      <c r="I143" s="193"/>
      <c r="J143" s="193"/>
      <c r="K143" s="193"/>
      <c r="L143" s="144" t="s">
        <v>331</v>
      </c>
      <c r="M143" s="150">
        <v>43556</v>
      </c>
      <c r="N143" s="150">
        <v>43738</v>
      </c>
      <c r="O143" s="144"/>
      <c r="P143" s="150"/>
      <c r="Q143" s="33" t="s">
        <v>332</v>
      </c>
      <c r="R143" s="33" t="s">
        <v>100</v>
      </c>
      <c r="S143" s="61">
        <v>40000000</v>
      </c>
      <c r="T143" s="144"/>
      <c r="U143" s="144"/>
      <c r="V143" s="144"/>
      <c r="W143" s="144"/>
      <c r="X143" s="147"/>
      <c r="Y143" s="189"/>
    </row>
    <row r="144" spans="2:25" s="32" customFormat="1" ht="30" customHeight="1" x14ac:dyDescent="0.25">
      <c r="B144" s="142"/>
      <c r="C144" s="144"/>
      <c r="D144" s="144"/>
      <c r="E144" s="144"/>
      <c r="F144" s="144"/>
      <c r="G144" s="144"/>
      <c r="H144" s="193"/>
      <c r="I144" s="193"/>
      <c r="J144" s="193"/>
      <c r="K144" s="193"/>
      <c r="L144" s="144"/>
      <c r="M144" s="150"/>
      <c r="N144" s="150"/>
      <c r="O144" s="144"/>
      <c r="P144" s="150" t="s">
        <v>333</v>
      </c>
      <c r="Q144" s="33" t="s">
        <v>330</v>
      </c>
      <c r="R144" s="33" t="s">
        <v>100</v>
      </c>
      <c r="S144" s="61">
        <v>37080000</v>
      </c>
      <c r="T144" s="144"/>
      <c r="U144" s="144"/>
      <c r="V144" s="144"/>
      <c r="W144" s="144"/>
      <c r="X144" s="147"/>
      <c r="Y144" s="189"/>
    </row>
    <row r="145" spans="2:25" s="32" customFormat="1" ht="30" customHeight="1" x14ac:dyDescent="0.25">
      <c r="B145" s="142"/>
      <c r="C145" s="144"/>
      <c r="D145" s="144"/>
      <c r="E145" s="144"/>
      <c r="F145" s="144"/>
      <c r="G145" s="144"/>
      <c r="H145" s="193"/>
      <c r="I145" s="193"/>
      <c r="J145" s="193"/>
      <c r="K145" s="193"/>
      <c r="L145" s="144" t="s">
        <v>334</v>
      </c>
      <c r="M145" s="150">
        <v>43556</v>
      </c>
      <c r="N145" s="150">
        <v>43829</v>
      </c>
      <c r="O145" s="144"/>
      <c r="P145" s="150"/>
      <c r="Q145" s="34" t="s">
        <v>323</v>
      </c>
      <c r="R145" s="33" t="s">
        <v>100</v>
      </c>
      <c r="S145" s="61">
        <f>30000000+14000000</f>
        <v>44000000</v>
      </c>
      <c r="T145" s="144"/>
      <c r="U145" s="144"/>
      <c r="V145" s="144"/>
      <c r="W145" s="144"/>
      <c r="X145" s="147"/>
      <c r="Y145" s="189"/>
    </row>
    <row r="146" spans="2:25" s="32" customFormat="1" ht="30" customHeight="1" x14ac:dyDescent="0.25">
      <c r="B146" s="142"/>
      <c r="C146" s="144"/>
      <c r="D146" s="144"/>
      <c r="E146" s="144"/>
      <c r="F146" s="144"/>
      <c r="G146" s="144"/>
      <c r="H146" s="193"/>
      <c r="I146" s="193"/>
      <c r="J146" s="193"/>
      <c r="K146" s="193"/>
      <c r="L146" s="144"/>
      <c r="M146" s="150"/>
      <c r="N146" s="150"/>
      <c r="O146" s="144"/>
      <c r="P146" s="34" t="s">
        <v>335</v>
      </c>
      <c r="Q146" s="63" t="s">
        <v>323</v>
      </c>
      <c r="R146" s="33" t="s">
        <v>100</v>
      </c>
      <c r="S146" s="61">
        <v>19500000</v>
      </c>
      <c r="T146" s="144"/>
      <c r="U146" s="144"/>
      <c r="V146" s="144"/>
      <c r="W146" s="144"/>
      <c r="X146" s="147"/>
      <c r="Y146" s="189"/>
    </row>
    <row r="147" spans="2:25" s="32" customFormat="1" ht="30" customHeight="1" x14ac:dyDescent="0.25">
      <c r="B147" s="142" t="s">
        <v>306</v>
      </c>
      <c r="C147" s="144" t="s">
        <v>336</v>
      </c>
      <c r="D147" s="144" t="s">
        <v>43</v>
      </c>
      <c r="E147" s="144" t="s">
        <v>337</v>
      </c>
      <c r="F147" s="144" t="s">
        <v>32</v>
      </c>
      <c r="G147" s="144" t="s">
        <v>69</v>
      </c>
      <c r="H147" s="153">
        <v>0.2</v>
      </c>
      <c r="I147" s="153">
        <v>0.5</v>
      </c>
      <c r="J147" s="153">
        <v>0.8</v>
      </c>
      <c r="K147" s="153">
        <v>1</v>
      </c>
      <c r="L147" s="144" t="s">
        <v>338</v>
      </c>
      <c r="M147" s="150">
        <v>43467</v>
      </c>
      <c r="N147" s="150">
        <v>43553</v>
      </c>
      <c r="O147" s="144" t="s">
        <v>310</v>
      </c>
      <c r="P147" s="144" t="s">
        <v>339</v>
      </c>
      <c r="Q147" s="33" t="s">
        <v>329</v>
      </c>
      <c r="R147" s="33" t="s">
        <v>120</v>
      </c>
      <c r="S147" s="61">
        <v>14436000</v>
      </c>
      <c r="T147" s="144" t="s">
        <v>36</v>
      </c>
      <c r="U147" s="144" t="s">
        <v>36</v>
      </c>
      <c r="V147" s="144" t="s">
        <v>36</v>
      </c>
      <c r="W147" s="144" t="s">
        <v>47</v>
      </c>
      <c r="X147" s="147" t="s">
        <v>48</v>
      </c>
      <c r="Y147" s="189"/>
    </row>
    <row r="148" spans="2:25" s="32" customFormat="1" ht="30" customHeight="1" x14ac:dyDescent="0.25">
      <c r="B148" s="142"/>
      <c r="C148" s="144"/>
      <c r="D148" s="144"/>
      <c r="E148" s="144"/>
      <c r="F148" s="144"/>
      <c r="G148" s="144"/>
      <c r="H148" s="153"/>
      <c r="I148" s="153"/>
      <c r="J148" s="153"/>
      <c r="K148" s="153"/>
      <c r="L148" s="144"/>
      <c r="M148" s="150"/>
      <c r="N148" s="150"/>
      <c r="O148" s="144"/>
      <c r="P148" s="144"/>
      <c r="Q148" s="33" t="s">
        <v>312</v>
      </c>
      <c r="R148" s="33" t="s">
        <v>120</v>
      </c>
      <c r="S148" s="61">
        <v>25000000</v>
      </c>
      <c r="T148" s="144"/>
      <c r="U148" s="144"/>
      <c r="V148" s="144"/>
      <c r="W148" s="144"/>
      <c r="X148" s="147"/>
      <c r="Y148" s="189"/>
    </row>
    <row r="149" spans="2:25" s="32" customFormat="1" ht="30" customHeight="1" x14ac:dyDescent="0.25">
      <c r="B149" s="142"/>
      <c r="C149" s="144"/>
      <c r="D149" s="144"/>
      <c r="E149" s="144"/>
      <c r="F149" s="144"/>
      <c r="G149" s="144"/>
      <c r="H149" s="153"/>
      <c r="I149" s="153"/>
      <c r="J149" s="153"/>
      <c r="K149" s="153"/>
      <c r="L149" s="144"/>
      <c r="M149" s="150"/>
      <c r="N149" s="150"/>
      <c r="O149" s="144"/>
      <c r="P149" s="144"/>
      <c r="Q149" s="63" t="s">
        <v>330</v>
      </c>
      <c r="R149" s="33" t="s">
        <v>120</v>
      </c>
      <c r="S149" s="61">
        <v>25000000</v>
      </c>
      <c r="T149" s="144"/>
      <c r="U149" s="144"/>
      <c r="V149" s="144"/>
      <c r="W149" s="144"/>
      <c r="X149" s="147"/>
      <c r="Y149" s="189"/>
    </row>
    <row r="150" spans="2:25" s="32" customFormat="1" ht="30" customHeight="1" x14ac:dyDescent="0.25">
      <c r="B150" s="142"/>
      <c r="C150" s="144"/>
      <c r="D150" s="144"/>
      <c r="E150" s="144"/>
      <c r="F150" s="144"/>
      <c r="G150" s="144"/>
      <c r="H150" s="153"/>
      <c r="I150" s="153"/>
      <c r="J150" s="153"/>
      <c r="K150" s="153"/>
      <c r="L150" s="144"/>
      <c r="M150" s="150"/>
      <c r="N150" s="150"/>
      <c r="O150" s="144"/>
      <c r="P150" s="144"/>
      <c r="Q150" s="34" t="s">
        <v>323</v>
      </c>
      <c r="R150" s="33" t="s">
        <v>120</v>
      </c>
      <c r="S150" s="61">
        <v>13655464</v>
      </c>
      <c r="T150" s="144"/>
      <c r="U150" s="144"/>
      <c r="V150" s="144"/>
      <c r="W150" s="144"/>
      <c r="X150" s="147"/>
      <c r="Y150" s="189"/>
    </row>
    <row r="151" spans="2:25" s="32" customFormat="1" ht="30" customHeight="1" x14ac:dyDescent="0.25">
      <c r="B151" s="142"/>
      <c r="C151" s="144"/>
      <c r="D151" s="144"/>
      <c r="E151" s="144"/>
      <c r="F151" s="144"/>
      <c r="G151" s="144"/>
      <c r="H151" s="153"/>
      <c r="I151" s="153"/>
      <c r="J151" s="153"/>
      <c r="K151" s="153"/>
      <c r="L151" s="144"/>
      <c r="M151" s="150"/>
      <c r="N151" s="150"/>
      <c r="O151" s="144"/>
      <c r="P151" s="33" t="s">
        <v>340</v>
      </c>
      <c r="Q151" s="63" t="s">
        <v>330</v>
      </c>
      <c r="R151" s="33" t="s">
        <v>100</v>
      </c>
      <c r="S151" s="61">
        <v>36000000</v>
      </c>
      <c r="T151" s="144"/>
      <c r="U151" s="144"/>
      <c r="V151" s="144"/>
      <c r="W151" s="144"/>
      <c r="X151" s="147"/>
      <c r="Y151" s="189"/>
    </row>
    <row r="152" spans="2:25" s="32" customFormat="1" ht="30" customHeight="1" x14ac:dyDescent="0.25">
      <c r="B152" s="142"/>
      <c r="C152" s="144"/>
      <c r="D152" s="144"/>
      <c r="E152" s="144"/>
      <c r="F152" s="144"/>
      <c r="G152" s="144"/>
      <c r="H152" s="153"/>
      <c r="I152" s="153"/>
      <c r="J152" s="153"/>
      <c r="K152" s="153"/>
      <c r="L152" s="144"/>
      <c r="M152" s="150"/>
      <c r="N152" s="150"/>
      <c r="O152" s="144"/>
      <c r="P152" s="144" t="s">
        <v>335</v>
      </c>
      <c r="Q152" s="33" t="s">
        <v>329</v>
      </c>
      <c r="R152" s="33" t="s">
        <v>117</v>
      </c>
      <c r="S152" s="61">
        <v>1764290</v>
      </c>
      <c r="T152" s="144"/>
      <c r="U152" s="144"/>
      <c r="V152" s="144"/>
      <c r="W152" s="144"/>
      <c r="X152" s="147"/>
      <c r="Y152" s="189"/>
    </row>
    <row r="153" spans="2:25" s="32" customFormat="1" ht="30" customHeight="1" x14ac:dyDescent="0.25">
      <c r="B153" s="142"/>
      <c r="C153" s="144"/>
      <c r="D153" s="144"/>
      <c r="E153" s="144"/>
      <c r="F153" s="144"/>
      <c r="G153" s="144"/>
      <c r="H153" s="153"/>
      <c r="I153" s="153"/>
      <c r="J153" s="153"/>
      <c r="K153" s="153"/>
      <c r="L153" s="144"/>
      <c r="M153" s="150"/>
      <c r="N153" s="150"/>
      <c r="O153" s="144"/>
      <c r="P153" s="144"/>
      <c r="Q153" s="63" t="s">
        <v>330</v>
      </c>
      <c r="R153" s="33" t="s">
        <v>100</v>
      </c>
      <c r="S153" s="61">
        <v>12000000</v>
      </c>
      <c r="T153" s="144"/>
      <c r="U153" s="144"/>
      <c r="V153" s="144"/>
      <c r="W153" s="144"/>
      <c r="X153" s="147"/>
      <c r="Y153" s="189"/>
    </row>
    <row r="154" spans="2:25" s="32" customFormat="1" ht="30" customHeight="1" x14ac:dyDescent="0.25">
      <c r="B154" s="142"/>
      <c r="C154" s="144"/>
      <c r="D154" s="144"/>
      <c r="E154" s="144"/>
      <c r="F154" s="144"/>
      <c r="G154" s="144"/>
      <c r="H154" s="153"/>
      <c r="I154" s="153"/>
      <c r="J154" s="153"/>
      <c r="K154" s="153"/>
      <c r="L154" s="144" t="s">
        <v>341</v>
      </c>
      <c r="M154" s="150">
        <v>43556</v>
      </c>
      <c r="N154" s="150">
        <v>43798</v>
      </c>
      <c r="O154" s="144"/>
      <c r="P154" s="144"/>
      <c r="Q154" s="34" t="s">
        <v>323</v>
      </c>
      <c r="R154" s="33" t="s">
        <v>117</v>
      </c>
      <c r="S154" s="61">
        <v>1905000</v>
      </c>
      <c r="T154" s="144"/>
      <c r="U154" s="144"/>
      <c r="V154" s="144"/>
      <c r="W154" s="144"/>
      <c r="X154" s="147"/>
      <c r="Y154" s="189"/>
    </row>
    <row r="155" spans="2:25" s="32" customFormat="1" ht="30" customHeight="1" x14ac:dyDescent="0.25">
      <c r="B155" s="142"/>
      <c r="C155" s="144"/>
      <c r="D155" s="144"/>
      <c r="E155" s="144"/>
      <c r="F155" s="144"/>
      <c r="G155" s="144"/>
      <c r="H155" s="153"/>
      <c r="I155" s="153"/>
      <c r="J155" s="153"/>
      <c r="K155" s="153"/>
      <c r="L155" s="144"/>
      <c r="M155" s="150"/>
      <c r="N155" s="150"/>
      <c r="O155" s="144"/>
      <c r="P155" s="144" t="s">
        <v>342</v>
      </c>
      <c r="Q155" s="144" t="s">
        <v>329</v>
      </c>
      <c r="R155" s="33" t="s">
        <v>117</v>
      </c>
      <c r="S155" s="61">
        <v>2469842</v>
      </c>
      <c r="T155" s="144"/>
      <c r="U155" s="144"/>
      <c r="V155" s="144"/>
      <c r="W155" s="144"/>
      <c r="X155" s="147"/>
      <c r="Y155" s="189"/>
    </row>
    <row r="156" spans="2:25" s="32" customFormat="1" ht="30" customHeight="1" x14ac:dyDescent="0.25">
      <c r="B156" s="142"/>
      <c r="C156" s="144"/>
      <c r="D156" s="144"/>
      <c r="E156" s="144"/>
      <c r="F156" s="144"/>
      <c r="G156" s="144"/>
      <c r="H156" s="153"/>
      <c r="I156" s="153"/>
      <c r="J156" s="153"/>
      <c r="K156" s="153"/>
      <c r="L156" s="144"/>
      <c r="M156" s="150"/>
      <c r="N156" s="150"/>
      <c r="O156" s="144"/>
      <c r="P156" s="144"/>
      <c r="Q156" s="144"/>
      <c r="R156" s="33" t="s">
        <v>118</v>
      </c>
      <c r="S156" s="61">
        <v>6400000</v>
      </c>
      <c r="T156" s="144"/>
      <c r="U156" s="144"/>
      <c r="V156" s="144"/>
      <c r="W156" s="144"/>
      <c r="X156" s="147"/>
      <c r="Y156" s="189"/>
    </row>
    <row r="157" spans="2:25" s="32" customFormat="1" ht="30" customHeight="1" x14ac:dyDescent="0.25">
      <c r="B157" s="142"/>
      <c r="C157" s="144"/>
      <c r="D157" s="144"/>
      <c r="E157" s="144"/>
      <c r="F157" s="144"/>
      <c r="G157" s="144"/>
      <c r="H157" s="153"/>
      <c r="I157" s="153"/>
      <c r="J157" s="153"/>
      <c r="K157" s="153"/>
      <c r="L157" s="144"/>
      <c r="M157" s="150"/>
      <c r="N157" s="150"/>
      <c r="O157" s="144"/>
      <c r="P157" s="144"/>
      <c r="Q157" s="34" t="s">
        <v>343</v>
      </c>
      <c r="R157" s="33" t="s">
        <v>100</v>
      </c>
      <c r="S157" s="61">
        <v>53560000</v>
      </c>
      <c r="T157" s="144"/>
      <c r="U157" s="144"/>
      <c r="V157" s="144"/>
      <c r="W157" s="144"/>
      <c r="X157" s="147"/>
      <c r="Y157" s="189"/>
    </row>
    <row r="158" spans="2:25" s="32" customFormat="1" ht="30" customHeight="1" x14ac:dyDescent="0.25">
      <c r="B158" s="142"/>
      <c r="C158" s="144"/>
      <c r="D158" s="144"/>
      <c r="E158" s="144"/>
      <c r="F158" s="144"/>
      <c r="G158" s="144"/>
      <c r="H158" s="153"/>
      <c r="I158" s="153"/>
      <c r="J158" s="153"/>
      <c r="K158" s="153"/>
      <c r="L158" s="144"/>
      <c r="M158" s="150"/>
      <c r="N158" s="150"/>
      <c r="O158" s="144"/>
      <c r="P158" s="144"/>
      <c r="Q158" s="150" t="s">
        <v>323</v>
      </c>
      <c r="R158" s="33" t="s">
        <v>117</v>
      </c>
      <c r="S158" s="61">
        <v>44450000</v>
      </c>
      <c r="T158" s="144"/>
      <c r="U158" s="144"/>
      <c r="V158" s="144"/>
      <c r="W158" s="144"/>
      <c r="X158" s="147"/>
      <c r="Y158" s="189"/>
    </row>
    <row r="159" spans="2:25" s="32" customFormat="1" ht="30" customHeight="1" x14ac:dyDescent="0.25">
      <c r="B159" s="142"/>
      <c r="C159" s="144"/>
      <c r="D159" s="144"/>
      <c r="E159" s="144"/>
      <c r="F159" s="144"/>
      <c r="G159" s="144"/>
      <c r="H159" s="153"/>
      <c r="I159" s="153"/>
      <c r="J159" s="153"/>
      <c r="K159" s="153"/>
      <c r="L159" s="144"/>
      <c r="M159" s="150"/>
      <c r="N159" s="150"/>
      <c r="O159" s="144"/>
      <c r="P159" s="144"/>
      <c r="Q159" s="150"/>
      <c r="R159" s="33" t="s">
        <v>118</v>
      </c>
      <c r="S159" s="61">
        <v>44000000</v>
      </c>
      <c r="T159" s="144"/>
      <c r="U159" s="144"/>
      <c r="V159" s="144"/>
      <c r="W159" s="144"/>
      <c r="X159" s="147"/>
      <c r="Y159" s="189"/>
    </row>
    <row r="160" spans="2:25" s="32" customFormat="1" ht="30" customHeight="1" x14ac:dyDescent="0.25">
      <c r="B160" s="142"/>
      <c r="C160" s="144"/>
      <c r="D160" s="144"/>
      <c r="E160" s="144"/>
      <c r="F160" s="144"/>
      <c r="G160" s="144"/>
      <c r="H160" s="153"/>
      <c r="I160" s="153"/>
      <c r="J160" s="153"/>
      <c r="K160" s="153"/>
      <c r="L160" s="144"/>
      <c r="M160" s="150"/>
      <c r="N160" s="150"/>
      <c r="O160" s="144"/>
      <c r="P160" s="144" t="s">
        <v>220</v>
      </c>
      <c r="Q160" s="33" t="s">
        <v>323</v>
      </c>
      <c r="R160" s="33" t="s">
        <v>100</v>
      </c>
      <c r="S160" s="61">
        <v>37080000</v>
      </c>
      <c r="T160" s="144"/>
      <c r="U160" s="144"/>
      <c r="V160" s="144"/>
      <c r="W160" s="144"/>
      <c r="X160" s="147"/>
      <c r="Y160" s="189"/>
    </row>
    <row r="161" spans="2:25" s="32" customFormat="1" ht="30" customHeight="1" x14ac:dyDescent="0.25">
      <c r="B161" s="142"/>
      <c r="C161" s="144"/>
      <c r="D161" s="144"/>
      <c r="E161" s="144"/>
      <c r="F161" s="144"/>
      <c r="G161" s="144"/>
      <c r="H161" s="153"/>
      <c r="I161" s="153"/>
      <c r="J161" s="153"/>
      <c r="K161" s="153"/>
      <c r="L161" s="144"/>
      <c r="M161" s="150"/>
      <c r="N161" s="150"/>
      <c r="O161" s="144"/>
      <c r="P161" s="144"/>
      <c r="Q161" s="33" t="s">
        <v>332</v>
      </c>
      <c r="R161" s="33" t="s">
        <v>100</v>
      </c>
      <c r="S161" s="61">
        <f>22500000+17500000+77250000+77250000</f>
        <v>194500000</v>
      </c>
      <c r="T161" s="144"/>
      <c r="U161" s="144"/>
      <c r="V161" s="144"/>
      <c r="W161" s="144"/>
      <c r="X161" s="147"/>
      <c r="Y161" s="189"/>
    </row>
    <row r="162" spans="2:25" s="32" customFormat="1" ht="44.25" customHeight="1" x14ac:dyDescent="0.25">
      <c r="B162" s="142" t="s">
        <v>306</v>
      </c>
      <c r="C162" s="144" t="s">
        <v>344</v>
      </c>
      <c r="D162" s="144" t="s">
        <v>77</v>
      </c>
      <c r="E162" s="144" t="s">
        <v>345</v>
      </c>
      <c r="F162" s="144" t="s">
        <v>32</v>
      </c>
      <c r="G162" s="144" t="s">
        <v>346</v>
      </c>
      <c r="H162" s="144">
        <v>1</v>
      </c>
      <c r="I162" s="193"/>
      <c r="J162" s="193"/>
      <c r="K162" s="193"/>
      <c r="L162" s="33" t="s">
        <v>347</v>
      </c>
      <c r="M162" s="34">
        <v>43497</v>
      </c>
      <c r="N162" s="34">
        <v>43524</v>
      </c>
      <c r="O162" s="144" t="s">
        <v>35</v>
      </c>
      <c r="P162" s="144" t="s">
        <v>35</v>
      </c>
      <c r="Q162" s="144" t="s">
        <v>35</v>
      </c>
      <c r="R162" s="144" t="s">
        <v>35</v>
      </c>
      <c r="S162" s="144" t="s">
        <v>35</v>
      </c>
      <c r="T162" s="144" t="s">
        <v>36</v>
      </c>
      <c r="U162" s="144" t="s">
        <v>36</v>
      </c>
      <c r="V162" s="144" t="s">
        <v>36</v>
      </c>
      <c r="W162" s="144" t="s">
        <v>47</v>
      </c>
      <c r="X162" s="147" t="s">
        <v>48</v>
      </c>
      <c r="Y162" s="189"/>
    </row>
    <row r="163" spans="2:25" s="32" customFormat="1" ht="44.25" customHeight="1" x14ac:dyDescent="0.25">
      <c r="B163" s="142"/>
      <c r="C163" s="144"/>
      <c r="D163" s="144"/>
      <c r="E163" s="144"/>
      <c r="F163" s="144"/>
      <c r="G163" s="144"/>
      <c r="H163" s="144"/>
      <c r="I163" s="193"/>
      <c r="J163" s="193"/>
      <c r="K163" s="193"/>
      <c r="L163" s="33" t="s">
        <v>348</v>
      </c>
      <c r="M163" s="34">
        <v>43497</v>
      </c>
      <c r="N163" s="34">
        <v>43553</v>
      </c>
      <c r="O163" s="144"/>
      <c r="P163" s="144"/>
      <c r="Q163" s="144"/>
      <c r="R163" s="144"/>
      <c r="S163" s="144"/>
      <c r="T163" s="144"/>
      <c r="U163" s="144"/>
      <c r="V163" s="144"/>
      <c r="W163" s="144"/>
      <c r="X163" s="147"/>
      <c r="Y163" s="189"/>
    </row>
    <row r="164" spans="2:25" s="32" customFormat="1" ht="44.25" customHeight="1" x14ac:dyDescent="0.25">
      <c r="B164" s="142" t="s">
        <v>306</v>
      </c>
      <c r="C164" s="144" t="s">
        <v>349</v>
      </c>
      <c r="D164" s="144" t="s">
        <v>77</v>
      </c>
      <c r="E164" s="144" t="s">
        <v>350</v>
      </c>
      <c r="F164" s="144" t="s">
        <v>54</v>
      </c>
      <c r="G164" s="144" t="s">
        <v>60</v>
      </c>
      <c r="H164" s="153">
        <v>0.2</v>
      </c>
      <c r="I164" s="153">
        <v>0.7</v>
      </c>
      <c r="J164" s="153">
        <v>1</v>
      </c>
      <c r="K164" s="153"/>
      <c r="L164" s="33" t="s">
        <v>351</v>
      </c>
      <c r="M164" s="34">
        <v>43500</v>
      </c>
      <c r="N164" s="34">
        <v>43553</v>
      </c>
      <c r="O164" s="144" t="s">
        <v>310</v>
      </c>
      <c r="P164" s="144" t="s">
        <v>352</v>
      </c>
      <c r="Q164" s="144" t="s">
        <v>329</v>
      </c>
      <c r="R164" s="33" t="s">
        <v>100</v>
      </c>
      <c r="S164" s="61">
        <v>32000000</v>
      </c>
      <c r="T164" s="144" t="s">
        <v>36</v>
      </c>
      <c r="U164" s="144" t="s">
        <v>36</v>
      </c>
      <c r="V164" s="144" t="s">
        <v>36</v>
      </c>
      <c r="W164" s="144" t="s">
        <v>47</v>
      </c>
      <c r="X164" s="147" t="s">
        <v>48</v>
      </c>
      <c r="Y164" s="189"/>
    </row>
    <row r="165" spans="2:25" s="32" customFormat="1" ht="44.25" customHeight="1" x14ac:dyDescent="0.25">
      <c r="B165" s="142"/>
      <c r="C165" s="144"/>
      <c r="D165" s="144"/>
      <c r="E165" s="144"/>
      <c r="F165" s="144"/>
      <c r="G165" s="144"/>
      <c r="H165" s="153"/>
      <c r="I165" s="153"/>
      <c r="J165" s="153"/>
      <c r="K165" s="153"/>
      <c r="L165" s="33" t="s">
        <v>353</v>
      </c>
      <c r="M165" s="34">
        <v>43556</v>
      </c>
      <c r="N165" s="34">
        <v>43644</v>
      </c>
      <c r="O165" s="144"/>
      <c r="P165" s="144"/>
      <c r="Q165" s="144"/>
      <c r="R165" s="33" t="s">
        <v>120</v>
      </c>
      <c r="S165" s="61">
        <v>7000000</v>
      </c>
      <c r="T165" s="144"/>
      <c r="U165" s="144"/>
      <c r="V165" s="144"/>
      <c r="W165" s="144"/>
      <c r="X165" s="147"/>
      <c r="Y165" s="189"/>
    </row>
    <row r="166" spans="2:25" s="32" customFormat="1" ht="44.25" customHeight="1" thickBot="1" x14ac:dyDescent="0.3">
      <c r="B166" s="159"/>
      <c r="C166" s="176"/>
      <c r="D166" s="176"/>
      <c r="E166" s="176"/>
      <c r="F166" s="176"/>
      <c r="G166" s="176"/>
      <c r="H166" s="183"/>
      <c r="I166" s="183"/>
      <c r="J166" s="183"/>
      <c r="K166" s="183"/>
      <c r="L166" s="39" t="s">
        <v>354</v>
      </c>
      <c r="M166" s="40">
        <v>43648</v>
      </c>
      <c r="N166" s="40">
        <v>43738</v>
      </c>
      <c r="O166" s="176"/>
      <c r="P166" s="39" t="s">
        <v>328</v>
      </c>
      <c r="Q166" s="39" t="s">
        <v>323</v>
      </c>
      <c r="R166" s="39" t="s">
        <v>100</v>
      </c>
      <c r="S166" s="64">
        <v>9270000</v>
      </c>
      <c r="T166" s="176"/>
      <c r="U166" s="176"/>
      <c r="V166" s="176"/>
      <c r="W166" s="176"/>
      <c r="X166" s="177"/>
      <c r="Y166" s="189"/>
    </row>
    <row r="167" spans="2:25" s="45" customFormat="1" ht="75" customHeight="1" x14ac:dyDescent="0.25">
      <c r="B167" s="166" t="s">
        <v>355</v>
      </c>
      <c r="C167" s="200" t="s">
        <v>356</v>
      </c>
      <c r="D167" s="200" t="s">
        <v>77</v>
      </c>
      <c r="E167" s="200" t="s">
        <v>357</v>
      </c>
      <c r="F167" s="200" t="s">
        <v>32</v>
      </c>
      <c r="G167" s="200" t="s">
        <v>60</v>
      </c>
      <c r="H167" s="198">
        <v>0.25</v>
      </c>
      <c r="I167" s="198">
        <v>0.8</v>
      </c>
      <c r="J167" s="198">
        <v>1</v>
      </c>
      <c r="K167" s="198"/>
      <c r="L167" s="65" t="s">
        <v>358</v>
      </c>
      <c r="M167" s="66">
        <v>43467</v>
      </c>
      <c r="N167" s="66">
        <v>43550</v>
      </c>
      <c r="O167" s="161" t="s">
        <v>359</v>
      </c>
      <c r="P167" s="161" t="s">
        <v>360</v>
      </c>
      <c r="Q167" s="161" t="s">
        <v>361</v>
      </c>
      <c r="R167" s="161" t="s">
        <v>120</v>
      </c>
      <c r="S167" s="197">
        <v>1117727460</v>
      </c>
      <c r="T167" s="161" t="s">
        <v>36</v>
      </c>
      <c r="U167" s="161" t="s">
        <v>362</v>
      </c>
      <c r="V167" s="161" t="s">
        <v>363</v>
      </c>
      <c r="W167" s="161" t="s">
        <v>47</v>
      </c>
      <c r="X167" s="162" t="s">
        <v>48</v>
      </c>
    </row>
    <row r="168" spans="2:25" s="45" customFormat="1" ht="75" customHeight="1" x14ac:dyDescent="0.25">
      <c r="B168" s="167"/>
      <c r="C168" s="195"/>
      <c r="D168" s="195"/>
      <c r="E168" s="195"/>
      <c r="F168" s="195"/>
      <c r="G168" s="195"/>
      <c r="H168" s="199"/>
      <c r="I168" s="199"/>
      <c r="J168" s="199"/>
      <c r="K168" s="199"/>
      <c r="L168" s="67" t="s">
        <v>364</v>
      </c>
      <c r="M168" s="68">
        <v>43467</v>
      </c>
      <c r="N168" s="68">
        <v>43556</v>
      </c>
      <c r="O168" s="138"/>
      <c r="P168" s="138"/>
      <c r="Q168" s="138"/>
      <c r="R168" s="138"/>
      <c r="S168" s="194"/>
      <c r="T168" s="138"/>
      <c r="U168" s="138"/>
      <c r="V168" s="138"/>
      <c r="W168" s="138"/>
      <c r="X168" s="163"/>
    </row>
    <row r="169" spans="2:25" s="45" customFormat="1" ht="75" customHeight="1" x14ac:dyDescent="0.25">
      <c r="B169" s="167"/>
      <c r="C169" s="195"/>
      <c r="D169" s="195"/>
      <c r="E169" s="195"/>
      <c r="F169" s="195"/>
      <c r="G169" s="195"/>
      <c r="H169" s="199"/>
      <c r="I169" s="199"/>
      <c r="J169" s="199"/>
      <c r="K169" s="199"/>
      <c r="L169" s="67" t="s">
        <v>365</v>
      </c>
      <c r="M169" s="68">
        <v>43525</v>
      </c>
      <c r="N169" s="68">
        <v>43738</v>
      </c>
      <c r="O169" s="138"/>
      <c r="P169" s="138"/>
      <c r="Q169" s="138"/>
      <c r="R169" s="138"/>
      <c r="S169" s="194"/>
      <c r="T169" s="138"/>
      <c r="U169" s="138"/>
      <c r="V169" s="138"/>
      <c r="W169" s="138"/>
      <c r="X169" s="163"/>
    </row>
    <row r="170" spans="2:25" s="45" customFormat="1" ht="75" customHeight="1" x14ac:dyDescent="0.25">
      <c r="B170" s="167"/>
      <c r="C170" s="195"/>
      <c r="D170" s="195"/>
      <c r="E170" s="195"/>
      <c r="F170" s="195"/>
      <c r="G170" s="195"/>
      <c r="H170" s="199"/>
      <c r="I170" s="199"/>
      <c r="J170" s="199"/>
      <c r="K170" s="199"/>
      <c r="L170" s="67" t="s">
        <v>366</v>
      </c>
      <c r="M170" s="68">
        <v>43525</v>
      </c>
      <c r="N170" s="68">
        <v>43738</v>
      </c>
      <c r="O170" s="138"/>
      <c r="P170" s="138"/>
      <c r="Q170" s="138"/>
      <c r="R170" s="138"/>
      <c r="S170" s="194"/>
      <c r="T170" s="138"/>
      <c r="U170" s="138"/>
      <c r="V170" s="138"/>
      <c r="W170" s="138"/>
      <c r="X170" s="163"/>
    </row>
    <row r="171" spans="2:25" s="45" customFormat="1" ht="112.5" customHeight="1" x14ac:dyDescent="0.25">
      <c r="B171" s="69" t="s">
        <v>355</v>
      </c>
      <c r="C171" s="67" t="s">
        <v>367</v>
      </c>
      <c r="D171" s="67" t="s">
        <v>43</v>
      </c>
      <c r="E171" s="67" t="s">
        <v>368</v>
      </c>
      <c r="F171" s="67" t="s">
        <v>54</v>
      </c>
      <c r="G171" s="67" t="s">
        <v>69</v>
      </c>
      <c r="H171" s="70">
        <v>0.2</v>
      </c>
      <c r="I171" s="70">
        <v>0.45</v>
      </c>
      <c r="J171" s="71">
        <v>0.5</v>
      </c>
      <c r="K171" s="70">
        <v>1</v>
      </c>
      <c r="L171" s="67" t="s">
        <v>369</v>
      </c>
      <c r="M171" s="68">
        <v>43467</v>
      </c>
      <c r="N171" s="68">
        <v>43830</v>
      </c>
      <c r="O171" s="20" t="s">
        <v>359</v>
      </c>
      <c r="P171" s="20" t="s">
        <v>360</v>
      </c>
      <c r="Q171" s="138"/>
      <c r="R171" s="138" t="s">
        <v>100</v>
      </c>
      <c r="S171" s="194">
        <v>1450360600</v>
      </c>
      <c r="T171" s="20" t="s">
        <v>36</v>
      </c>
      <c r="U171" s="20" t="s">
        <v>36</v>
      </c>
      <c r="V171" s="20" t="s">
        <v>36</v>
      </c>
      <c r="W171" s="20" t="s">
        <v>47</v>
      </c>
      <c r="X171" s="26" t="s">
        <v>48</v>
      </c>
    </row>
    <row r="172" spans="2:25" s="45" customFormat="1" ht="79.5" customHeight="1" x14ac:dyDescent="0.25">
      <c r="B172" s="167" t="s">
        <v>355</v>
      </c>
      <c r="C172" s="195" t="s">
        <v>370</v>
      </c>
      <c r="D172" s="195" t="s">
        <v>43</v>
      </c>
      <c r="E172" s="196" t="s">
        <v>371</v>
      </c>
      <c r="F172" s="195" t="s">
        <v>54</v>
      </c>
      <c r="G172" s="195" t="s">
        <v>372</v>
      </c>
      <c r="H172" s="201">
        <v>0.2</v>
      </c>
      <c r="I172" s="201">
        <v>0.6</v>
      </c>
      <c r="J172" s="201">
        <v>1</v>
      </c>
      <c r="K172" s="195"/>
      <c r="L172" s="67" t="s">
        <v>373</v>
      </c>
      <c r="M172" s="68">
        <v>43498</v>
      </c>
      <c r="N172" s="68">
        <v>43615</v>
      </c>
      <c r="O172" s="138" t="s">
        <v>359</v>
      </c>
      <c r="P172" s="138" t="s">
        <v>360</v>
      </c>
      <c r="Q172" s="138"/>
      <c r="R172" s="138"/>
      <c r="S172" s="194"/>
      <c r="T172" s="138" t="s">
        <v>36</v>
      </c>
      <c r="U172" s="138" t="s">
        <v>36</v>
      </c>
      <c r="V172" s="138" t="s">
        <v>36</v>
      </c>
      <c r="W172" s="138" t="s">
        <v>47</v>
      </c>
      <c r="X172" s="163" t="s">
        <v>48</v>
      </c>
    </row>
    <row r="173" spans="2:25" s="45" customFormat="1" ht="79.5" customHeight="1" x14ac:dyDescent="0.25">
      <c r="B173" s="167"/>
      <c r="C173" s="195"/>
      <c r="D173" s="195"/>
      <c r="E173" s="196"/>
      <c r="F173" s="195"/>
      <c r="G173" s="195"/>
      <c r="H173" s="201"/>
      <c r="I173" s="201"/>
      <c r="J173" s="201"/>
      <c r="K173" s="195"/>
      <c r="L173" s="67" t="s">
        <v>374</v>
      </c>
      <c r="M173" s="68">
        <v>43498</v>
      </c>
      <c r="N173" s="68">
        <v>43708</v>
      </c>
      <c r="O173" s="138"/>
      <c r="P173" s="138"/>
      <c r="Q173" s="138"/>
      <c r="R173" s="138"/>
      <c r="S173" s="194"/>
      <c r="T173" s="138"/>
      <c r="U173" s="138"/>
      <c r="V173" s="138"/>
      <c r="W173" s="138"/>
      <c r="X173" s="163"/>
    </row>
    <row r="174" spans="2:25" s="45" customFormat="1" ht="60" customHeight="1" x14ac:dyDescent="0.25">
      <c r="B174" s="167" t="s">
        <v>355</v>
      </c>
      <c r="C174" s="195" t="s">
        <v>375</v>
      </c>
      <c r="D174" s="195" t="s">
        <v>43</v>
      </c>
      <c r="E174" s="195" t="s">
        <v>376</v>
      </c>
      <c r="F174" s="195" t="s">
        <v>54</v>
      </c>
      <c r="G174" s="195" t="s">
        <v>45</v>
      </c>
      <c r="H174" s="201">
        <v>0.25</v>
      </c>
      <c r="I174" s="201">
        <v>0.5</v>
      </c>
      <c r="J174" s="201">
        <v>0.75</v>
      </c>
      <c r="K174" s="201">
        <v>1</v>
      </c>
      <c r="L174" s="67" t="s">
        <v>377</v>
      </c>
      <c r="M174" s="68">
        <v>43497</v>
      </c>
      <c r="N174" s="68">
        <v>43830</v>
      </c>
      <c r="O174" s="138" t="s">
        <v>359</v>
      </c>
      <c r="P174" s="138" t="s">
        <v>360</v>
      </c>
      <c r="Q174" s="138"/>
      <c r="R174" s="138"/>
      <c r="S174" s="194"/>
      <c r="T174" s="138" t="s">
        <v>36</v>
      </c>
      <c r="U174" s="138" t="s">
        <v>36</v>
      </c>
      <c r="V174" s="138" t="s">
        <v>36</v>
      </c>
      <c r="W174" s="138" t="s">
        <v>47</v>
      </c>
      <c r="X174" s="163" t="s">
        <v>48</v>
      </c>
    </row>
    <row r="175" spans="2:25" s="45" customFormat="1" ht="60" customHeight="1" x14ac:dyDescent="0.25">
      <c r="B175" s="167"/>
      <c r="C175" s="195"/>
      <c r="D175" s="195"/>
      <c r="E175" s="195"/>
      <c r="F175" s="195"/>
      <c r="G175" s="195"/>
      <c r="H175" s="201"/>
      <c r="I175" s="201"/>
      <c r="J175" s="201"/>
      <c r="K175" s="201"/>
      <c r="L175" s="67" t="s">
        <v>378</v>
      </c>
      <c r="M175" s="68">
        <v>43497</v>
      </c>
      <c r="N175" s="68">
        <v>43830</v>
      </c>
      <c r="O175" s="138"/>
      <c r="P175" s="138"/>
      <c r="Q175" s="138"/>
      <c r="R175" s="138"/>
      <c r="S175" s="194"/>
      <c r="T175" s="138"/>
      <c r="U175" s="138"/>
      <c r="V175" s="138"/>
      <c r="W175" s="138"/>
      <c r="X175" s="163"/>
    </row>
    <row r="176" spans="2:25" s="45" customFormat="1" ht="55.5" customHeight="1" x14ac:dyDescent="0.25">
      <c r="B176" s="167" t="s">
        <v>355</v>
      </c>
      <c r="C176" s="195" t="s">
        <v>379</v>
      </c>
      <c r="D176" s="195" t="s">
        <v>30</v>
      </c>
      <c r="E176" s="195" t="s">
        <v>380</v>
      </c>
      <c r="F176" s="195" t="s">
        <v>54</v>
      </c>
      <c r="G176" s="195" t="s">
        <v>60</v>
      </c>
      <c r="H176" s="199">
        <v>0.25</v>
      </c>
      <c r="I176" s="199">
        <v>0.8</v>
      </c>
      <c r="J176" s="199">
        <v>1</v>
      </c>
      <c r="K176" s="195"/>
      <c r="L176" s="67" t="s">
        <v>381</v>
      </c>
      <c r="M176" s="68">
        <v>43497</v>
      </c>
      <c r="N176" s="68">
        <v>43524</v>
      </c>
      <c r="O176" s="138" t="s">
        <v>359</v>
      </c>
      <c r="P176" s="138" t="s">
        <v>382</v>
      </c>
      <c r="Q176" s="138" t="s">
        <v>383</v>
      </c>
      <c r="R176" s="138" t="s">
        <v>100</v>
      </c>
      <c r="S176" s="170">
        <v>658946500</v>
      </c>
      <c r="T176" s="138" t="s">
        <v>36</v>
      </c>
      <c r="U176" s="138" t="s">
        <v>36</v>
      </c>
      <c r="V176" s="138" t="s">
        <v>36</v>
      </c>
      <c r="W176" s="138" t="s">
        <v>47</v>
      </c>
      <c r="X176" s="163" t="s">
        <v>48</v>
      </c>
    </row>
    <row r="177" spans="2:25" s="45" customFormat="1" ht="55.5" customHeight="1" x14ac:dyDescent="0.25">
      <c r="B177" s="167"/>
      <c r="C177" s="195"/>
      <c r="D177" s="195"/>
      <c r="E177" s="195"/>
      <c r="F177" s="195"/>
      <c r="G177" s="195"/>
      <c r="H177" s="199"/>
      <c r="I177" s="199"/>
      <c r="J177" s="199"/>
      <c r="K177" s="195"/>
      <c r="L177" s="67" t="s">
        <v>384</v>
      </c>
      <c r="M177" s="68">
        <v>43524</v>
      </c>
      <c r="N177" s="68">
        <v>43553</v>
      </c>
      <c r="O177" s="138"/>
      <c r="P177" s="138"/>
      <c r="Q177" s="138"/>
      <c r="R177" s="138"/>
      <c r="S177" s="170"/>
      <c r="T177" s="138"/>
      <c r="U177" s="138"/>
      <c r="V177" s="138"/>
      <c r="W177" s="138"/>
      <c r="X177" s="163"/>
    </row>
    <row r="178" spans="2:25" s="45" customFormat="1" ht="55.5" customHeight="1" x14ac:dyDescent="0.25">
      <c r="B178" s="167"/>
      <c r="C178" s="195"/>
      <c r="D178" s="195"/>
      <c r="E178" s="195"/>
      <c r="F178" s="195"/>
      <c r="G178" s="195"/>
      <c r="H178" s="199"/>
      <c r="I178" s="199"/>
      <c r="J178" s="199"/>
      <c r="K178" s="195"/>
      <c r="L178" s="46" t="s">
        <v>385</v>
      </c>
      <c r="M178" s="68">
        <v>43556</v>
      </c>
      <c r="N178" s="68">
        <v>43738</v>
      </c>
      <c r="O178" s="138"/>
      <c r="P178" s="138"/>
      <c r="Q178" s="138"/>
      <c r="R178" s="138"/>
      <c r="S178" s="170"/>
      <c r="T178" s="138"/>
      <c r="U178" s="138"/>
      <c r="V178" s="138"/>
      <c r="W178" s="138"/>
      <c r="X178" s="163"/>
    </row>
    <row r="179" spans="2:25" s="45" customFormat="1" ht="67.5" customHeight="1" x14ac:dyDescent="0.25">
      <c r="B179" s="167" t="s">
        <v>355</v>
      </c>
      <c r="C179" s="195" t="s">
        <v>386</v>
      </c>
      <c r="D179" s="195" t="s">
        <v>30</v>
      </c>
      <c r="E179" s="195" t="s">
        <v>387</v>
      </c>
      <c r="F179" s="195" t="s">
        <v>32</v>
      </c>
      <c r="G179" s="195" t="s">
        <v>60</v>
      </c>
      <c r="H179" s="201">
        <v>0.2</v>
      </c>
      <c r="I179" s="201">
        <v>0.5</v>
      </c>
      <c r="J179" s="201">
        <v>1</v>
      </c>
      <c r="K179" s="201"/>
      <c r="L179" s="46" t="s">
        <v>388</v>
      </c>
      <c r="M179" s="68">
        <v>43497</v>
      </c>
      <c r="N179" s="68">
        <v>43623</v>
      </c>
      <c r="O179" s="138" t="s">
        <v>359</v>
      </c>
      <c r="P179" s="138" t="s">
        <v>382</v>
      </c>
      <c r="Q179" s="138"/>
      <c r="R179" s="138"/>
      <c r="S179" s="170"/>
      <c r="T179" s="138" t="s">
        <v>36</v>
      </c>
      <c r="U179" s="138" t="s">
        <v>36</v>
      </c>
      <c r="V179" s="138" t="s">
        <v>36</v>
      </c>
      <c r="W179" s="138" t="s">
        <v>47</v>
      </c>
      <c r="X179" s="163" t="s">
        <v>48</v>
      </c>
    </row>
    <row r="180" spans="2:25" s="45" customFormat="1" ht="67.5" customHeight="1" x14ac:dyDescent="0.25">
      <c r="B180" s="167"/>
      <c r="C180" s="195"/>
      <c r="D180" s="195"/>
      <c r="E180" s="195"/>
      <c r="F180" s="195"/>
      <c r="G180" s="195"/>
      <c r="H180" s="201"/>
      <c r="I180" s="201"/>
      <c r="J180" s="201"/>
      <c r="K180" s="201"/>
      <c r="L180" s="67" t="s">
        <v>389</v>
      </c>
      <c r="M180" s="68" t="s">
        <v>390</v>
      </c>
      <c r="N180" s="68">
        <v>43679</v>
      </c>
      <c r="O180" s="138"/>
      <c r="P180" s="138"/>
      <c r="Q180" s="138"/>
      <c r="R180" s="138"/>
      <c r="S180" s="170"/>
      <c r="T180" s="138"/>
      <c r="U180" s="138"/>
      <c r="V180" s="138"/>
      <c r="W180" s="138"/>
      <c r="X180" s="163"/>
    </row>
    <row r="181" spans="2:25" s="45" customFormat="1" ht="67.5" customHeight="1" x14ac:dyDescent="0.25">
      <c r="B181" s="167"/>
      <c r="C181" s="195"/>
      <c r="D181" s="195"/>
      <c r="E181" s="195"/>
      <c r="F181" s="195"/>
      <c r="G181" s="195"/>
      <c r="H181" s="201"/>
      <c r="I181" s="201"/>
      <c r="J181" s="201"/>
      <c r="K181" s="201"/>
      <c r="L181" s="46" t="s">
        <v>391</v>
      </c>
      <c r="M181" s="68">
        <v>43679</v>
      </c>
      <c r="N181" s="68">
        <v>43735</v>
      </c>
      <c r="O181" s="138"/>
      <c r="P181" s="138"/>
      <c r="Q181" s="138"/>
      <c r="R181" s="138" t="s">
        <v>117</v>
      </c>
      <c r="S181" s="170">
        <v>6553490</v>
      </c>
      <c r="T181" s="138"/>
      <c r="U181" s="138"/>
      <c r="V181" s="138"/>
      <c r="W181" s="138"/>
      <c r="X181" s="163"/>
    </row>
    <row r="182" spans="2:25" s="45" customFormat="1" ht="90" customHeight="1" x14ac:dyDescent="0.25">
      <c r="B182" s="167" t="s">
        <v>355</v>
      </c>
      <c r="C182" s="195" t="s">
        <v>392</v>
      </c>
      <c r="D182" s="195" t="s">
        <v>77</v>
      </c>
      <c r="E182" s="196" t="s">
        <v>371</v>
      </c>
      <c r="F182" s="195" t="s">
        <v>54</v>
      </c>
      <c r="G182" s="195" t="s">
        <v>69</v>
      </c>
      <c r="H182" s="201">
        <v>0.2</v>
      </c>
      <c r="I182" s="201">
        <v>0.45</v>
      </c>
      <c r="J182" s="201">
        <v>0.7</v>
      </c>
      <c r="K182" s="201">
        <v>1</v>
      </c>
      <c r="L182" s="67" t="s">
        <v>393</v>
      </c>
      <c r="M182" s="68">
        <v>43497</v>
      </c>
      <c r="N182" s="68">
        <v>43524</v>
      </c>
      <c r="O182" s="138" t="s">
        <v>359</v>
      </c>
      <c r="P182" s="138" t="s">
        <v>382</v>
      </c>
      <c r="Q182" s="138"/>
      <c r="R182" s="138"/>
      <c r="S182" s="170"/>
      <c r="T182" s="138" t="s">
        <v>36</v>
      </c>
      <c r="U182" s="138" t="s">
        <v>36</v>
      </c>
      <c r="V182" s="138" t="s">
        <v>36</v>
      </c>
      <c r="W182" s="138" t="s">
        <v>47</v>
      </c>
      <c r="X182" s="163" t="s">
        <v>48</v>
      </c>
    </row>
    <row r="183" spans="2:25" s="45" customFormat="1" ht="90" customHeight="1" x14ac:dyDescent="0.25">
      <c r="B183" s="167"/>
      <c r="C183" s="195"/>
      <c r="D183" s="195"/>
      <c r="E183" s="196"/>
      <c r="F183" s="195"/>
      <c r="G183" s="195"/>
      <c r="H183" s="201"/>
      <c r="I183" s="201"/>
      <c r="J183" s="201"/>
      <c r="K183" s="201"/>
      <c r="L183" s="67" t="s">
        <v>394</v>
      </c>
      <c r="M183" s="68">
        <v>43525</v>
      </c>
      <c r="N183" s="68">
        <v>43799</v>
      </c>
      <c r="O183" s="138"/>
      <c r="P183" s="138"/>
      <c r="Q183" s="138"/>
      <c r="R183" s="138"/>
      <c r="S183" s="170"/>
      <c r="T183" s="138"/>
      <c r="U183" s="138"/>
      <c r="V183" s="138"/>
      <c r="W183" s="138"/>
      <c r="X183" s="163"/>
    </row>
    <row r="184" spans="2:25" s="45" customFormat="1" ht="90" customHeight="1" x14ac:dyDescent="0.25">
      <c r="B184" s="69" t="s">
        <v>355</v>
      </c>
      <c r="C184" s="67" t="s">
        <v>395</v>
      </c>
      <c r="D184" s="67" t="s">
        <v>30</v>
      </c>
      <c r="E184" s="67" t="s">
        <v>396</v>
      </c>
      <c r="F184" s="67" t="s">
        <v>54</v>
      </c>
      <c r="G184" s="67" t="s">
        <v>45</v>
      </c>
      <c r="H184" s="70">
        <v>0.25</v>
      </c>
      <c r="I184" s="70">
        <v>0.5</v>
      </c>
      <c r="J184" s="70">
        <v>0.75</v>
      </c>
      <c r="K184" s="70">
        <v>1</v>
      </c>
      <c r="L184" s="67" t="s">
        <v>397</v>
      </c>
      <c r="M184" s="68">
        <v>43467</v>
      </c>
      <c r="N184" s="68">
        <v>43830</v>
      </c>
      <c r="O184" s="20" t="s">
        <v>359</v>
      </c>
      <c r="P184" s="20" t="s">
        <v>382</v>
      </c>
      <c r="Q184" s="138"/>
      <c r="R184" s="20" t="s">
        <v>118</v>
      </c>
      <c r="S184" s="47">
        <v>10400000</v>
      </c>
      <c r="T184" s="20" t="s">
        <v>36</v>
      </c>
      <c r="U184" s="20" t="s">
        <v>36</v>
      </c>
      <c r="V184" s="20" t="s">
        <v>36</v>
      </c>
      <c r="W184" s="20" t="s">
        <v>47</v>
      </c>
      <c r="X184" s="26" t="s">
        <v>48</v>
      </c>
    </row>
    <row r="185" spans="2:25" s="45" customFormat="1" ht="81.75" customHeight="1" x14ac:dyDescent="0.25">
      <c r="B185" s="167" t="s">
        <v>355</v>
      </c>
      <c r="C185" s="195" t="s">
        <v>398</v>
      </c>
      <c r="D185" s="195" t="s">
        <v>77</v>
      </c>
      <c r="E185" s="196" t="s">
        <v>399</v>
      </c>
      <c r="F185" s="195" t="s">
        <v>32</v>
      </c>
      <c r="G185" s="195" t="s">
        <v>148</v>
      </c>
      <c r="H185" s="201">
        <v>0.6</v>
      </c>
      <c r="I185" s="201">
        <v>1</v>
      </c>
      <c r="J185" s="201"/>
      <c r="K185" s="201"/>
      <c r="L185" s="67" t="s">
        <v>400</v>
      </c>
      <c r="M185" s="68">
        <v>43497</v>
      </c>
      <c r="N185" s="68">
        <v>43539</v>
      </c>
      <c r="O185" s="138" t="s">
        <v>359</v>
      </c>
      <c r="P185" s="138" t="s">
        <v>382</v>
      </c>
      <c r="Q185" s="138" t="s">
        <v>401</v>
      </c>
      <c r="R185" s="138" t="s">
        <v>100</v>
      </c>
      <c r="S185" s="170">
        <v>338477000</v>
      </c>
      <c r="T185" s="138" t="s">
        <v>36</v>
      </c>
      <c r="U185" s="138" t="s">
        <v>36</v>
      </c>
      <c r="V185" s="138" t="s">
        <v>36</v>
      </c>
      <c r="W185" s="138" t="s">
        <v>47</v>
      </c>
      <c r="X185" s="163" t="s">
        <v>48</v>
      </c>
    </row>
    <row r="186" spans="2:25" s="45" customFormat="1" ht="81.75" customHeight="1" x14ac:dyDescent="0.25">
      <c r="B186" s="167"/>
      <c r="C186" s="195"/>
      <c r="D186" s="195"/>
      <c r="E186" s="196"/>
      <c r="F186" s="195"/>
      <c r="G186" s="195"/>
      <c r="H186" s="201"/>
      <c r="I186" s="201"/>
      <c r="J186" s="201"/>
      <c r="K186" s="201"/>
      <c r="L186" s="67" t="s">
        <v>402</v>
      </c>
      <c r="M186" s="68">
        <v>43539</v>
      </c>
      <c r="N186" s="68">
        <v>43554</v>
      </c>
      <c r="O186" s="138"/>
      <c r="P186" s="138"/>
      <c r="Q186" s="138"/>
      <c r="R186" s="138"/>
      <c r="S186" s="170"/>
      <c r="T186" s="138"/>
      <c r="U186" s="138"/>
      <c r="V186" s="138"/>
      <c r="W186" s="138"/>
      <c r="X186" s="163"/>
    </row>
    <row r="187" spans="2:25" s="45" customFormat="1" ht="81.75" customHeight="1" x14ac:dyDescent="0.25">
      <c r="B187" s="167"/>
      <c r="C187" s="195"/>
      <c r="D187" s="195"/>
      <c r="E187" s="196"/>
      <c r="F187" s="195"/>
      <c r="G187" s="195"/>
      <c r="H187" s="201"/>
      <c r="I187" s="201"/>
      <c r="J187" s="201"/>
      <c r="K187" s="201"/>
      <c r="L187" s="46" t="s">
        <v>403</v>
      </c>
      <c r="M187" s="68">
        <v>43556</v>
      </c>
      <c r="N187" s="68">
        <v>43646</v>
      </c>
      <c r="O187" s="138"/>
      <c r="P187" s="138"/>
      <c r="Q187" s="138"/>
      <c r="R187" s="138"/>
      <c r="S187" s="170"/>
      <c r="T187" s="138"/>
      <c r="U187" s="138"/>
      <c r="V187" s="138"/>
      <c r="W187" s="138"/>
      <c r="X187" s="163"/>
    </row>
    <row r="188" spans="2:25" s="45" customFormat="1" ht="81.75" customHeight="1" x14ac:dyDescent="0.25">
      <c r="B188" s="167" t="s">
        <v>355</v>
      </c>
      <c r="C188" s="195" t="s">
        <v>404</v>
      </c>
      <c r="D188" s="195" t="s">
        <v>77</v>
      </c>
      <c r="E188" s="196" t="s">
        <v>405</v>
      </c>
      <c r="F188" s="195" t="s">
        <v>54</v>
      </c>
      <c r="G188" s="195" t="s">
        <v>69</v>
      </c>
      <c r="H188" s="201">
        <v>0</v>
      </c>
      <c r="I188" s="201">
        <v>0.5</v>
      </c>
      <c r="J188" s="201">
        <v>0.75</v>
      </c>
      <c r="K188" s="201">
        <v>1</v>
      </c>
      <c r="L188" s="67" t="s">
        <v>406</v>
      </c>
      <c r="M188" s="68">
        <v>43467</v>
      </c>
      <c r="N188" s="68">
        <v>43646</v>
      </c>
      <c r="O188" s="138" t="s">
        <v>359</v>
      </c>
      <c r="P188" s="138" t="s">
        <v>382</v>
      </c>
      <c r="Q188" s="138"/>
      <c r="R188" s="138"/>
      <c r="S188" s="170"/>
      <c r="T188" s="138" t="s">
        <v>36</v>
      </c>
      <c r="U188" s="196" t="s">
        <v>407</v>
      </c>
      <c r="V188" s="138" t="s">
        <v>36</v>
      </c>
      <c r="W188" s="138" t="s">
        <v>47</v>
      </c>
      <c r="X188" s="163" t="s">
        <v>48</v>
      </c>
    </row>
    <row r="189" spans="2:25" s="45" customFormat="1" ht="81.75" customHeight="1" x14ac:dyDescent="0.25">
      <c r="B189" s="167"/>
      <c r="C189" s="195"/>
      <c r="D189" s="195"/>
      <c r="E189" s="196"/>
      <c r="F189" s="195"/>
      <c r="G189" s="195"/>
      <c r="H189" s="201"/>
      <c r="I189" s="201"/>
      <c r="J189" s="201"/>
      <c r="K189" s="201"/>
      <c r="L189" s="67" t="s">
        <v>408</v>
      </c>
      <c r="M189" s="68">
        <v>43647</v>
      </c>
      <c r="N189" s="68">
        <v>43830</v>
      </c>
      <c r="O189" s="138"/>
      <c r="P189" s="138"/>
      <c r="Q189" s="138"/>
      <c r="R189" s="138" t="s">
        <v>117</v>
      </c>
      <c r="S189" s="170">
        <v>1061000</v>
      </c>
      <c r="T189" s="138"/>
      <c r="U189" s="196"/>
      <c r="V189" s="138"/>
      <c r="W189" s="138"/>
      <c r="X189" s="163"/>
    </row>
    <row r="190" spans="2:25" s="45" customFormat="1" ht="81.75" customHeight="1" thickBot="1" x14ac:dyDescent="0.3">
      <c r="B190" s="72" t="s">
        <v>355</v>
      </c>
      <c r="C190" s="73" t="s">
        <v>409</v>
      </c>
      <c r="D190" s="73" t="s">
        <v>77</v>
      </c>
      <c r="E190" s="73" t="s">
        <v>410</v>
      </c>
      <c r="F190" s="73" t="s">
        <v>54</v>
      </c>
      <c r="G190" s="73" t="s">
        <v>33</v>
      </c>
      <c r="H190" s="74">
        <v>0.2</v>
      </c>
      <c r="I190" s="74">
        <v>0.4</v>
      </c>
      <c r="J190" s="74">
        <v>0.7</v>
      </c>
      <c r="K190" s="74">
        <v>1</v>
      </c>
      <c r="L190" s="75" t="s">
        <v>411</v>
      </c>
      <c r="M190" s="76">
        <v>43497</v>
      </c>
      <c r="N190" s="76">
        <v>43830</v>
      </c>
      <c r="O190" s="48" t="s">
        <v>359</v>
      </c>
      <c r="P190" s="48" t="s">
        <v>360</v>
      </c>
      <c r="Q190" s="168"/>
      <c r="R190" s="168"/>
      <c r="S190" s="203"/>
      <c r="T190" s="48" t="s">
        <v>36</v>
      </c>
      <c r="U190" s="75" t="s">
        <v>36</v>
      </c>
      <c r="V190" s="48" t="s">
        <v>36</v>
      </c>
      <c r="W190" s="48" t="s">
        <v>47</v>
      </c>
      <c r="X190" s="77" t="s">
        <v>48</v>
      </c>
      <c r="Y190" s="78"/>
    </row>
    <row r="191" spans="2:25" s="32" customFormat="1" ht="105" customHeight="1" x14ac:dyDescent="0.25">
      <c r="B191" s="141" t="s">
        <v>412</v>
      </c>
      <c r="C191" s="143" t="s">
        <v>413</v>
      </c>
      <c r="D191" s="143" t="s">
        <v>30</v>
      </c>
      <c r="E191" s="143" t="s">
        <v>414</v>
      </c>
      <c r="F191" s="143" t="s">
        <v>32</v>
      </c>
      <c r="G191" s="143" t="s">
        <v>415</v>
      </c>
      <c r="H191" s="202">
        <v>0</v>
      </c>
      <c r="I191" s="202">
        <v>1</v>
      </c>
      <c r="J191" s="143"/>
      <c r="K191" s="143"/>
      <c r="L191" s="30" t="s">
        <v>416</v>
      </c>
      <c r="M191" s="31">
        <v>43497</v>
      </c>
      <c r="N191" s="31">
        <v>43553</v>
      </c>
      <c r="O191" s="143" t="s">
        <v>417</v>
      </c>
      <c r="P191" s="143" t="s">
        <v>418</v>
      </c>
      <c r="Q191" s="143" t="s">
        <v>419</v>
      </c>
      <c r="R191" s="30" t="s">
        <v>420</v>
      </c>
      <c r="S191" s="79">
        <v>7100000000</v>
      </c>
      <c r="T191" s="143" t="s">
        <v>36</v>
      </c>
      <c r="U191" s="143" t="s">
        <v>36</v>
      </c>
      <c r="V191" s="143" t="s">
        <v>36</v>
      </c>
      <c r="W191" s="143" t="s">
        <v>127</v>
      </c>
      <c r="X191" s="146" t="s">
        <v>165</v>
      </c>
    </row>
    <row r="192" spans="2:25" s="32" customFormat="1" ht="54.75" customHeight="1" x14ac:dyDescent="0.25">
      <c r="B192" s="142"/>
      <c r="C192" s="144"/>
      <c r="D192" s="144"/>
      <c r="E192" s="144"/>
      <c r="F192" s="144"/>
      <c r="G192" s="144"/>
      <c r="H192" s="144"/>
      <c r="I192" s="160"/>
      <c r="J192" s="144"/>
      <c r="K192" s="144"/>
      <c r="L192" s="33" t="s">
        <v>421</v>
      </c>
      <c r="M192" s="34">
        <v>43556</v>
      </c>
      <c r="N192" s="34">
        <v>43585</v>
      </c>
      <c r="O192" s="144"/>
      <c r="P192" s="144"/>
      <c r="Q192" s="144"/>
      <c r="R192" s="33" t="s">
        <v>422</v>
      </c>
      <c r="S192" s="61">
        <v>383000000</v>
      </c>
      <c r="T192" s="144"/>
      <c r="U192" s="144"/>
      <c r="V192" s="144"/>
      <c r="W192" s="144"/>
      <c r="X192" s="147"/>
    </row>
    <row r="193" spans="2:24" s="32" customFormat="1" ht="54.75" customHeight="1" x14ac:dyDescent="0.25">
      <c r="B193" s="142" t="s">
        <v>412</v>
      </c>
      <c r="C193" s="144" t="s">
        <v>423</v>
      </c>
      <c r="D193" s="144" t="s">
        <v>30</v>
      </c>
      <c r="E193" s="144" t="s">
        <v>424</v>
      </c>
      <c r="F193" s="144" t="s">
        <v>32</v>
      </c>
      <c r="G193" s="144" t="s">
        <v>69</v>
      </c>
      <c r="H193" s="160">
        <v>0.1</v>
      </c>
      <c r="I193" s="160">
        <v>0.5</v>
      </c>
      <c r="J193" s="160">
        <v>0.7</v>
      </c>
      <c r="K193" s="160">
        <v>1</v>
      </c>
      <c r="L193" s="33" t="s">
        <v>425</v>
      </c>
      <c r="M193" s="34">
        <v>43498</v>
      </c>
      <c r="N193" s="34">
        <v>43553</v>
      </c>
      <c r="O193" s="144" t="s">
        <v>417</v>
      </c>
      <c r="P193" s="144" t="s">
        <v>418</v>
      </c>
      <c r="Q193" s="144" t="s">
        <v>419</v>
      </c>
      <c r="R193" s="33" t="s">
        <v>117</v>
      </c>
      <c r="S193" s="61">
        <v>117000000</v>
      </c>
      <c r="T193" s="144" t="s">
        <v>36</v>
      </c>
      <c r="U193" s="144" t="s">
        <v>36</v>
      </c>
      <c r="V193" s="144" t="s">
        <v>36</v>
      </c>
      <c r="W193" s="144" t="s">
        <v>127</v>
      </c>
      <c r="X193" s="147" t="s">
        <v>165</v>
      </c>
    </row>
    <row r="194" spans="2:24" s="32" customFormat="1" ht="54.75" customHeight="1" x14ac:dyDescent="0.25">
      <c r="B194" s="142"/>
      <c r="C194" s="144"/>
      <c r="D194" s="144"/>
      <c r="E194" s="144"/>
      <c r="F194" s="144"/>
      <c r="G194" s="144"/>
      <c r="H194" s="160"/>
      <c r="I194" s="160"/>
      <c r="J194" s="160"/>
      <c r="K194" s="160"/>
      <c r="L194" s="33" t="s">
        <v>426</v>
      </c>
      <c r="M194" s="34">
        <v>43556</v>
      </c>
      <c r="N194" s="34">
        <v>43616</v>
      </c>
      <c r="O194" s="144"/>
      <c r="P194" s="144"/>
      <c r="Q194" s="144"/>
      <c r="R194" s="33" t="s">
        <v>118</v>
      </c>
      <c r="S194" s="61">
        <v>92000000</v>
      </c>
      <c r="T194" s="144"/>
      <c r="U194" s="144"/>
      <c r="V194" s="144"/>
      <c r="W194" s="144"/>
      <c r="X194" s="147"/>
    </row>
    <row r="195" spans="2:24" s="32" customFormat="1" ht="54.75" customHeight="1" x14ac:dyDescent="0.25">
      <c r="B195" s="142"/>
      <c r="C195" s="144"/>
      <c r="D195" s="144"/>
      <c r="E195" s="144"/>
      <c r="F195" s="144"/>
      <c r="G195" s="144"/>
      <c r="H195" s="160"/>
      <c r="I195" s="160"/>
      <c r="J195" s="160"/>
      <c r="K195" s="160"/>
      <c r="L195" s="33" t="s">
        <v>427</v>
      </c>
      <c r="M195" s="34">
        <v>43620</v>
      </c>
      <c r="N195" s="34">
        <v>43707</v>
      </c>
      <c r="O195" s="144"/>
      <c r="P195" s="144"/>
      <c r="Q195" s="144"/>
      <c r="R195" s="33" t="s">
        <v>120</v>
      </c>
      <c r="S195" s="61">
        <f>160000000+402000000</f>
        <v>562000000</v>
      </c>
      <c r="T195" s="144"/>
      <c r="U195" s="144"/>
      <c r="V195" s="144"/>
      <c r="W195" s="144"/>
      <c r="X195" s="147"/>
    </row>
    <row r="196" spans="2:24" s="32" customFormat="1" ht="54.75" customHeight="1" x14ac:dyDescent="0.25">
      <c r="B196" s="142"/>
      <c r="C196" s="144"/>
      <c r="D196" s="144"/>
      <c r="E196" s="144"/>
      <c r="F196" s="144"/>
      <c r="G196" s="144"/>
      <c r="H196" s="160"/>
      <c r="I196" s="160"/>
      <c r="J196" s="160"/>
      <c r="K196" s="160"/>
      <c r="L196" s="33" t="s">
        <v>428</v>
      </c>
      <c r="M196" s="34">
        <v>43710</v>
      </c>
      <c r="N196" s="34">
        <v>43798</v>
      </c>
      <c r="O196" s="144"/>
      <c r="P196" s="144"/>
      <c r="Q196" s="144"/>
      <c r="R196" s="33" t="s">
        <v>429</v>
      </c>
      <c r="S196" s="61">
        <v>1346000000</v>
      </c>
      <c r="T196" s="144"/>
      <c r="U196" s="144"/>
      <c r="V196" s="144"/>
      <c r="W196" s="144"/>
      <c r="X196" s="147"/>
    </row>
    <row r="197" spans="2:24" s="32" customFormat="1" ht="54.75" customHeight="1" x14ac:dyDescent="0.25">
      <c r="B197" s="142"/>
      <c r="C197" s="144"/>
      <c r="D197" s="144"/>
      <c r="E197" s="144"/>
      <c r="F197" s="144"/>
      <c r="G197" s="144"/>
      <c r="H197" s="160"/>
      <c r="I197" s="160"/>
      <c r="J197" s="160"/>
      <c r="K197" s="160"/>
      <c r="L197" s="33" t="s">
        <v>430</v>
      </c>
      <c r="M197" s="34">
        <v>43710</v>
      </c>
      <c r="N197" s="34">
        <v>43798</v>
      </c>
      <c r="O197" s="144"/>
      <c r="P197" s="144"/>
      <c r="Q197" s="144"/>
      <c r="R197" s="33" t="s">
        <v>431</v>
      </c>
      <c r="S197" s="61">
        <v>400000000</v>
      </c>
      <c r="T197" s="144"/>
      <c r="U197" s="144"/>
      <c r="V197" s="144"/>
      <c r="W197" s="144"/>
      <c r="X197" s="147"/>
    </row>
    <row r="198" spans="2:24" s="32" customFormat="1" ht="45.75" customHeight="1" x14ac:dyDescent="0.25">
      <c r="B198" s="142" t="s">
        <v>412</v>
      </c>
      <c r="C198" s="144" t="s">
        <v>432</v>
      </c>
      <c r="D198" s="144" t="s">
        <v>30</v>
      </c>
      <c r="E198" s="144" t="s">
        <v>433</v>
      </c>
      <c r="F198" s="144" t="s">
        <v>32</v>
      </c>
      <c r="G198" s="144" t="s">
        <v>69</v>
      </c>
      <c r="H198" s="160">
        <v>0</v>
      </c>
      <c r="I198" s="160" t="s">
        <v>434</v>
      </c>
      <c r="J198" s="160" t="s">
        <v>435</v>
      </c>
      <c r="K198" s="160" t="s">
        <v>436</v>
      </c>
      <c r="L198" s="33" t="s">
        <v>437</v>
      </c>
      <c r="M198" s="34">
        <v>43525</v>
      </c>
      <c r="N198" s="34">
        <v>43829</v>
      </c>
      <c r="O198" s="144" t="s">
        <v>438</v>
      </c>
      <c r="P198" s="144" t="s">
        <v>439</v>
      </c>
      <c r="Q198" s="144" t="s">
        <v>440</v>
      </c>
      <c r="R198" s="33" t="s">
        <v>120</v>
      </c>
      <c r="S198" s="61">
        <v>1704600000</v>
      </c>
      <c r="T198" s="144" t="s">
        <v>36</v>
      </c>
      <c r="U198" s="144" t="s">
        <v>441</v>
      </c>
      <c r="V198" s="144" t="s">
        <v>442</v>
      </c>
      <c r="W198" s="144" t="s">
        <v>127</v>
      </c>
      <c r="X198" s="147" t="s">
        <v>165</v>
      </c>
    </row>
    <row r="199" spans="2:24" s="32" customFormat="1" ht="45" customHeight="1" x14ac:dyDescent="0.25">
      <c r="B199" s="142"/>
      <c r="C199" s="144"/>
      <c r="D199" s="144"/>
      <c r="E199" s="144"/>
      <c r="F199" s="144"/>
      <c r="G199" s="144"/>
      <c r="H199" s="144"/>
      <c r="I199" s="160"/>
      <c r="J199" s="160"/>
      <c r="K199" s="160"/>
      <c r="L199" s="33" t="s">
        <v>443</v>
      </c>
      <c r="M199" s="34">
        <v>43525</v>
      </c>
      <c r="N199" s="34">
        <v>43646</v>
      </c>
      <c r="O199" s="144"/>
      <c r="P199" s="144"/>
      <c r="Q199" s="144"/>
      <c r="R199" s="33" t="s">
        <v>100</v>
      </c>
      <c r="S199" s="61">
        <v>781345336.53000009</v>
      </c>
      <c r="T199" s="144"/>
      <c r="U199" s="144"/>
      <c r="V199" s="144"/>
      <c r="W199" s="144"/>
      <c r="X199" s="147"/>
    </row>
    <row r="200" spans="2:24" s="32" customFormat="1" ht="49.5" customHeight="1" x14ac:dyDescent="0.25">
      <c r="B200" s="142"/>
      <c r="C200" s="144"/>
      <c r="D200" s="144"/>
      <c r="E200" s="144"/>
      <c r="F200" s="144"/>
      <c r="G200" s="144"/>
      <c r="H200" s="144"/>
      <c r="I200" s="160"/>
      <c r="J200" s="160"/>
      <c r="K200" s="160"/>
      <c r="L200" s="33" t="s">
        <v>444</v>
      </c>
      <c r="M200" s="34">
        <v>43647</v>
      </c>
      <c r="N200" s="34">
        <v>43830</v>
      </c>
      <c r="O200" s="144"/>
      <c r="P200" s="144"/>
      <c r="Q200" s="144"/>
      <c r="R200" s="33" t="s">
        <v>445</v>
      </c>
      <c r="S200" s="61">
        <v>89640000</v>
      </c>
      <c r="T200" s="144"/>
      <c r="U200" s="144"/>
      <c r="V200" s="144"/>
      <c r="W200" s="144"/>
      <c r="X200" s="147"/>
    </row>
    <row r="201" spans="2:24" s="32" customFormat="1" ht="52.5" customHeight="1" x14ac:dyDescent="0.25">
      <c r="B201" s="142"/>
      <c r="C201" s="144"/>
      <c r="D201" s="144"/>
      <c r="E201" s="144"/>
      <c r="F201" s="144"/>
      <c r="G201" s="144"/>
      <c r="H201" s="144"/>
      <c r="I201" s="160"/>
      <c r="J201" s="160"/>
      <c r="K201" s="160"/>
      <c r="L201" s="33" t="s">
        <v>446</v>
      </c>
      <c r="M201" s="34">
        <v>43710</v>
      </c>
      <c r="N201" s="34">
        <v>43798</v>
      </c>
      <c r="O201" s="144"/>
      <c r="P201" s="144"/>
      <c r="Q201" s="144"/>
      <c r="R201" s="33" t="s">
        <v>117</v>
      </c>
      <c r="S201" s="61">
        <v>80828834</v>
      </c>
      <c r="T201" s="144"/>
      <c r="U201" s="144"/>
      <c r="V201" s="144"/>
      <c r="W201" s="144"/>
      <c r="X201" s="147"/>
    </row>
    <row r="202" spans="2:24" s="32" customFormat="1" ht="40.5" customHeight="1" x14ac:dyDescent="0.25">
      <c r="B202" s="142" t="s">
        <v>412</v>
      </c>
      <c r="C202" s="144" t="s">
        <v>447</v>
      </c>
      <c r="D202" s="144" t="s">
        <v>30</v>
      </c>
      <c r="E202" s="144" t="s">
        <v>448</v>
      </c>
      <c r="F202" s="144" t="s">
        <v>54</v>
      </c>
      <c r="G202" s="144" t="s">
        <v>69</v>
      </c>
      <c r="H202" s="160">
        <v>0.3</v>
      </c>
      <c r="I202" s="160">
        <v>0.6</v>
      </c>
      <c r="J202" s="160">
        <v>0.85</v>
      </c>
      <c r="K202" s="160">
        <v>1</v>
      </c>
      <c r="L202" s="33" t="s">
        <v>449</v>
      </c>
      <c r="M202" s="34">
        <v>43497</v>
      </c>
      <c r="N202" s="34">
        <v>43555</v>
      </c>
      <c r="O202" s="33" t="s">
        <v>438</v>
      </c>
      <c r="P202" s="33" t="s">
        <v>450</v>
      </c>
      <c r="Q202" s="33" t="s">
        <v>440</v>
      </c>
      <c r="R202" s="33" t="s">
        <v>100</v>
      </c>
      <c r="S202" s="61">
        <v>16200000</v>
      </c>
      <c r="T202" s="144" t="s">
        <v>36</v>
      </c>
      <c r="U202" s="144" t="s">
        <v>441</v>
      </c>
      <c r="V202" s="144" t="s">
        <v>442</v>
      </c>
      <c r="W202" s="144" t="s">
        <v>127</v>
      </c>
      <c r="X202" s="147" t="s">
        <v>165</v>
      </c>
    </row>
    <row r="203" spans="2:24" s="32" customFormat="1" ht="30" customHeight="1" x14ac:dyDescent="0.25">
      <c r="B203" s="142"/>
      <c r="C203" s="144"/>
      <c r="D203" s="144"/>
      <c r="E203" s="144"/>
      <c r="F203" s="144"/>
      <c r="G203" s="144"/>
      <c r="H203" s="160"/>
      <c r="I203" s="160"/>
      <c r="J203" s="160"/>
      <c r="K203" s="160"/>
      <c r="L203" s="33" t="s">
        <v>451</v>
      </c>
      <c r="M203" s="34">
        <v>43559</v>
      </c>
      <c r="N203" s="34">
        <v>43707</v>
      </c>
      <c r="O203" s="144" t="s">
        <v>438</v>
      </c>
      <c r="P203" s="144" t="s">
        <v>418</v>
      </c>
      <c r="Q203" s="144" t="s">
        <v>440</v>
      </c>
      <c r="R203" s="33" t="s">
        <v>120</v>
      </c>
      <c r="S203" s="61">
        <v>262750000</v>
      </c>
      <c r="T203" s="144"/>
      <c r="U203" s="144"/>
      <c r="V203" s="144"/>
      <c r="W203" s="144"/>
      <c r="X203" s="147"/>
    </row>
    <row r="204" spans="2:24" s="32" customFormat="1" ht="57" customHeight="1" x14ac:dyDescent="0.25">
      <c r="B204" s="142"/>
      <c r="C204" s="144"/>
      <c r="D204" s="144"/>
      <c r="E204" s="144"/>
      <c r="F204" s="144"/>
      <c r="G204" s="144"/>
      <c r="H204" s="160"/>
      <c r="I204" s="160"/>
      <c r="J204" s="160"/>
      <c r="K204" s="160"/>
      <c r="L204" s="62" t="s">
        <v>452</v>
      </c>
      <c r="M204" s="34">
        <v>43647</v>
      </c>
      <c r="N204" s="34">
        <v>43769</v>
      </c>
      <c r="O204" s="144"/>
      <c r="P204" s="144"/>
      <c r="Q204" s="144"/>
      <c r="R204" s="33" t="s">
        <v>100</v>
      </c>
      <c r="S204" s="61">
        <v>35250000</v>
      </c>
      <c r="T204" s="144"/>
      <c r="U204" s="144"/>
      <c r="V204" s="144"/>
      <c r="W204" s="144"/>
      <c r="X204" s="147"/>
    </row>
    <row r="205" spans="2:24" s="32" customFormat="1" ht="59.25" customHeight="1" x14ac:dyDescent="0.25">
      <c r="B205" s="142"/>
      <c r="C205" s="144"/>
      <c r="D205" s="144"/>
      <c r="E205" s="144"/>
      <c r="F205" s="144"/>
      <c r="G205" s="144"/>
      <c r="H205" s="160"/>
      <c r="I205" s="160"/>
      <c r="J205" s="160"/>
      <c r="K205" s="160"/>
      <c r="L205" s="33" t="s">
        <v>453</v>
      </c>
      <c r="M205" s="34">
        <v>43677</v>
      </c>
      <c r="N205" s="34">
        <v>43830</v>
      </c>
      <c r="O205" s="144"/>
      <c r="P205" s="144"/>
      <c r="Q205" s="144"/>
      <c r="R205" s="33" t="s">
        <v>118</v>
      </c>
      <c r="S205" s="61">
        <v>48000000</v>
      </c>
      <c r="T205" s="144"/>
      <c r="U205" s="144"/>
      <c r="V205" s="144"/>
      <c r="W205" s="144"/>
      <c r="X205" s="147"/>
    </row>
    <row r="206" spans="2:24" s="32" customFormat="1" ht="30" customHeight="1" x14ac:dyDescent="0.25">
      <c r="B206" s="142" t="s">
        <v>412</v>
      </c>
      <c r="C206" s="144" t="s">
        <v>454</v>
      </c>
      <c r="D206" s="144" t="s">
        <v>30</v>
      </c>
      <c r="E206" s="204" t="s">
        <v>455</v>
      </c>
      <c r="F206" s="144" t="s">
        <v>32</v>
      </c>
      <c r="G206" s="144" t="s">
        <v>69</v>
      </c>
      <c r="H206" s="160">
        <v>0.2</v>
      </c>
      <c r="I206" s="160">
        <v>0.5</v>
      </c>
      <c r="J206" s="160">
        <v>0.8</v>
      </c>
      <c r="K206" s="160">
        <v>1</v>
      </c>
      <c r="L206" s="36" t="s">
        <v>456</v>
      </c>
      <c r="M206" s="34">
        <v>43497</v>
      </c>
      <c r="N206" s="34">
        <v>43555</v>
      </c>
      <c r="O206" s="144" t="s">
        <v>438</v>
      </c>
      <c r="P206" s="33" t="s">
        <v>457</v>
      </c>
      <c r="Q206" s="33" t="s">
        <v>458</v>
      </c>
      <c r="R206" s="33" t="s">
        <v>100</v>
      </c>
      <c r="S206" s="61">
        <v>132000000</v>
      </c>
      <c r="T206" s="144" t="s">
        <v>36</v>
      </c>
      <c r="U206" s="144" t="s">
        <v>441</v>
      </c>
      <c r="V206" s="144" t="s">
        <v>442</v>
      </c>
      <c r="W206" s="144" t="s">
        <v>127</v>
      </c>
      <c r="X206" s="147" t="s">
        <v>165</v>
      </c>
    </row>
    <row r="207" spans="2:24" s="32" customFormat="1" ht="50.25" customHeight="1" x14ac:dyDescent="0.25">
      <c r="B207" s="142"/>
      <c r="C207" s="144"/>
      <c r="D207" s="144"/>
      <c r="E207" s="204"/>
      <c r="F207" s="144"/>
      <c r="G207" s="144"/>
      <c r="H207" s="160"/>
      <c r="I207" s="160"/>
      <c r="J207" s="160"/>
      <c r="K207" s="160"/>
      <c r="L207" s="36" t="s">
        <v>459</v>
      </c>
      <c r="M207" s="34">
        <v>43559</v>
      </c>
      <c r="N207" s="34">
        <v>43769</v>
      </c>
      <c r="O207" s="144"/>
      <c r="P207" s="144" t="s">
        <v>460</v>
      </c>
      <c r="Q207" s="144" t="s">
        <v>458</v>
      </c>
      <c r="R207" s="33" t="s">
        <v>120</v>
      </c>
      <c r="S207" s="61">
        <v>800000000</v>
      </c>
      <c r="T207" s="144"/>
      <c r="U207" s="144"/>
      <c r="V207" s="144"/>
      <c r="W207" s="144"/>
      <c r="X207" s="147"/>
    </row>
    <row r="208" spans="2:24" s="32" customFormat="1" ht="50.25" customHeight="1" x14ac:dyDescent="0.25">
      <c r="B208" s="142"/>
      <c r="C208" s="144"/>
      <c r="D208" s="144"/>
      <c r="E208" s="204"/>
      <c r="F208" s="144"/>
      <c r="G208" s="144"/>
      <c r="H208" s="160"/>
      <c r="I208" s="160"/>
      <c r="J208" s="160"/>
      <c r="K208" s="160"/>
      <c r="L208" s="36" t="s">
        <v>461</v>
      </c>
      <c r="M208" s="34">
        <v>43647</v>
      </c>
      <c r="N208" s="34">
        <v>43769</v>
      </c>
      <c r="O208" s="144"/>
      <c r="P208" s="144"/>
      <c r="Q208" s="144"/>
      <c r="R208" s="33" t="s">
        <v>100</v>
      </c>
      <c r="S208" s="61">
        <v>124550000</v>
      </c>
      <c r="T208" s="144"/>
      <c r="U208" s="144"/>
      <c r="V208" s="144"/>
      <c r="W208" s="144"/>
      <c r="X208" s="147"/>
    </row>
    <row r="209" spans="2:24" s="32" customFormat="1" ht="30" customHeight="1" x14ac:dyDescent="0.25">
      <c r="B209" s="142"/>
      <c r="C209" s="144"/>
      <c r="D209" s="144"/>
      <c r="E209" s="204"/>
      <c r="F209" s="144"/>
      <c r="G209" s="144"/>
      <c r="H209" s="160"/>
      <c r="I209" s="160"/>
      <c r="J209" s="160"/>
      <c r="K209" s="160"/>
      <c r="L209" s="148" t="s">
        <v>462</v>
      </c>
      <c r="M209" s="150">
        <v>43739</v>
      </c>
      <c r="N209" s="150">
        <v>43798</v>
      </c>
      <c r="O209" s="144"/>
      <c r="P209" s="144" t="s">
        <v>463</v>
      </c>
      <c r="Q209" s="144" t="s">
        <v>458</v>
      </c>
      <c r="R209" s="33" t="s">
        <v>120</v>
      </c>
      <c r="S209" s="61">
        <v>400000000</v>
      </c>
      <c r="T209" s="144"/>
      <c r="U209" s="144"/>
      <c r="V209" s="144"/>
      <c r="W209" s="144"/>
      <c r="X209" s="147"/>
    </row>
    <row r="210" spans="2:24" s="32" customFormat="1" ht="30" customHeight="1" x14ac:dyDescent="0.25">
      <c r="B210" s="142"/>
      <c r="C210" s="144"/>
      <c r="D210" s="144"/>
      <c r="E210" s="204"/>
      <c r="F210" s="144"/>
      <c r="G210" s="144"/>
      <c r="H210" s="160"/>
      <c r="I210" s="160"/>
      <c r="J210" s="160"/>
      <c r="K210" s="160"/>
      <c r="L210" s="148"/>
      <c r="M210" s="150"/>
      <c r="N210" s="150"/>
      <c r="O210" s="144"/>
      <c r="P210" s="144"/>
      <c r="Q210" s="144"/>
      <c r="R210" s="33" t="s">
        <v>100</v>
      </c>
      <c r="S210" s="61">
        <v>90640000</v>
      </c>
      <c r="T210" s="144"/>
      <c r="U210" s="144"/>
      <c r="V210" s="144"/>
      <c r="W210" s="144"/>
      <c r="X210" s="147"/>
    </row>
    <row r="211" spans="2:24" s="32" customFormat="1" ht="64.5" customHeight="1" x14ac:dyDescent="0.25">
      <c r="B211" s="142" t="s">
        <v>412</v>
      </c>
      <c r="C211" s="144" t="s">
        <v>464</v>
      </c>
      <c r="D211" s="144" t="s">
        <v>43</v>
      </c>
      <c r="E211" s="144" t="s">
        <v>465</v>
      </c>
      <c r="F211" s="144" t="s">
        <v>32</v>
      </c>
      <c r="G211" s="144" t="s">
        <v>33</v>
      </c>
      <c r="H211" s="160">
        <v>0.2</v>
      </c>
      <c r="I211" s="160">
        <v>0.4</v>
      </c>
      <c r="J211" s="160">
        <v>0.8</v>
      </c>
      <c r="K211" s="160">
        <v>1</v>
      </c>
      <c r="L211" s="33" t="s">
        <v>466</v>
      </c>
      <c r="M211" s="34">
        <v>43497</v>
      </c>
      <c r="N211" s="34">
        <v>43555</v>
      </c>
      <c r="O211" s="144" t="s">
        <v>438</v>
      </c>
      <c r="P211" s="33" t="s">
        <v>457</v>
      </c>
      <c r="Q211" s="33" t="s">
        <v>467</v>
      </c>
      <c r="R211" s="33" t="s">
        <v>100</v>
      </c>
      <c r="S211" s="61">
        <v>21600000</v>
      </c>
      <c r="T211" s="144" t="s">
        <v>36</v>
      </c>
      <c r="U211" s="144" t="s">
        <v>441</v>
      </c>
      <c r="V211" s="144" t="s">
        <v>442</v>
      </c>
      <c r="W211" s="144" t="s">
        <v>127</v>
      </c>
      <c r="X211" s="147" t="s">
        <v>165</v>
      </c>
    </row>
    <row r="212" spans="2:24" s="32" customFormat="1" ht="64.5" customHeight="1" x14ac:dyDescent="0.25">
      <c r="B212" s="142"/>
      <c r="C212" s="144"/>
      <c r="D212" s="144"/>
      <c r="E212" s="144"/>
      <c r="F212" s="144"/>
      <c r="G212" s="144"/>
      <c r="H212" s="160"/>
      <c r="I212" s="160"/>
      <c r="J212" s="160"/>
      <c r="K212" s="160"/>
      <c r="L212" s="33" t="s">
        <v>468</v>
      </c>
      <c r="M212" s="34">
        <v>43559</v>
      </c>
      <c r="N212" s="34">
        <v>43646</v>
      </c>
      <c r="O212" s="144"/>
      <c r="P212" s="144" t="s">
        <v>460</v>
      </c>
      <c r="Q212" s="144" t="s">
        <v>467</v>
      </c>
      <c r="R212" s="33" t="s">
        <v>120</v>
      </c>
      <c r="S212" s="61">
        <v>399916</v>
      </c>
      <c r="T212" s="144"/>
      <c r="U212" s="144"/>
      <c r="V212" s="144"/>
      <c r="W212" s="144"/>
      <c r="X212" s="147"/>
    </row>
    <row r="213" spans="2:24" s="32" customFormat="1" ht="64.5" customHeight="1" x14ac:dyDescent="0.25">
      <c r="B213" s="142"/>
      <c r="C213" s="144"/>
      <c r="D213" s="144"/>
      <c r="E213" s="144"/>
      <c r="F213" s="144"/>
      <c r="G213" s="144"/>
      <c r="H213" s="160"/>
      <c r="I213" s="160"/>
      <c r="J213" s="160"/>
      <c r="K213" s="160"/>
      <c r="L213" s="33" t="s">
        <v>469</v>
      </c>
      <c r="M213" s="34">
        <v>43647</v>
      </c>
      <c r="N213" s="34">
        <v>43738</v>
      </c>
      <c r="O213" s="144"/>
      <c r="P213" s="144"/>
      <c r="Q213" s="144"/>
      <c r="R213" s="33" t="s">
        <v>100</v>
      </c>
      <c r="S213" s="61">
        <v>67980000</v>
      </c>
      <c r="T213" s="144"/>
      <c r="U213" s="144"/>
      <c r="V213" s="144"/>
      <c r="W213" s="144"/>
      <c r="X213" s="147"/>
    </row>
    <row r="214" spans="2:24" s="32" customFormat="1" ht="64.5" customHeight="1" x14ac:dyDescent="0.25">
      <c r="B214" s="142"/>
      <c r="C214" s="144"/>
      <c r="D214" s="144"/>
      <c r="E214" s="144"/>
      <c r="F214" s="144"/>
      <c r="G214" s="144"/>
      <c r="H214" s="160"/>
      <c r="I214" s="160"/>
      <c r="J214" s="160"/>
      <c r="K214" s="160"/>
      <c r="L214" s="33" t="s">
        <v>470</v>
      </c>
      <c r="M214" s="34">
        <v>43739</v>
      </c>
      <c r="N214" s="34">
        <v>43830</v>
      </c>
      <c r="O214" s="144"/>
      <c r="P214" s="144" t="s">
        <v>463</v>
      </c>
      <c r="Q214" s="144" t="s">
        <v>467</v>
      </c>
      <c r="R214" s="144" t="s">
        <v>100</v>
      </c>
      <c r="S214" s="192">
        <v>56650000</v>
      </c>
      <c r="T214" s="144"/>
      <c r="U214" s="144"/>
      <c r="V214" s="144"/>
      <c r="W214" s="144"/>
      <c r="X214" s="147"/>
    </row>
    <row r="215" spans="2:24" s="32" customFormat="1" ht="64.5" customHeight="1" x14ac:dyDescent="0.25">
      <c r="B215" s="142"/>
      <c r="C215" s="144"/>
      <c r="D215" s="144"/>
      <c r="E215" s="144"/>
      <c r="F215" s="144"/>
      <c r="G215" s="144"/>
      <c r="H215" s="160"/>
      <c r="I215" s="160"/>
      <c r="J215" s="160"/>
      <c r="K215" s="160"/>
      <c r="L215" s="33" t="s">
        <v>471</v>
      </c>
      <c r="M215" s="34">
        <v>43739</v>
      </c>
      <c r="N215" s="34">
        <v>43830</v>
      </c>
      <c r="O215" s="144"/>
      <c r="P215" s="144"/>
      <c r="Q215" s="144"/>
      <c r="R215" s="144"/>
      <c r="S215" s="192"/>
      <c r="T215" s="144"/>
      <c r="U215" s="144"/>
      <c r="V215" s="144"/>
      <c r="W215" s="144"/>
      <c r="X215" s="147"/>
    </row>
    <row r="216" spans="2:24" s="32" customFormat="1" ht="30" customHeight="1" x14ac:dyDescent="0.25">
      <c r="B216" s="142" t="s">
        <v>412</v>
      </c>
      <c r="C216" s="144" t="s">
        <v>472</v>
      </c>
      <c r="D216" s="144" t="s">
        <v>30</v>
      </c>
      <c r="E216" s="144" t="s">
        <v>473</v>
      </c>
      <c r="F216" s="144" t="s">
        <v>54</v>
      </c>
      <c r="G216" s="144" t="s">
        <v>45</v>
      </c>
      <c r="H216" s="153">
        <v>0.25</v>
      </c>
      <c r="I216" s="153">
        <v>0.5</v>
      </c>
      <c r="J216" s="153">
        <v>0.75</v>
      </c>
      <c r="K216" s="153">
        <v>1</v>
      </c>
      <c r="L216" s="144" t="s">
        <v>474</v>
      </c>
      <c r="M216" s="150">
        <v>43497</v>
      </c>
      <c r="N216" s="150">
        <v>43555</v>
      </c>
      <c r="O216" s="144" t="s">
        <v>438</v>
      </c>
      <c r="P216" s="144" t="s">
        <v>475</v>
      </c>
      <c r="Q216" s="144" t="s">
        <v>476</v>
      </c>
      <c r="R216" s="33" t="s">
        <v>100</v>
      </c>
      <c r="S216" s="61">
        <v>630245000</v>
      </c>
      <c r="T216" s="144" t="s">
        <v>36</v>
      </c>
      <c r="U216" s="144" t="s">
        <v>441</v>
      </c>
      <c r="V216" s="144" t="s">
        <v>442</v>
      </c>
      <c r="W216" s="144" t="s">
        <v>127</v>
      </c>
      <c r="X216" s="147" t="s">
        <v>165</v>
      </c>
    </row>
    <row r="217" spans="2:24" s="32" customFormat="1" ht="30" customHeight="1" x14ac:dyDescent="0.25">
      <c r="B217" s="142"/>
      <c r="C217" s="144"/>
      <c r="D217" s="144"/>
      <c r="E217" s="144"/>
      <c r="F217" s="144"/>
      <c r="G217" s="144"/>
      <c r="H217" s="153"/>
      <c r="I217" s="153"/>
      <c r="J217" s="153"/>
      <c r="K217" s="153"/>
      <c r="L217" s="144"/>
      <c r="M217" s="150"/>
      <c r="N217" s="150"/>
      <c r="O217" s="144"/>
      <c r="P217" s="144"/>
      <c r="Q217" s="144"/>
      <c r="R217" s="33" t="s">
        <v>118</v>
      </c>
      <c r="S217" s="61">
        <v>2400000</v>
      </c>
      <c r="T217" s="144"/>
      <c r="U217" s="144"/>
      <c r="V217" s="144"/>
      <c r="W217" s="144"/>
      <c r="X217" s="147"/>
    </row>
    <row r="218" spans="2:24" s="32" customFormat="1" ht="30" customHeight="1" x14ac:dyDescent="0.25">
      <c r="B218" s="142"/>
      <c r="C218" s="144"/>
      <c r="D218" s="144"/>
      <c r="E218" s="144"/>
      <c r="F218" s="144"/>
      <c r="G218" s="144"/>
      <c r="H218" s="153"/>
      <c r="I218" s="153"/>
      <c r="J218" s="153"/>
      <c r="K218" s="153"/>
      <c r="L218" s="144" t="s">
        <v>477</v>
      </c>
      <c r="M218" s="150">
        <v>43497</v>
      </c>
      <c r="N218" s="150">
        <v>43555</v>
      </c>
      <c r="O218" s="144"/>
      <c r="P218" s="144"/>
      <c r="Q218" s="144"/>
      <c r="R218" s="33" t="s">
        <v>445</v>
      </c>
      <c r="S218" s="61">
        <v>1310000</v>
      </c>
      <c r="T218" s="144"/>
      <c r="U218" s="144"/>
      <c r="V218" s="144"/>
      <c r="W218" s="144"/>
      <c r="X218" s="147"/>
    </row>
    <row r="219" spans="2:24" s="32" customFormat="1" ht="30" customHeight="1" x14ac:dyDescent="0.25">
      <c r="B219" s="142"/>
      <c r="C219" s="144"/>
      <c r="D219" s="144"/>
      <c r="E219" s="144"/>
      <c r="F219" s="144"/>
      <c r="G219" s="144"/>
      <c r="H219" s="153"/>
      <c r="I219" s="153"/>
      <c r="J219" s="153"/>
      <c r="K219" s="153"/>
      <c r="L219" s="144"/>
      <c r="M219" s="150"/>
      <c r="N219" s="150"/>
      <c r="O219" s="144"/>
      <c r="P219" s="144"/>
      <c r="Q219" s="144"/>
      <c r="R219" s="33" t="s">
        <v>117</v>
      </c>
      <c r="S219" s="61">
        <v>20265771</v>
      </c>
      <c r="T219" s="144"/>
      <c r="U219" s="144"/>
      <c r="V219" s="144"/>
      <c r="W219" s="144"/>
      <c r="X219" s="147"/>
    </row>
    <row r="220" spans="2:24" s="32" customFormat="1" ht="50.25" customHeight="1" x14ac:dyDescent="0.25">
      <c r="B220" s="142"/>
      <c r="C220" s="144"/>
      <c r="D220" s="144"/>
      <c r="E220" s="144"/>
      <c r="F220" s="144"/>
      <c r="G220" s="144"/>
      <c r="H220" s="153"/>
      <c r="I220" s="153"/>
      <c r="J220" s="153"/>
      <c r="K220" s="153"/>
      <c r="L220" s="33" t="s">
        <v>478</v>
      </c>
      <c r="M220" s="34">
        <v>43559</v>
      </c>
      <c r="N220" s="34">
        <v>43646</v>
      </c>
      <c r="O220" s="144"/>
      <c r="P220" s="33" t="s">
        <v>457</v>
      </c>
      <c r="Q220" s="33" t="s">
        <v>476</v>
      </c>
      <c r="R220" s="33" t="s">
        <v>100</v>
      </c>
      <c r="S220" s="61">
        <v>20493000</v>
      </c>
      <c r="T220" s="144"/>
      <c r="U220" s="144"/>
      <c r="V220" s="144"/>
      <c r="W220" s="144"/>
      <c r="X220" s="147"/>
    </row>
    <row r="221" spans="2:24" s="32" customFormat="1" ht="50.25" customHeight="1" x14ac:dyDescent="0.25">
      <c r="B221" s="142"/>
      <c r="C221" s="144"/>
      <c r="D221" s="144"/>
      <c r="E221" s="144"/>
      <c r="F221" s="144"/>
      <c r="G221" s="144"/>
      <c r="H221" s="153"/>
      <c r="I221" s="153"/>
      <c r="J221" s="153"/>
      <c r="K221" s="153"/>
      <c r="L221" s="33" t="s">
        <v>479</v>
      </c>
      <c r="M221" s="34">
        <v>43647</v>
      </c>
      <c r="N221" s="34">
        <v>43738</v>
      </c>
      <c r="O221" s="144"/>
      <c r="P221" s="144" t="s">
        <v>460</v>
      </c>
      <c r="Q221" s="144" t="s">
        <v>476</v>
      </c>
      <c r="R221" s="33" t="s">
        <v>100</v>
      </c>
      <c r="S221" s="61">
        <v>101928000</v>
      </c>
      <c r="T221" s="144"/>
      <c r="U221" s="144"/>
      <c r="V221" s="144"/>
      <c r="W221" s="144"/>
      <c r="X221" s="147"/>
    </row>
    <row r="222" spans="2:24" s="32" customFormat="1" ht="50.25" customHeight="1" x14ac:dyDescent="0.25">
      <c r="B222" s="142"/>
      <c r="C222" s="144"/>
      <c r="D222" s="144"/>
      <c r="E222" s="144"/>
      <c r="F222" s="144"/>
      <c r="G222" s="144"/>
      <c r="H222" s="153"/>
      <c r="I222" s="153"/>
      <c r="J222" s="153"/>
      <c r="K222" s="153"/>
      <c r="L222" s="62" t="s">
        <v>480</v>
      </c>
      <c r="M222" s="34">
        <v>43739</v>
      </c>
      <c r="N222" s="34">
        <v>43830</v>
      </c>
      <c r="O222" s="144"/>
      <c r="P222" s="144"/>
      <c r="Q222" s="144"/>
      <c r="R222" s="33" t="s">
        <v>118</v>
      </c>
      <c r="S222" s="61">
        <v>5600000</v>
      </c>
      <c r="T222" s="144"/>
      <c r="U222" s="144"/>
      <c r="V222" s="144"/>
      <c r="W222" s="144"/>
      <c r="X222" s="147"/>
    </row>
    <row r="223" spans="2:24" s="32" customFormat="1" ht="30" customHeight="1" x14ac:dyDescent="0.25">
      <c r="B223" s="142"/>
      <c r="C223" s="144"/>
      <c r="D223" s="144"/>
      <c r="E223" s="144"/>
      <c r="F223" s="144"/>
      <c r="G223" s="144"/>
      <c r="H223" s="153"/>
      <c r="I223" s="153"/>
      <c r="J223" s="153"/>
      <c r="K223" s="153"/>
      <c r="L223" s="144" t="s">
        <v>481</v>
      </c>
      <c r="M223" s="150">
        <v>43739</v>
      </c>
      <c r="N223" s="150">
        <v>43830</v>
      </c>
      <c r="O223" s="144"/>
      <c r="P223" s="144"/>
      <c r="Q223" s="144"/>
      <c r="R223" s="33" t="s">
        <v>117</v>
      </c>
      <c r="S223" s="61">
        <v>11596998</v>
      </c>
      <c r="T223" s="144"/>
      <c r="U223" s="144"/>
      <c r="V223" s="144"/>
      <c r="W223" s="144"/>
      <c r="X223" s="147"/>
    </row>
    <row r="224" spans="2:24" s="32" customFormat="1" ht="30" customHeight="1" x14ac:dyDescent="0.25">
      <c r="B224" s="142"/>
      <c r="C224" s="144"/>
      <c r="D224" s="144"/>
      <c r="E224" s="144"/>
      <c r="F224" s="144"/>
      <c r="G224" s="144"/>
      <c r="H224" s="153"/>
      <c r="I224" s="153"/>
      <c r="J224" s="153"/>
      <c r="K224" s="153"/>
      <c r="L224" s="144"/>
      <c r="M224" s="150"/>
      <c r="N224" s="150"/>
      <c r="O224" s="144"/>
      <c r="P224" s="144" t="s">
        <v>463</v>
      </c>
      <c r="Q224" s="144" t="s">
        <v>476</v>
      </c>
      <c r="R224" s="33" t="s">
        <v>120</v>
      </c>
      <c r="S224" s="61">
        <v>165257660</v>
      </c>
      <c r="T224" s="144"/>
      <c r="U224" s="144"/>
      <c r="V224" s="144"/>
      <c r="W224" s="144"/>
      <c r="X224" s="147"/>
    </row>
    <row r="225" spans="2:24" s="32" customFormat="1" ht="30" customHeight="1" x14ac:dyDescent="0.25">
      <c r="B225" s="142"/>
      <c r="C225" s="144"/>
      <c r="D225" s="144"/>
      <c r="E225" s="144"/>
      <c r="F225" s="144"/>
      <c r="G225" s="144"/>
      <c r="H225" s="153"/>
      <c r="I225" s="153"/>
      <c r="J225" s="153"/>
      <c r="K225" s="153"/>
      <c r="L225" s="144"/>
      <c r="M225" s="150"/>
      <c r="N225" s="150"/>
      <c r="O225" s="144"/>
      <c r="P225" s="144"/>
      <c r="Q225" s="144"/>
      <c r="R225" s="33" t="s">
        <v>100</v>
      </c>
      <c r="S225" s="61">
        <v>29200000</v>
      </c>
      <c r="T225" s="144"/>
      <c r="U225" s="144"/>
      <c r="V225" s="144"/>
      <c r="W225" s="144"/>
      <c r="X225" s="147"/>
    </row>
    <row r="226" spans="2:24" s="32" customFormat="1" ht="30" customHeight="1" x14ac:dyDescent="0.25">
      <c r="B226" s="142" t="s">
        <v>412</v>
      </c>
      <c r="C226" s="160" t="s">
        <v>482</v>
      </c>
      <c r="D226" s="144" t="s">
        <v>30</v>
      </c>
      <c r="E226" s="144" t="s">
        <v>483</v>
      </c>
      <c r="F226" s="144" t="s">
        <v>54</v>
      </c>
      <c r="G226" s="144" t="s">
        <v>45</v>
      </c>
      <c r="H226" s="153">
        <v>0.2</v>
      </c>
      <c r="I226" s="153">
        <v>0.46</v>
      </c>
      <c r="J226" s="153">
        <v>0.72</v>
      </c>
      <c r="K226" s="153">
        <v>1</v>
      </c>
      <c r="L226" s="144" t="s">
        <v>484</v>
      </c>
      <c r="M226" s="150">
        <v>43466</v>
      </c>
      <c r="N226" s="150">
        <v>43553</v>
      </c>
      <c r="O226" s="144" t="s">
        <v>438</v>
      </c>
      <c r="P226" s="144" t="s">
        <v>475</v>
      </c>
      <c r="Q226" s="144" t="s">
        <v>485</v>
      </c>
      <c r="R226" s="33" t="s">
        <v>120</v>
      </c>
      <c r="S226" s="61">
        <v>1017509839.58</v>
      </c>
      <c r="T226" s="144" t="s">
        <v>36</v>
      </c>
      <c r="U226" s="144" t="s">
        <v>36</v>
      </c>
      <c r="V226" s="144" t="s">
        <v>36</v>
      </c>
      <c r="W226" s="144" t="s">
        <v>127</v>
      </c>
      <c r="X226" s="147" t="s">
        <v>165</v>
      </c>
    </row>
    <row r="227" spans="2:24" s="32" customFormat="1" ht="30" customHeight="1" x14ac:dyDescent="0.25">
      <c r="B227" s="142"/>
      <c r="C227" s="160"/>
      <c r="D227" s="144"/>
      <c r="E227" s="144"/>
      <c r="F227" s="144"/>
      <c r="G227" s="144"/>
      <c r="H227" s="153"/>
      <c r="I227" s="153"/>
      <c r="J227" s="153"/>
      <c r="K227" s="153"/>
      <c r="L227" s="144"/>
      <c r="M227" s="150"/>
      <c r="N227" s="150"/>
      <c r="O227" s="144"/>
      <c r="P227" s="144"/>
      <c r="Q227" s="144"/>
      <c r="R227" s="33" t="s">
        <v>100</v>
      </c>
      <c r="S227" s="61">
        <v>513240000</v>
      </c>
      <c r="T227" s="144"/>
      <c r="U227" s="144"/>
      <c r="V227" s="144"/>
      <c r="W227" s="144"/>
      <c r="X227" s="147"/>
    </row>
    <row r="228" spans="2:24" s="32" customFormat="1" ht="30" customHeight="1" x14ac:dyDescent="0.25">
      <c r="B228" s="142"/>
      <c r="C228" s="160"/>
      <c r="D228" s="144"/>
      <c r="E228" s="144"/>
      <c r="F228" s="144"/>
      <c r="G228" s="144"/>
      <c r="H228" s="153"/>
      <c r="I228" s="153"/>
      <c r="J228" s="153"/>
      <c r="K228" s="153"/>
      <c r="L228" s="144"/>
      <c r="M228" s="150"/>
      <c r="N228" s="150"/>
      <c r="O228" s="144"/>
      <c r="P228" s="144"/>
      <c r="Q228" s="144"/>
      <c r="R228" s="33" t="s">
        <v>118</v>
      </c>
      <c r="S228" s="61">
        <v>8800000</v>
      </c>
      <c r="T228" s="144"/>
      <c r="U228" s="144"/>
      <c r="V228" s="144"/>
      <c r="W228" s="144"/>
      <c r="X228" s="147"/>
    </row>
    <row r="229" spans="2:24" s="32" customFormat="1" ht="30" customHeight="1" x14ac:dyDescent="0.25">
      <c r="B229" s="142"/>
      <c r="C229" s="160"/>
      <c r="D229" s="144"/>
      <c r="E229" s="144"/>
      <c r="F229" s="144"/>
      <c r="G229" s="144"/>
      <c r="H229" s="153"/>
      <c r="I229" s="153"/>
      <c r="J229" s="153"/>
      <c r="K229" s="153"/>
      <c r="L229" s="144" t="s">
        <v>486</v>
      </c>
      <c r="M229" s="150">
        <v>43556</v>
      </c>
      <c r="N229" s="150">
        <v>43615</v>
      </c>
      <c r="O229" s="144"/>
      <c r="P229" s="144"/>
      <c r="Q229" s="144"/>
      <c r="R229" s="33" t="s">
        <v>445</v>
      </c>
      <c r="S229" s="61">
        <v>362500000</v>
      </c>
      <c r="T229" s="144"/>
      <c r="U229" s="144"/>
      <c r="V229" s="144"/>
      <c r="W229" s="144"/>
      <c r="X229" s="147"/>
    </row>
    <row r="230" spans="2:24" s="80" customFormat="1" ht="30" customHeight="1" x14ac:dyDescent="0.25">
      <c r="B230" s="142"/>
      <c r="C230" s="160"/>
      <c r="D230" s="144"/>
      <c r="E230" s="144"/>
      <c r="F230" s="144"/>
      <c r="G230" s="144"/>
      <c r="H230" s="153"/>
      <c r="I230" s="153"/>
      <c r="J230" s="153"/>
      <c r="K230" s="153"/>
      <c r="L230" s="144"/>
      <c r="M230" s="150"/>
      <c r="N230" s="150"/>
      <c r="O230" s="144"/>
      <c r="P230" s="144"/>
      <c r="Q230" s="144"/>
      <c r="R230" s="63" t="s">
        <v>117</v>
      </c>
      <c r="S230" s="61">
        <v>9887840</v>
      </c>
      <c r="T230" s="144"/>
      <c r="U230" s="144"/>
      <c r="V230" s="144"/>
      <c r="W230" s="144"/>
      <c r="X230" s="147"/>
    </row>
    <row r="231" spans="2:24" s="80" customFormat="1" ht="30" customHeight="1" x14ac:dyDescent="0.25">
      <c r="B231" s="142"/>
      <c r="C231" s="160"/>
      <c r="D231" s="144"/>
      <c r="E231" s="144"/>
      <c r="F231" s="144"/>
      <c r="G231" s="144"/>
      <c r="H231" s="153"/>
      <c r="I231" s="153"/>
      <c r="J231" s="153"/>
      <c r="K231" s="153"/>
      <c r="L231" s="144"/>
      <c r="M231" s="150"/>
      <c r="N231" s="150"/>
      <c r="O231" s="144"/>
      <c r="P231" s="33" t="s">
        <v>457</v>
      </c>
      <c r="Q231" s="33" t="s">
        <v>485</v>
      </c>
      <c r="R231" s="63" t="s">
        <v>100</v>
      </c>
      <c r="S231" s="61">
        <v>63067000</v>
      </c>
      <c r="T231" s="144"/>
      <c r="U231" s="144"/>
      <c r="V231" s="144"/>
      <c r="W231" s="144"/>
      <c r="X231" s="147"/>
    </row>
    <row r="232" spans="2:24" s="80" customFormat="1" ht="30" customHeight="1" x14ac:dyDescent="0.25">
      <c r="B232" s="142"/>
      <c r="C232" s="160"/>
      <c r="D232" s="144"/>
      <c r="E232" s="144"/>
      <c r="F232" s="144"/>
      <c r="G232" s="144"/>
      <c r="H232" s="153"/>
      <c r="I232" s="153"/>
      <c r="J232" s="153"/>
      <c r="K232" s="153"/>
      <c r="L232" s="144" t="s">
        <v>487</v>
      </c>
      <c r="M232" s="150">
        <v>43622</v>
      </c>
      <c r="N232" s="150">
        <v>43676</v>
      </c>
      <c r="O232" s="144"/>
      <c r="P232" s="144" t="s">
        <v>460</v>
      </c>
      <c r="Q232" s="144" t="s">
        <v>485</v>
      </c>
      <c r="R232" s="63" t="s">
        <v>100</v>
      </c>
      <c r="S232" s="61">
        <v>88856000</v>
      </c>
      <c r="T232" s="144"/>
      <c r="U232" s="144"/>
      <c r="V232" s="144"/>
      <c r="W232" s="144"/>
      <c r="X232" s="147"/>
    </row>
    <row r="233" spans="2:24" s="80" customFormat="1" ht="30" customHeight="1" x14ac:dyDescent="0.25">
      <c r="B233" s="142"/>
      <c r="C233" s="160"/>
      <c r="D233" s="144"/>
      <c r="E233" s="144"/>
      <c r="F233" s="144"/>
      <c r="G233" s="144"/>
      <c r="H233" s="153"/>
      <c r="I233" s="153"/>
      <c r="J233" s="153"/>
      <c r="K233" s="153"/>
      <c r="L233" s="144"/>
      <c r="M233" s="150"/>
      <c r="N233" s="150"/>
      <c r="O233" s="144"/>
      <c r="P233" s="144"/>
      <c r="Q233" s="144"/>
      <c r="R233" s="63" t="s">
        <v>118</v>
      </c>
      <c r="S233" s="61">
        <v>12000000</v>
      </c>
      <c r="T233" s="144"/>
      <c r="U233" s="144"/>
      <c r="V233" s="144"/>
      <c r="W233" s="144"/>
      <c r="X233" s="147"/>
    </row>
    <row r="234" spans="2:24" s="32" customFormat="1" ht="30" customHeight="1" x14ac:dyDescent="0.25">
      <c r="B234" s="142"/>
      <c r="C234" s="160"/>
      <c r="D234" s="144"/>
      <c r="E234" s="144"/>
      <c r="F234" s="144"/>
      <c r="G234" s="144"/>
      <c r="H234" s="153"/>
      <c r="I234" s="153"/>
      <c r="J234" s="153"/>
      <c r="K234" s="153"/>
      <c r="L234" s="144"/>
      <c r="M234" s="150"/>
      <c r="N234" s="150"/>
      <c r="O234" s="144"/>
      <c r="P234" s="144"/>
      <c r="Q234" s="144"/>
      <c r="R234" s="63" t="s">
        <v>117</v>
      </c>
      <c r="S234" s="61">
        <v>8820862.5</v>
      </c>
      <c r="T234" s="144"/>
      <c r="U234" s="144"/>
      <c r="V234" s="144"/>
      <c r="W234" s="144"/>
      <c r="X234" s="147"/>
    </row>
    <row r="235" spans="2:24" s="32" customFormat="1" ht="30" customHeight="1" x14ac:dyDescent="0.25">
      <c r="B235" s="142"/>
      <c r="C235" s="160"/>
      <c r="D235" s="144"/>
      <c r="E235" s="144"/>
      <c r="F235" s="144"/>
      <c r="G235" s="144"/>
      <c r="H235" s="153"/>
      <c r="I235" s="153"/>
      <c r="J235" s="153"/>
      <c r="K235" s="153"/>
      <c r="L235" s="144" t="s">
        <v>488</v>
      </c>
      <c r="M235" s="150">
        <v>43678</v>
      </c>
      <c r="N235" s="150">
        <v>43768</v>
      </c>
      <c r="O235" s="144"/>
      <c r="P235" s="144" t="s">
        <v>463</v>
      </c>
      <c r="Q235" s="144" t="s">
        <v>485</v>
      </c>
      <c r="R235" s="63" t="s">
        <v>120</v>
      </c>
      <c r="S235" s="61">
        <v>37500000</v>
      </c>
      <c r="T235" s="144"/>
      <c r="U235" s="144"/>
      <c r="V235" s="144"/>
      <c r="W235" s="144"/>
      <c r="X235" s="147"/>
    </row>
    <row r="236" spans="2:24" s="32" customFormat="1" ht="30" customHeight="1" x14ac:dyDescent="0.25">
      <c r="B236" s="142"/>
      <c r="C236" s="160"/>
      <c r="D236" s="144"/>
      <c r="E236" s="144"/>
      <c r="F236" s="144"/>
      <c r="G236" s="144"/>
      <c r="H236" s="153"/>
      <c r="I236" s="153"/>
      <c r="J236" s="153"/>
      <c r="K236" s="153"/>
      <c r="L236" s="144"/>
      <c r="M236" s="150"/>
      <c r="N236" s="150"/>
      <c r="O236" s="144"/>
      <c r="P236" s="144"/>
      <c r="Q236" s="144"/>
      <c r="R236" s="63" t="s">
        <v>100</v>
      </c>
      <c r="S236" s="61">
        <v>99000000.920000002</v>
      </c>
      <c r="T236" s="144"/>
      <c r="U236" s="144"/>
      <c r="V236" s="144"/>
      <c r="W236" s="144"/>
      <c r="X236" s="147"/>
    </row>
    <row r="237" spans="2:24" s="32" customFormat="1" ht="77.25" customHeight="1" x14ac:dyDescent="0.25">
      <c r="B237" s="142" t="s">
        <v>412</v>
      </c>
      <c r="C237" s="144" t="s">
        <v>489</v>
      </c>
      <c r="D237" s="144" t="s">
        <v>30</v>
      </c>
      <c r="E237" s="144" t="s">
        <v>490</v>
      </c>
      <c r="F237" s="144" t="s">
        <v>54</v>
      </c>
      <c r="G237" s="144" t="s">
        <v>45</v>
      </c>
      <c r="H237" s="160">
        <v>0</v>
      </c>
      <c r="I237" s="160">
        <v>0.5</v>
      </c>
      <c r="J237" s="160">
        <v>0.75</v>
      </c>
      <c r="K237" s="160">
        <v>1</v>
      </c>
      <c r="L237" s="33" t="s">
        <v>491</v>
      </c>
      <c r="M237" s="34">
        <v>43525</v>
      </c>
      <c r="N237" s="34">
        <v>43220</v>
      </c>
      <c r="O237" s="144" t="s">
        <v>438</v>
      </c>
      <c r="P237" s="144" t="s">
        <v>460</v>
      </c>
      <c r="Q237" s="144" t="s">
        <v>492</v>
      </c>
      <c r="R237" s="63" t="s">
        <v>120</v>
      </c>
      <c r="S237" s="61">
        <v>100000000</v>
      </c>
      <c r="T237" s="144" t="s">
        <v>36</v>
      </c>
      <c r="U237" s="144" t="s">
        <v>493</v>
      </c>
      <c r="V237" s="144" t="s">
        <v>494</v>
      </c>
      <c r="W237" s="144" t="s">
        <v>127</v>
      </c>
      <c r="X237" s="147" t="s">
        <v>165</v>
      </c>
    </row>
    <row r="238" spans="2:24" s="32" customFormat="1" ht="77.25" customHeight="1" x14ac:dyDescent="0.25">
      <c r="B238" s="142"/>
      <c r="C238" s="144"/>
      <c r="D238" s="144"/>
      <c r="E238" s="205"/>
      <c r="F238" s="144"/>
      <c r="G238" s="144"/>
      <c r="H238" s="160"/>
      <c r="I238" s="160"/>
      <c r="J238" s="160"/>
      <c r="K238" s="160"/>
      <c r="L238" s="33" t="s">
        <v>495</v>
      </c>
      <c r="M238" s="34">
        <v>43556</v>
      </c>
      <c r="N238" s="34">
        <v>43281</v>
      </c>
      <c r="O238" s="144"/>
      <c r="P238" s="144"/>
      <c r="Q238" s="144"/>
      <c r="R238" s="63" t="s">
        <v>100</v>
      </c>
      <c r="S238" s="61">
        <v>49500000</v>
      </c>
      <c r="T238" s="144"/>
      <c r="U238" s="144"/>
      <c r="V238" s="144"/>
      <c r="W238" s="144"/>
      <c r="X238" s="147"/>
    </row>
    <row r="239" spans="2:24" s="32" customFormat="1" ht="77.25" customHeight="1" x14ac:dyDescent="0.25">
      <c r="B239" s="142"/>
      <c r="C239" s="144"/>
      <c r="D239" s="144"/>
      <c r="E239" s="205"/>
      <c r="F239" s="144"/>
      <c r="G239" s="144"/>
      <c r="H239" s="160"/>
      <c r="I239" s="160"/>
      <c r="J239" s="160"/>
      <c r="K239" s="160"/>
      <c r="L239" s="33" t="s">
        <v>496</v>
      </c>
      <c r="M239" s="34">
        <v>43648</v>
      </c>
      <c r="N239" s="34">
        <v>43769</v>
      </c>
      <c r="O239" s="144"/>
      <c r="P239" s="144"/>
      <c r="Q239" s="144"/>
      <c r="R239" s="63" t="s">
        <v>118</v>
      </c>
      <c r="S239" s="61">
        <v>16000000</v>
      </c>
      <c r="T239" s="144"/>
      <c r="U239" s="144"/>
      <c r="V239" s="144"/>
      <c r="W239" s="144"/>
      <c r="X239" s="147"/>
    </row>
    <row r="240" spans="2:24" s="32" customFormat="1" ht="77.25" customHeight="1" x14ac:dyDescent="0.25">
      <c r="B240" s="142"/>
      <c r="C240" s="144"/>
      <c r="D240" s="144"/>
      <c r="E240" s="205"/>
      <c r="F240" s="144"/>
      <c r="G240" s="144"/>
      <c r="H240" s="160"/>
      <c r="I240" s="160"/>
      <c r="J240" s="160"/>
      <c r="K240" s="160"/>
      <c r="L240" s="33" t="s">
        <v>497</v>
      </c>
      <c r="M240" s="34">
        <v>43648</v>
      </c>
      <c r="N240" s="34">
        <v>43799</v>
      </c>
      <c r="O240" s="144"/>
      <c r="P240" s="144"/>
      <c r="Q240" s="144"/>
      <c r="R240" s="63" t="s">
        <v>117</v>
      </c>
      <c r="S240" s="61">
        <v>41926666</v>
      </c>
      <c r="T240" s="144"/>
      <c r="U240" s="144"/>
      <c r="V240" s="144"/>
      <c r="W240" s="144"/>
      <c r="X240" s="147"/>
    </row>
    <row r="241" spans="2:24" s="32" customFormat="1" ht="77.25" customHeight="1" x14ac:dyDescent="0.25">
      <c r="B241" s="142"/>
      <c r="C241" s="144"/>
      <c r="D241" s="144"/>
      <c r="E241" s="205"/>
      <c r="F241" s="144"/>
      <c r="G241" s="144"/>
      <c r="H241" s="160"/>
      <c r="I241" s="160"/>
      <c r="J241" s="160"/>
      <c r="K241" s="160"/>
      <c r="L241" s="33" t="s">
        <v>498</v>
      </c>
      <c r="M241" s="34">
        <v>43739</v>
      </c>
      <c r="N241" s="34" t="s">
        <v>499</v>
      </c>
      <c r="O241" s="144"/>
      <c r="P241" s="144" t="s">
        <v>463</v>
      </c>
      <c r="Q241" s="144" t="s">
        <v>492</v>
      </c>
      <c r="R241" s="63" t="s">
        <v>120</v>
      </c>
      <c r="S241" s="61">
        <v>1187750000</v>
      </c>
      <c r="T241" s="144"/>
      <c r="U241" s="144"/>
      <c r="V241" s="144"/>
      <c r="W241" s="144"/>
      <c r="X241" s="147"/>
    </row>
    <row r="242" spans="2:24" s="32" customFormat="1" ht="77.25" customHeight="1" x14ac:dyDescent="0.25">
      <c r="B242" s="142"/>
      <c r="C242" s="144"/>
      <c r="D242" s="144"/>
      <c r="E242" s="205"/>
      <c r="F242" s="144"/>
      <c r="G242" s="144"/>
      <c r="H242" s="160"/>
      <c r="I242" s="160"/>
      <c r="J242" s="160"/>
      <c r="K242" s="160"/>
      <c r="L242" s="33" t="s">
        <v>500</v>
      </c>
      <c r="M242" s="34">
        <v>43739</v>
      </c>
      <c r="N242" s="34" t="s">
        <v>499</v>
      </c>
      <c r="O242" s="144"/>
      <c r="P242" s="144"/>
      <c r="Q242" s="144"/>
      <c r="R242" s="63" t="s">
        <v>100</v>
      </c>
      <c r="S242" s="61">
        <v>99000000</v>
      </c>
      <c r="T242" s="144"/>
      <c r="U242" s="144"/>
      <c r="V242" s="144"/>
      <c r="W242" s="144"/>
      <c r="X242" s="147"/>
    </row>
    <row r="243" spans="2:24" s="32" customFormat="1" ht="77.25" customHeight="1" x14ac:dyDescent="0.25">
      <c r="B243" s="142" t="s">
        <v>412</v>
      </c>
      <c r="C243" s="148" t="s">
        <v>501</v>
      </c>
      <c r="D243" s="144" t="s">
        <v>30</v>
      </c>
      <c r="E243" s="148" t="s">
        <v>502</v>
      </c>
      <c r="F243" s="144" t="s">
        <v>54</v>
      </c>
      <c r="G243" s="144" t="s">
        <v>45</v>
      </c>
      <c r="H243" s="144"/>
      <c r="I243" s="144"/>
      <c r="J243" s="160">
        <v>0.5</v>
      </c>
      <c r="K243" s="160">
        <v>1</v>
      </c>
      <c r="L243" s="33" t="s">
        <v>503</v>
      </c>
      <c r="M243" s="34">
        <v>43647</v>
      </c>
      <c r="N243" s="34">
        <v>43738</v>
      </c>
      <c r="O243" s="144" t="s">
        <v>438</v>
      </c>
      <c r="P243" s="144" t="s">
        <v>457</v>
      </c>
      <c r="Q243" s="148" t="s">
        <v>504</v>
      </c>
      <c r="R243" s="206" t="s">
        <v>100</v>
      </c>
      <c r="S243" s="192">
        <v>55000000</v>
      </c>
      <c r="T243" s="144" t="s">
        <v>36</v>
      </c>
      <c r="U243" s="144" t="s">
        <v>441</v>
      </c>
      <c r="V243" s="144" t="s">
        <v>442</v>
      </c>
      <c r="W243" s="144" t="s">
        <v>127</v>
      </c>
      <c r="X243" s="147" t="s">
        <v>165</v>
      </c>
    </row>
    <row r="244" spans="2:24" s="32" customFormat="1" ht="77.25" customHeight="1" thickBot="1" x14ac:dyDescent="0.3">
      <c r="B244" s="159"/>
      <c r="C244" s="155"/>
      <c r="D244" s="176"/>
      <c r="E244" s="155"/>
      <c r="F244" s="176"/>
      <c r="G244" s="176"/>
      <c r="H244" s="176"/>
      <c r="I244" s="176"/>
      <c r="J244" s="209"/>
      <c r="K244" s="209"/>
      <c r="L244" s="39" t="s">
        <v>505</v>
      </c>
      <c r="M244" s="40">
        <v>43739</v>
      </c>
      <c r="N244" s="40">
        <v>43829</v>
      </c>
      <c r="O244" s="176"/>
      <c r="P244" s="176"/>
      <c r="Q244" s="155"/>
      <c r="R244" s="207"/>
      <c r="S244" s="208"/>
      <c r="T244" s="176"/>
      <c r="U244" s="176"/>
      <c r="V244" s="176"/>
      <c r="W244" s="176"/>
      <c r="X244" s="177"/>
    </row>
    <row r="245" spans="2:24" s="45" customFormat="1" ht="64.5" customHeight="1" x14ac:dyDescent="0.25">
      <c r="B245" s="166" t="s">
        <v>506</v>
      </c>
      <c r="C245" s="161" t="s">
        <v>507</v>
      </c>
      <c r="D245" s="161" t="s">
        <v>30</v>
      </c>
      <c r="E245" s="161" t="s">
        <v>508</v>
      </c>
      <c r="F245" s="161" t="s">
        <v>32</v>
      </c>
      <c r="G245" s="161" t="s">
        <v>45</v>
      </c>
      <c r="H245" s="164">
        <v>0.25</v>
      </c>
      <c r="I245" s="164">
        <v>0.5</v>
      </c>
      <c r="J245" s="164">
        <v>0.75</v>
      </c>
      <c r="K245" s="164">
        <v>1</v>
      </c>
      <c r="L245" s="43" t="s">
        <v>509</v>
      </c>
      <c r="M245" s="42">
        <v>43525</v>
      </c>
      <c r="N245" s="42">
        <v>43553</v>
      </c>
      <c r="O245" s="161" t="s">
        <v>510</v>
      </c>
      <c r="P245" s="161" t="s">
        <v>511</v>
      </c>
      <c r="Q245" s="161" t="s">
        <v>512</v>
      </c>
      <c r="R245" s="161" t="s">
        <v>100</v>
      </c>
      <c r="S245" s="210">
        <v>146333333</v>
      </c>
      <c r="T245" s="161" t="s">
        <v>36</v>
      </c>
      <c r="U245" s="161" t="s">
        <v>513</v>
      </c>
      <c r="V245" s="161" t="s">
        <v>514</v>
      </c>
      <c r="W245" s="161" t="s">
        <v>127</v>
      </c>
      <c r="X245" s="162" t="s">
        <v>165</v>
      </c>
    </row>
    <row r="246" spans="2:24" s="45" customFormat="1" ht="64.5" customHeight="1" x14ac:dyDescent="0.25">
      <c r="B246" s="167"/>
      <c r="C246" s="138"/>
      <c r="D246" s="138"/>
      <c r="E246" s="138"/>
      <c r="F246" s="138"/>
      <c r="G246" s="138"/>
      <c r="H246" s="165"/>
      <c r="I246" s="165"/>
      <c r="J246" s="165"/>
      <c r="K246" s="165"/>
      <c r="L246" s="20" t="s">
        <v>515</v>
      </c>
      <c r="M246" s="21">
        <v>43525</v>
      </c>
      <c r="N246" s="21">
        <v>43644</v>
      </c>
      <c r="O246" s="138"/>
      <c r="P246" s="138"/>
      <c r="Q246" s="138"/>
      <c r="R246" s="138"/>
      <c r="S246" s="211"/>
      <c r="T246" s="138"/>
      <c r="U246" s="138"/>
      <c r="V246" s="138"/>
      <c r="W246" s="138"/>
      <c r="X246" s="163"/>
    </row>
    <row r="247" spans="2:24" s="45" customFormat="1" ht="64.5" customHeight="1" x14ac:dyDescent="0.25">
      <c r="B247" s="167"/>
      <c r="C247" s="138"/>
      <c r="D247" s="138"/>
      <c r="E247" s="138"/>
      <c r="F247" s="138"/>
      <c r="G247" s="138"/>
      <c r="H247" s="165"/>
      <c r="I247" s="165"/>
      <c r="J247" s="165"/>
      <c r="K247" s="165"/>
      <c r="L247" s="20" t="s">
        <v>516</v>
      </c>
      <c r="M247" s="21">
        <v>43618</v>
      </c>
      <c r="N247" s="21">
        <v>43830</v>
      </c>
      <c r="O247" s="138"/>
      <c r="P247" s="138"/>
      <c r="Q247" s="138"/>
      <c r="R247" s="138"/>
      <c r="S247" s="211"/>
      <c r="T247" s="138"/>
      <c r="U247" s="138"/>
      <c r="V247" s="138"/>
      <c r="W247" s="138"/>
      <c r="X247" s="163"/>
    </row>
    <row r="248" spans="2:24" s="45" customFormat="1" ht="64.5" customHeight="1" x14ac:dyDescent="0.25">
      <c r="B248" s="167" t="s">
        <v>506</v>
      </c>
      <c r="C248" s="138" t="s">
        <v>517</v>
      </c>
      <c r="D248" s="138" t="s">
        <v>30</v>
      </c>
      <c r="E248" s="138" t="s">
        <v>518</v>
      </c>
      <c r="F248" s="138" t="s">
        <v>32</v>
      </c>
      <c r="G248" s="138" t="s">
        <v>33</v>
      </c>
      <c r="H248" s="165">
        <v>0.25</v>
      </c>
      <c r="I248" s="165">
        <v>0.5</v>
      </c>
      <c r="J248" s="165">
        <v>0.75</v>
      </c>
      <c r="K248" s="165">
        <v>1</v>
      </c>
      <c r="L248" s="20" t="s">
        <v>519</v>
      </c>
      <c r="M248" s="21">
        <v>43514</v>
      </c>
      <c r="N248" s="21">
        <v>43644</v>
      </c>
      <c r="O248" s="138" t="s">
        <v>510</v>
      </c>
      <c r="P248" s="138" t="s">
        <v>511</v>
      </c>
      <c r="Q248" s="138" t="s">
        <v>520</v>
      </c>
      <c r="R248" s="138" t="s">
        <v>100</v>
      </c>
      <c r="S248" s="211">
        <v>152762988</v>
      </c>
      <c r="T248" s="138" t="s">
        <v>36</v>
      </c>
      <c r="U248" s="138" t="s">
        <v>521</v>
      </c>
      <c r="V248" s="138" t="s">
        <v>522</v>
      </c>
      <c r="W248" s="138" t="s">
        <v>127</v>
      </c>
      <c r="X248" s="163" t="s">
        <v>165</v>
      </c>
    </row>
    <row r="249" spans="2:24" s="45" customFormat="1" ht="64.5" customHeight="1" x14ac:dyDescent="0.25">
      <c r="B249" s="167"/>
      <c r="C249" s="138"/>
      <c r="D249" s="138"/>
      <c r="E249" s="138"/>
      <c r="F249" s="138"/>
      <c r="G249" s="138"/>
      <c r="H249" s="165"/>
      <c r="I249" s="165"/>
      <c r="J249" s="165"/>
      <c r="K249" s="165"/>
      <c r="L249" s="20" t="s">
        <v>523</v>
      </c>
      <c r="M249" s="21">
        <v>43648</v>
      </c>
      <c r="N249" s="21">
        <v>43738</v>
      </c>
      <c r="O249" s="138"/>
      <c r="P249" s="138"/>
      <c r="Q249" s="138"/>
      <c r="R249" s="138"/>
      <c r="S249" s="211"/>
      <c r="T249" s="138"/>
      <c r="U249" s="138"/>
      <c r="V249" s="138"/>
      <c r="W249" s="138"/>
      <c r="X249" s="163"/>
    </row>
    <row r="250" spans="2:24" s="45" customFormat="1" ht="64.5" customHeight="1" x14ac:dyDescent="0.25">
      <c r="B250" s="167"/>
      <c r="C250" s="138"/>
      <c r="D250" s="138"/>
      <c r="E250" s="138"/>
      <c r="F250" s="138"/>
      <c r="G250" s="138"/>
      <c r="H250" s="165"/>
      <c r="I250" s="165"/>
      <c r="J250" s="165"/>
      <c r="K250" s="165"/>
      <c r="L250" s="20" t="s">
        <v>524</v>
      </c>
      <c r="M250" s="21">
        <v>43739</v>
      </c>
      <c r="N250" s="21">
        <v>43784</v>
      </c>
      <c r="O250" s="138"/>
      <c r="P250" s="138"/>
      <c r="Q250" s="138"/>
      <c r="R250" s="138"/>
      <c r="S250" s="211"/>
      <c r="T250" s="138"/>
      <c r="U250" s="138"/>
      <c r="V250" s="138"/>
      <c r="W250" s="138"/>
      <c r="X250" s="163"/>
    </row>
    <row r="251" spans="2:24" s="45" customFormat="1" ht="64.5" customHeight="1" x14ac:dyDescent="0.25">
      <c r="B251" s="167"/>
      <c r="C251" s="138"/>
      <c r="D251" s="138"/>
      <c r="E251" s="138"/>
      <c r="F251" s="138"/>
      <c r="G251" s="138"/>
      <c r="H251" s="165"/>
      <c r="I251" s="165"/>
      <c r="J251" s="165"/>
      <c r="K251" s="165"/>
      <c r="L251" s="20" t="s">
        <v>525</v>
      </c>
      <c r="M251" s="21">
        <v>43787</v>
      </c>
      <c r="N251" s="21">
        <v>43815</v>
      </c>
      <c r="O251" s="138"/>
      <c r="P251" s="138"/>
      <c r="Q251" s="138"/>
      <c r="R251" s="138"/>
      <c r="S251" s="211"/>
      <c r="T251" s="138"/>
      <c r="U251" s="138"/>
      <c r="V251" s="138"/>
      <c r="W251" s="138"/>
      <c r="X251" s="163"/>
    </row>
    <row r="252" spans="2:24" s="45" customFormat="1" ht="64.5" customHeight="1" x14ac:dyDescent="0.25">
      <c r="B252" s="167" t="s">
        <v>506</v>
      </c>
      <c r="C252" s="138" t="s">
        <v>526</v>
      </c>
      <c r="D252" s="138" t="s">
        <v>30</v>
      </c>
      <c r="E252" s="138" t="s">
        <v>527</v>
      </c>
      <c r="F252" s="138" t="s">
        <v>32</v>
      </c>
      <c r="G252" s="138" t="s">
        <v>45</v>
      </c>
      <c r="H252" s="165">
        <v>0.25</v>
      </c>
      <c r="I252" s="165">
        <v>0.5</v>
      </c>
      <c r="J252" s="165">
        <v>0.75</v>
      </c>
      <c r="K252" s="165">
        <v>1</v>
      </c>
      <c r="L252" s="20" t="s">
        <v>528</v>
      </c>
      <c r="M252" s="21">
        <v>43525</v>
      </c>
      <c r="N252" s="21">
        <v>43585</v>
      </c>
      <c r="O252" s="138" t="s">
        <v>510</v>
      </c>
      <c r="P252" s="138" t="s">
        <v>529</v>
      </c>
      <c r="Q252" s="138" t="s">
        <v>530</v>
      </c>
      <c r="R252" s="138" t="s">
        <v>100</v>
      </c>
      <c r="S252" s="211">
        <v>312843333</v>
      </c>
      <c r="T252" s="138" t="s">
        <v>36</v>
      </c>
      <c r="U252" s="138" t="s">
        <v>521</v>
      </c>
      <c r="V252" s="138" t="s">
        <v>522</v>
      </c>
      <c r="W252" s="138" t="s">
        <v>127</v>
      </c>
      <c r="X252" s="163" t="s">
        <v>165</v>
      </c>
    </row>
    <row r="253" spans="2:24" s="45" customFormat="1" ht="96" customHeight="1" x14ac:dyDescent="0.25">
      <c r="B253" s="167"/>
      <c r="C253" s="138"/>
      <c r="D253" s="138"/>
      <c r="E253" s="138"/>
      <c r="F253" s="138"/>
      <c r="G253" s="138"/>
      <c r="H253" s="165"/>
      <c r="I253" s="165"/>
      <c r="J253" s="165"/>
      <c r="K253" s="165"/>
      <c r="L253" s="20" t="s">
        <v>531</v>
      </c>
      <c r="M253" s="21">
        <v>43586</v>
      </c>
      <c r="N253" s="21">
        <v>43676</v>
      </c>
      <c r="O253" s="138"/>
      <c r="P253" s="138"/>
      <c r="Q253" s="138"/>
      <c r="R253" s="138"/>
      <c r="S253" s="211"/>
      <c r="T253" s="138"/>
      <c r="U253" s="138"/>
      <c r="V253" s="138"/>
      <c r="W253" s="138"/>
      <c r="X253" s="163"/>
    </row>
    <row r="254" spans="2:24" s="45" customFormat="1" ht="64.5" customHeight="1" x14ac:dyDescent="0.25">
      <c r="B254" s="167"/>
      <c r="C254" s="138"/>
      <c r="D254" s="138"/>
      <c r="E254" s="138"/>
      <c r="F254" s="138"/>
      <c r="G254" s="138"/>
      <c r="H254" s="165"/>
      <c r="I254" s="165"/>
      <c r="J254" s="165"/>
      <c r="K254" s="165"/>
      <c r="L254" s="20" t="s">
        <v>532</v>
      </c>
      <c r="M254" s="21">
        <v>43661</v>
      </c>
      <c r="N254" s="21">
        <v>43738</v>
      </c>
      <c r="O254" s="138"/>
      <c r="P254" s="138"/>
      <c r="Q254" s="138"/>
      <c r="R254" s="138"/>
      <c r="S254" s="211"/>
      <c r="T254" s="138"/>
      <c r="U254" s="138"/>
      <c r="V254" s="138"/>
      <c r="W254" s="138"/>
      <c r="X254" s="163"/>
    </row>
    <row r="255" spans="2:24" s="45" customFormat="1" ht="64.5" customHeight="1" x14ac:dyDescent="0.25">
      <c r="B255" s="167"/>
      <c r="C255" s="138"/>
      <c r="D255" s="138"/>
      <c r="E255" s="138"/>
      <c r="F255" s="138"/>
      <c r="G255" s="138"/>
      <c r="H255" s="165"/>
      <c r="I255" s="165"/>
      <c r="J255" s="165"/>
      <c r="K255" s="165"/>
      <c r="L255" s="20" t="s">
        <v>533</v>
      </c>
      <c r="M255" s="21">
        <v>43753</v>
      </c>
      <c r="N255" s="21">
        <v>43819</v>
      </c>
      <c r="O255" s="138"/>
      <c r="P255" s="138"/>
      <c r="Q255" s="138"/>
      <c r="R255" s="138"/>
      <c r="S255" s="211"/>
      <c r="T255" s="138"/>
      <c r="U255" s="138"/>
      <c r="V255" s="138"/>
      <c r="W255" s="138"/>
      <c r="X255" s="163"/>
    </row>
    <row r="256" spans="2:24" s="45" customFormat="1" ht="52.5" customHeight="1" x14ac:dyDescent="0.25">
      <c r="B256" s="167" t="s">
        <v>506</v>
      </c>
      <c r="C256" s="138" t="s">
        <v>534</v>
      </c>
      <c r="D256" s="138" t="s">
        <v>77</v>
      </c>
      <c r="E256" s="138" t="s">
        <v>535</v>
      </c>
      <c r="F256" s="138" t="s">
        <v>54</v>
      </c>
      <c r="G256" s="138" t="s">
        <v>536</v>
      </c>
      <c r="H256" s="165">
        <v>1</v>
      </c>
      <c r="I256" s="165"/>
      <c r="J256" s="165"/>
      <c r="K256" s="165"/>
      <c r="L256" s="20" t="s">
        <v>519</v>
      </c>
      <c r="M256" s="21">
        <v>43374</v>
      </c>
      <c r="N256" s="21">
        <v>43465</v>
      </c>
      <c r="O256" s="138" t="s">
        <v>510</v>
      </c>
      <c r="P256" s="138" t="s">
        <v>511</v>
      </c>
      <c r="Q256" s="138" t="s">
        <v>512</v>
      </c>
      <c r="R256" s="138" t="s">
        <v>100</v>
      </c>
      <c r="S256" s="211">
        <v>29266666</v>
      </c>
      <c r="T256" s="138" t="s">
        <v>36</v>
      </c>
      <c r="U256" s="138" t="s">
        <v>537</v>
      </c>
      <c r="V256" s="138" t="s">
        <v>514</v>
      </c>
      <c r="W256" s="138" t="s">
        <v>127</v>
      </c>
      <c r="X256" s="163" t="s">
        <v>165</v>
      </c>
    </row>
    <row r="257" spans="2:24" s="45" customFormat="1" ht="52.5" customHeight="1" x14ac:dyDescent="0.25">
      <c r="B257" s="167"/>
      <c r="C257" s="138"/>
      <c r="D257" s="138"/>
      <c r="E257" s="138"/>
      <c r="F257" s="138"/>
      <c r="G257" s="138"/>
      <c r="H257" s="165"/>
      <c r="I257" s="165"/>
      <c r="J257" s="165"/>
      <c r="K257" s="165"/>
      <c r="L257" s="20" t="s">
        <v>538</v>
      </c>
      <c r="M257" s="21">
        <v>43405</v>
      </c>
      <c r="N257" s="21">
        <v>43511</v>
      </c>
      <c r="O257" s="138"/>
      <c r="P257" s="138"/>
      <c r="Q257" s="138"/>
      <c r="R257" s="138"/>
      <c r="S257" s="211"/>
      <c r="T257" s="138"/>
      <c r="U257" s="138"/>
      <c r="V257" s="138"/>
      <c r="W257" s="138"/>
      <c r="X257" s="163"/>
    </row>
    <row r="258" spans="2:24" s="45" customFormat="1" ht="52.5" customHeight="1" x14ac:dyDescent="0.25">
      <c r="B258" s="167"/>
      <c r="C258" s="138"/>
      <c r="D258" s="138"/>
      <c r="E258" s="138"/>
      <c r="F258" s="138"/>
      <c r="G258" s="138"/>
      <c r="H258" s="165"/>
      <c r="I258" s="165"/>
      <c r="J258" s="165"/>
      <c r="K258" s="165"/>
      <c r="L258" s="20" t="s">
        <v>524</v>
      </c>
      <c r="M258" s="21">
        <v>43435</v>
      </c>
      <c r="N258" s="21">
        <v>43511</v>
      </c>
      <c r="O258" s="138"/>
      <c r="P258" s="138"/>
      <c r="Q258" s="138"/>
      <c r="R258" s="138"/>
      <c r="S258" s="211"/>
      <c r="T258" s="138"/>
      <c r="U258" s="138"/>
      <c r="V258" s="138"/>
      <c r="W258" s="138"/>
      <c r="X258" s="163"/>
    </row>
    <row r="259" spans="2:24" s="45" customFormat="1" ht="52.5" customHeight="1" thickBot="1" x14ac:dyDescent="0.3">
      <c r="B259" s="172"/>
      <c r="C259" s="168"/>
      <c r="D259" s="168"/>
      <c r="E259" s="168"/>
      <c r="F259" s="168"/>
      <c r="G259" s="168"/>
      <c r="H259" s="171"/>
      <c r="I259" s="171"/>
      <c r="J259" s="171"/>
      <c r="K259" s="171"/>
      <c r="L259" s="48" t="s">
        <v>539</v>
      </c>
      <c r="M259" s="49">
        <v>43514</v>
      </c>
      <c r="N259" s="49">
        <v>43524</v>
      </c>
      <c r="O259" s="168"/>
      <c r="P259" s="168"/>
      <c r="Q259" s="168"/>
      <c r="R259" s="168"/>
      <c r="S259" s="212"/>
      <c r="T259" s="168"/>
      <c r="U259" s="168"/>
      <c r="V259" s="168"/>
      <c r="W259" s="168"/>
      <c r="X259" s="169"/>
    </row>
    <row r="260" spans="2:24" s="81" customFormat="1" ht="53.25" customHeight="1" x14ac:dyDescent="0.25">
      <c r="B260" s="141" t="s">
        <v>540</v>
      </c>
      <c r="C260" s="143" t="s">
        <v>541</v>
      </c>
      <c r="D260" s="143" t="s">
        <v>77</v>
      </c>
      <c r="E260" s="143" t="s">
        <v>542</v>
      </c>
      <c r="F260" s="143" t="s">
        <v>32</v>
      </c>
      <c r="G260" s="143" t="s">
        <v>69</v>
      </c>
      <c r="H260" s="175">
        <v>0.25</v>
      </c>
      <c r="I260" s="175">
        <v>0.4</v>
      </c>
      <c r="J260" s="175">
        <v>0.75</v>
      </c>
      <c r="K260" s="175">
        <v>1</v>
      </c>
      <c r="L260" s="30" t="s">
        <v>543</v>
      </c>
      <c r="M260" s="31">
        <v>43497</v>
      </c>
      <c r="N260" s="31">
        <v>43554</v>
      </c>
      <c r="O260" s="143" t="s">
        <v>99</v>
      </c>
      <c r="P260" s="143" t="s">
        <v>544</v>
      </c>
      <c r="Q260" s="143" t="s">
        <v>545</v>
      </c>
      <c r="R260" s="143" t="s">
        <v>100</v>
      </c>
      <c r="S260" s="213">
        <v>96250000</v>
      </c>
      <c r="T260" s="143" t="s">
        <v>36</v>
      </c>
      <c r="U260" s="215" t="s">
        <v>546</v>
      </c>
      <c r="V260" s="143" t="s">
        <v>547</v>
      </c>
      <c r="W260" s="143" t="s">
        <v>127</v>
      </c>
      <c r="X260" s="146" t="s">
        <v>165</v>
      </c>
    </row>
    <row r="261" spans="2:24" s="32" customFormat="1" ht="53.25" customHeight="1" x14ac:dyDescent="0.25">
      <c r="B261" s="142"/>
      <c r="C261" s="144"/>
      <c r="D261" s="144"/>
      <c r="E261" s="144"/>
      <c r="F261" s="144"/>
      <c r="G261" s="144"/>
      <c r="H261" s="153"/>
      <c r="I261" s="153"/>
      <c r="J261" s="153"/>
      <c r="K261" s="153"/>
      <c r="L261" s="33" t="s">
        <v>548</v>
      </c>
      <c r="M261" s="34">
        <v>43709</v>
      </c>
      <c r="N261" s="34">
        <v>43830</v>
      </c>
      <c r="O261" s="144"/>
      <c r="P261" s="144"/>
      <c r="Q261" s="144"/>
      <c r="R261" s="144"/>
      <c r="S261" s="214"/>
      <c r="T261" s="144"/>
      <c r="U261" s="148"/>
      <c r="V261" s="144"/>
      <c r="W261" s="144"/>
      <c r="X261" s="147"/>
    </row>
    <row r="262" spans="2:24" s="32" customFormat="1" ht="53.25" customHeight="1" x14ac:dyDescent="0.25">
      <c r="B262" s="142"/>
      <c r="C262" s="144"/>
      <c r="D262" s="144"/>
      <c r="E262" s="144"/>
      <c r="F262" s="144"/>
      <c r="G262" s="144"/>
      <c r="H262" s="153"/>
      <c r="I262" s="153"/>
      <c r="J262" s="153"/>
      <c r="K262" s="153"/>
      <c r="L262" s="33" t="s">
        <v>549</v>
      </c>
      <c r="M262" s="34">
        <v>43557</v>
      </c>
      <c r="N262" s="34">
        <v>43799</v>
      </c>
      <c r="O262" s="144"/>
      <c r="P262" s="144" t="s">
        <v>550</v>
      </c>
      <c r="Q262" s="144" t="s">
        <v>545</v>
      </c>
      <c r="R262" s="144" t="s">
        <v>100</v>
      </c>
      <c r="S262" s="216">
        <v>96250000</v>
      </c>
      <c r="T262" s="144"/>
      <c r="U262" s="148"/>
      <c r="V262" s="144"/>
      <c r="W262" s="144"/>
      <c r="X262" s="147"/>
    </row>
    <row r="263" spans="2:24" s="32" customFormat="1" ht="53.25" customHeight="1" x14ac:dyDescent="0.25">
      <c r="B263" s="142"/>
      <c r="C263" s="144"/>
      <c r="D263" s="144"/>
      <c r="E263" s="144"/>
      <c r="F263" s="144"/>
      <c r="G263" s="144"/>
      <c r="H263" s="153"/>
      <c r="I263" s="153"/>
      <c r="J263" s="153"/>
      <c r="K263" s="153"/>
      <c r="L263" s="33" t="s">
        <v>551</v>
      </c>
      <c r="M263" s="34">
        <v>43800</v>
      </c>
      <c r="N263" s="34">
        <v>43830</v>
      </c>
      <c r="O263" s="144"/>
      <c r="P263" s="144"/>
      <c r="Q263" s="144"/>
      <c r="R263" s="144"/>
      <c r="S263" s="216"/>
      <c r="T263" s="144"/>
      <c r="U263" s="148"/>
      <c r="V263" s="144"/>
      <c r="W263" s="144"/>
      <c r="X263" s="147"/>
    </row>
    <row r="264" spans="2:24" s="32" customFormat="1" ht="53.25" customHeight="1" x14ac:dyDescent="0.25">
      <c r="B264" s="142" t="s">
        <v>540</v>
      </c>
      <c r="C264" s="144" t="s">
        <v>552</v>
      </c>
      <c r="D264" s="144" t="s">
        <v>43</v>
      </c>
      <c r="E264" s="144" t="s">
        <v>553</v>
      </c>
      <c r="F264" s="144" t="s">
        <v>32</v>
      </c>
      <c r="G264" s="144" t="s">
        <v>60</v>
      </c>
      <c r="H264" s="153">
        <v>0.25</v>
      </c>
      <c r="I264" s="153">
        <v>0.6</v>
      </c>
      <c r="J264" s="153">
        <v>0.8</v>
      </c>
      <c r="K264" s="153">
        <v>1</v>
      </c>
      <c r="L264" s="33" t="s">
        <v>554</v>
      </c>
      <c r="M264" s="34">
        <v>43467</v>
      </c>
      <c r="N264" s="34">
        <v>43830</v>
      </c>
      <c r="O264" s="144" t="s">
        <v>99</v>
      </c>
      <c r="P264" s="144" t="s">
        <v>555</v>
      </c>
      <c r="Q264" s="144" t="s">
        <v>545</v>
      </c>
      <c r="R264" s="144" t="s">
        <v>100</v>
      </c>
      <c r="S264" s="214">
        <v>4816000</v>
      </c>
      <c r="T264" s="144" t="s">
        <v>36</v>
      </c>
      <c r="U264" s="148" t="s">
        <v>546</v>
      </c>
      <c r="V264" s="144" t="s">
        <v>556</v>
      </c>
      <c r="W264" s="144" t="s">
        <v>127</v>
      </c>
      <c r="X264" s="147" t="s">
        <v>165</v>
      </c>
    </row>
    <row r="265" spans="2:24" s="32" customFormat="1" ht="53.25" customHeight="1" x14ac:dyDescent="0.25">
      <c r="B265" s="142"/>
      <c r="C265" s="144"/>
      <c r="D265" s="144"/>
      <c r="E265" s="144"/>
      <c r="F265" s="144"/>
      <c r="G265" s="144"/>
      <c r="H265" s="153"/>
      <c r="I265" s="153"/>
      <c r="J265" s="153"/>
      <c r="K265" s="153"/>
      <c r="L265" s="33" t="s">
        <v>557</v>
      </c>
      <c r="M265" s="34">
        <v>43467</v>
      </c>
      <c r="N265" s="34">
        <v>43524</v>
      </c>
      <c r="O265" s="144"/>
      <c r="P265" s="144"/>
      <c r="Q265" s="144"/>
      <c r="R265" s="144"/>
      <c r="S265" s="214"/>
      <c r="T265" s="144"/>
      <c r="U265" s="148"/>
      <c r="V265" s="144"/>
      <c r="W265" s="144"/>
      <c r="X265" s="147"/>
    </row>
    <row r="266" spans="2:24" s="32" customFormat="1" ht="53.25" customHeight="1" x14ac:dyDescent="0.25">
      <c r="B266" s="142"/>
      <c r="C266" s="144"/>
      <c r="D266" s="144"/>
      <c r="E266" s="144"/>
      <c r="F266" s="144"/>
      <c r="G266" s="144"/>
      <c r="H266" s="153"/>
      <c r="I266" s="153"/>
      <c r="J266" s="153"/>
      <c r="K266" s="153"/>
      <c r="L266" s="33" t="s">
        <v>558</v>
      </c>
      <c r="M266" s="34">
        <v>43467</v>
      </c>
      <c r="N266" s="34">
        <v>43585</v>
      </c>
      <c r="O266" s="144"/>
      <c r="P266" s="144" t="s">
        <v>559</v>
      </c>
      <c r="Q266" s="144" t="s">
        <v>545</v>
      </c>
      <c r="R266" s="144" t="s">
        <v>100</v>
      </c>
      <c r="S266" s="214">
        <v>7224000</v>
      </c>
      <c r="T266" s="144"/>
      <c r="U266" s="148"/>
      <c r="V266" s="144"/>
      <c r="W266" s="144"/>
      <c r="X266" s="147"/>
    </row>
    <row r="267" spans="2:24" s="32" customFormat="1" ht="53.25" customHeight="1" x14ac:dyDescent="0.25">
      <c r="B267" s="142"/>
      <c r="C267" s="144"/>
      <c r="D267" s="144"/>
      <c r="E267" s="144"/>
      <c r="F267" s="144"/>
      <c r="G267" s="144"/>
      <c r="H267" s="153"/>
      <c r="I267" s="153"/>
      <c r="J267" s="153"/>
      <c r="K267" s="153"/>
      <c r="L267" s="33" t="s">
        <v>560</v>
      </c>
      <c r="M267" s="34">
        <v>43467</v>
      </c>
      <c r="N267" s="34">
        <v>43830</v>
      </c>
      <c r="O267" s="144"/>
      <c r="P267" s="144"/>
      <c r="Q267" s="144"/>
      <c r="R267" s="144"/>
      <c r="S267" s="214"/>
      <c r="T267" s="144"/>
      <c r="U267" s="148"/>
      <c r="V267" s="144"/>
      <c r="W267" s="144"/>
      <c r="X267" s="147"/>
    </row>
    <row r="268" spans="2:24" s="32" customFormat="1" ht="53.25" customHeight="1" x14ac:dyDescent="0.25">
      <c r="B268" s="142"/>
      <c r="C268" s="144"/>
      <c r="D268" s="144"/>
      <c r="E268" s="144"/>
      <c r="F268" s="144"/>
      <c r="G268" s="144"/>
      <c r="H268" s="153"/>
      <c r="I268" s="153"/>
      <c r="J268" s="153"/>
      <c r="K268" s="153"/>
      <c r="L268" s="33" t="s">
        <v>561</v>
      </c>
      <c r="M268" s="34">
        <v>43467</v>
      </c>
      <c r="N268" s="34">
        <v>43830</v>
      </c>
      <c r="O268" s="144"/>
      <c r="P268" s="144"/>
      <c r="Q268" s="144"/>
      <c r="R268" s="144"/>
      <c r="S268" s="214"/>
      <c r="T268" s="144"/>
      <c r="U268" s="148"/>
      <c r="V268" s="144"/>
      <c r="W268" s="144"/>
      <c r="X268" s="147"/>
    </row>
    <row r="269" spans="2:24" s="32" customFormat="1" ht="53.25" customHeight="1" x14ac:dyDescent="0.25">
      <c r="B269" s="142" t="s">
        <v>540</v>
      </c>
      <c r="C269" s="144" t="s">
        <v>562</v>
      </c>
      <c r="D269" s="144" t="s">
        <v>30</v>
      </c>
      <c r="E269" s="144" t="s">
        <v>563</v>
      </c>
      <c r="F269" s="144" t="s">
        <v>54</v>
      </c>
      <c r="G269" s="144" t="s">
        <v>45</v>
      </c>
      <c r="H269" s="153">
        <v>0.15</v>
      </c>
      <c r="I269" s="153">
        <v>0.5</v>
      </c>
      <c r="J269" s="153">
        <v>0.75</v>
      </c>
      <c r="K269" s="153">
        <v>1</v>
      </c>
      <c r="L269" s="33" t="s">
        <v>564</v>
      </c>
      <c r="M269" s="34">
        <v>43570</v>
      </c>
      <c r="N269" s="34">
        <v>43600</v>
      </c>
      <c r="O269" s="144" t="s">
        <v>417</v>
      </c>
      <c r="P269" s="144" t="s">
        <v>565</v>
      </c>
      <c r="Q269" s="144" t="s">
        <v>545</v>
      </c>
      <c r="R269" s="144" t="s">
        <v>100</v>
      </c>
      <c r="S269" s="214">
        <v>29145000</v>
      </c>
      <c r="T269" s="144" t="s">
        <v>36</v>
      </c>
      <c r="U269" s="148" t="s">
        <v>36</v>
      </c>
      <c r="V269" s="144" t="s">
        <v>36</v>
      </c>
      <c r="W269" s="144" t="s">
        <v>127</v>
      </c>
      <c r="X269" s="147" t="s">
        <v>165</v>
      </c>
    </row>
    <row r="270" spans="2:24" s="32" customFormat="1" ht="53.25" customHeight="1" x14ac:dyDescent="0.25">
      <c r="B270" s="142"/>
      <c r="C270" s="144"/>
      <c r="D270" s="144"/>
      <c r="E270" s="144"/>
      <c r="F270" s="144"/>
      <c r="G270" s="144"/>
      <c r="H270" s="153"/>
      <c r="I270" s="153"/>
      <c r="J270" s="153"/>
      <c r="K270" s="153"/>
      <c r="L270" s="33" t="s">
        <v>856</v>
      </c>
      <c r="M270" s="34">
        <v>43511</v>
      </c>
      <c r="N270" s="34">
        <v>43646</v>
      </c>
      <c r="O270" s="144"/>
      <c r="P270" s="144"/>
      <c r="Q270" s="144"/>
      <c r="R270" s="144"/>
      <c r="S270" s="214"/>
      <c r="T270" s="144"/>
      <c r="U270" s="148"/>
      <c r="V270" s="144"/>
      <c r="W270" s="144"/>
      <c r="X270" s="147"/>
    </row>
    <row r="271" spans="2:24" s="32" customFormat="1" ht="53.25" customHeight="1" x14ac:dyDescent="0.25">
      <c r="B271" s="142"/>
      <c r="C271" s="144"/>
      <c r="D271" s="144"/>
      <c r="E271" s="144"/>
      <c r="F271" s="144"/>
      <c r="G271" s="144"/>
      <c r="H271" s="153"/>
      <c r="I271" s="153"/>
      <c r="J271" s="153"/>
      <c r="K271" s="153"/>
      <c r="L271" s="33" t="s">
        <v>566</v>
      </c>
      <c r="M271" s="34">
        <v>43678</v>
      </c>
      <c r="N271" s="34">
        <v>43723</v>
      </c>
      <c r="O271" s="144"/>
      <c r="P271" s="144" t="s">
        <v>567</v>
      </c>
      <c r="Q271" s="144" t="s">
        <v>545</v>
      </c>
      <c r="R271" s="144" t="s">
        <v>100</v>
      </c>
      <c r="S271" s="214">
        <v>29145000</v>
      </c>
      <c r="T271" s="144"/>
      <c r="U271" s="148"/>
      <c r="V271" s="144"/>
      <c r="W271" s="144"/>
      <c r="X271" s="147"/>
    </row>
    <row r="272" spans="2:24" s="32" customFormat="1" ht="53.25" customHeight="1" thickBot="1" x14ac:dyDescent="0.3">
      <c r="B272" s="159"/>
      <c r="C272" s="176"/>
      <c r="D272" s="176"/>
      <c r="E272" s="176"/>
      <c r="F272" s="176"/>
      <c r="G272" s="176"/>
      <c r="H272" s="183"/>
      <c r="I272" s="183"/>
      <c r="J272" s="183"/>
      <c r="K272" s="183"/>
      <c r="L272" s="39" t="s">
        <v>568</v>
      </c>
      <c r="M272" s="40">
        <v>43723</v>
      </c>
      <c r="N272" s="40">
        <v>43830</v>
      </c>
      <c r="O272" s="176"/>
      <c r="P272" s="176"/>
      <c r="Q272" s="176"/>
      <c r="R272" s="176"/>
      <c r="S272" s="217"/>
      <c r="T272" s="176"/>
      <c r="U272" s="155"/>
      <c r="V272" s="176"/>
      <c r="W272" s="176"/>
      <c r="X272" s="177"/>
    </row>
    <row r="273" spans="2:24" s="45" customFormat="1" ht="64.5" customHeight="1" x14ac:dyDescent="0.25">
      <c r="B273" s="166" t="s">
        <v>569</v>
      </c>
      <c r="C273" s="161" t="s">
        <v>570</v>
      </c>
      <c r="D273" s="161" t="s">
        <v>77</v>
      </c>
      <c r="E273" s="161" t="s">
        <v>571</v>
      </c>
      <c r="F273" s="161" t="s">
        <v>32</v>
      </c>
      <c r="G273" s="161" t="s">
        <v>45</v>
      </c>
      <c r="H273" s="164">
        <v>0.5</v>
      </c>
      <c r="I273" s="164">
        <v>0.65</v>
      </c>
      <c r="J273" s="164">
        <v>0.9</v>
      </c>
      <c r="K273" s="164">
        <v>1</v>
      </c>
      <c r="L273" s="43" t="s">
        <v>572</v>
      </c>
      <c r="M273" s="42">
        <v>43497</v>
      </c>
      <c r="N273" s="42">
        <v>43829</v>
      </c>
      <c r="O273" s="161" t="s">
        <v>124</v>
      </c>
      <c r="P273" s="161" t="s">
        <v>573</v>
      </c>
      <c r="Q273" s="161" t="s">
        <v>574</v>
      </c>
      <c r="R273" s="161" t="s">
        <v>100</v>
      </c>
      <c r="S273" s="221">
        <v>52480000</v>
      </c>
      <c r="T273" s="161" t="s">
        <v>575</v>
      </c>
      <c r="U273" s="161" t="s">
        <v>576</v>
      </c>
      <c r="V273" s="161" t="s">
        <v>577</v>
      </c>
      <c r="W273" s="161" t="s">
        <v>578</v>
      </c>
      <c r="X273" s="162" t="s">
        <v>579</v>
      </c>
    </row>
    <row r="274" spans="2:24" s="45" customFormat="1" ht="64.5" customHeight="1" x14ac:dyDescent="0.25">
      <c r="B274" s="167"/>
      <c r="C274" s="138"/>
      <c r="D274" s="138"/>
      <c r="E274" s="138"/>
      <c r="F274" s="138"/>
      <c r="G274" s="138"/>
      <c r="H274" s="165"/>
      <c r="I274" s="165"/>
      <c r="J274" s="165"/>
      <c r="K274" s="165"/>
      <c r="L274" s="20" t="s">
        <v>580</v>
      </c>
      <c r="M274" s="21">
        <v>43532</v>
      </c>
      <c r="N274" s="21">
        <v>43829</v>
      </c>
      <c r="O274" s="138"/>
      <c r="P274" s="138"/>
      <c r="Q274" s="138"/>
      <c r="R274" s="138"/>
      <c r="S274" s="218"/>
      <c r="T274" s="138"/>
      <c r="U274" s="138"/>
      <c r="V274" s="138"/>
      <c r="W274" s="138"/>
      <c r="X274" s="163"/>
    </row>
    <row r="275" spans="2:24" s="45" customFormat="1" ht="64.5" customHeight="1" x14ac:dyDescent="0.25">
      <c r="B275" s="167"/>
      <c r="C275" s="138"/>
      <c r="D275" s="138"/>
      <c r="E275" s="138"/>
      <c r="F275" s="138"/>
      <c r="G275" s="138"/>
      <c r="H275" s="165"/>
      <c r="I275" s="165"/>
      <c r="J275" s="165"/>
      <c r="K275" s="165"/>
      <c r="L275" s="20" t="s">
        <v>581</v>
      </c>
      <c r="M275" s="21">
        <v>43497</v>
      </c>
      <c r="N275" s="21">
        <v>43829</v>
      </c>
      <c r="O275" s="138"/>
      <c r="P275" s="138"/>
      <c r="Q275" s="138"/>
      <c r="R275" s="138"/>
      <c r="S275" s="218"/>
      <c r="T275" s="138"/>
      <c r="U275" s="138"/>
      <c r="V275" s="138"/>
      <c r="W275" s="138"/>
      <c r="X275" s="163"/>
    </row>
    <row r="276" spans="2:24" s="45" customFormat="1" ht="64.5" customHeight="1" x14ac:dyDescent="0.25">
      <c r="B276" s="167"/>
      <c r="C276" s="138"/>
      <c r="D276" s="138"/>
      <c r="E276" s="138"/>
      <c r="F276" s="138"/>
      <c r="G276" s="138"/>
      <c r="H276" s="165"/>
      <c r="I276" s="165"/>
      <c r="J276" s="165"/>
      <c r="K276" s="165"/>
      <c r="L276" s="20" t="s">
        <v>582</v>
      </c>
      <c r="M276" s="21">
        <v>43607</v>
      </c>
      <c r="N276" s="21">
        <v>43727</v>
      </c>
      <c r="O276" s="138"/>
      <c r="P276" s="138"/>
      <c r="Q276" s="138"/>
      <c r="R276" s="138"/>
      <c r="S276" s="218"/>
      <c r="T276" s="138"/>
      <c r="U276" s="138"/>
      <c r="V276" s="138"/>
      <c r="W276" s="138"/>
      <c r="X276" s="163"/>
    </row>
    <row r="277" spans="2:24" s="45" customFormat="1" ht="64.5" customHeight="1" x14ac:dyDescent="0.25">
      <c r="B277" s="167"/>
      <c r="C277" s="138"/>
      <c r="D277" s="138"/>
      <c r="E277" s="138"/>
      <c r="F277" s="138"/>
      <c r="G277" s="138"/>
      <c r="H277" s="165"/>
      <c r="I277" s="165"/>
      <c r="J277" s="165"/>
      <c r="K277" s="165"/>
      <c r="L277" s="20" t="s">
        <v>583</v>
      </c>
      <c r="M277" s="21">
        <v>43528</v>
      </c>
      <c r="N277" s="21">
        <v>43829</v>
      </c>
      <c r="O277" s="138"/>
      <c r="P277" s="138"/>
      <c r="Q277" s="138"/>
      <c r="R277" s="138"/>
      <c r="S277" s="218"/>
      <c r="T277" s="138"/>
      <c r="U277" s="138"/>
      <c r="V277" s="138"/>
      <c r="W277" s="138"/>
      <c r="X277" s="163"/>
    </row>
    <row r="278" spans="2:24" s="45" customFormat="1" ht="64.5" customHeight="1" x14ac:dyDescent="0.25">
      <c r="B278" s="167"/>
      <c r="C278" s="138"/>
      <c r="D278" s="138"/>
      <c r="E278" s="138"/>
      <c r="F278" s="138"/>
      <c r="G278" s="138"/>
      <c r="H278" s="165"/>
      <c r="I278" s="165"/>
      <c r="J278" s="165"/>
      <c r="K278" s="165"/>
      <c r="L278" s="20" t="s">
        <v>584</v>
      </c>
      <c r="M278" s="21">
        <v>43523</v>
      </c>
      <c r="N278" s="21">
        <v>43707</v>
      </c>
      <c r="O278" s="138"/>
      <c r="P278" s="138"/>
      <c r="Q278" s="138"/>
      <c r="R278" s="138"/>
      <c r="S278" s="218"/>
      <c r="T278" s="138"/>
      <c r="U278" s="138"/>
      <c r="V278" s="138"/>
      <c r="W278" s="138"/>
      <c r="X278" s="163"/>
    </row>
    <row r="279" spans="2:24" s="45" customFormat="1" ht="51.75" customHeight="1" x14ac:dyDescent="0.25">
      <c r="B279" s="167" t="s">
        <v>569</v>
      </c>
      <c r="C279" s="219" t="s">
        <v>585</v>
      </c>
      <c r="D279" s="220" t="s">
        <v>77</v>
      </c>
      <c r="E279" s="138" t="s">
        <v>586</v>
      </c>
      <c r="F279" s="138" t="s">
        <v>32</v>
      </c>
      <c r="G279" s="138" t="s">
        <v>45</v>
      </c>
      <c r="H279" s="165">
        <v>0</v>
      </c>
      <c r="I279" s="165">
        <v>0.1</v>
      </c>
      <c r="J279" s="165">
        <v>0.5</v>
      </c>
      <c r="K279" s="165">
        <v>1</v>
      </c>
      <c r="L279" s="82" t="s">
        <v>587</v>
      </c>
      <c r="M279" s="21">
        <v>43622</v>
      </c>
      <c r="N279" s="21">
        <v>43829</v>
      </c>
      <c r="O279" s="218" t="s">
        <v>35</v>
      </c>
      <c r="P279" s="218"/>
      <c r="Q279" s="218"/>
      <c r="R279" s="218"/>
      <c r="S279" s="218"/>
      <c r="T279" s="138" t="s">
        <v>588</v>
      </c>
      <c r="U279" s="138" t="s">
        <v>576</v>
      </c>
      <c r="V279" s="138" t="s">
        <v>589</v>
      </c>
      <c r="W279" s="138" t="s">
        <v>127</v>
      </c>
      <c r="X279" s="163" t="s">
        <v>165</v>
      </c>
    </row>
    <row r="280" spans="2:24" s="45" customFormat="1" ht="51.75" customHeight="1" x14ac:dyDescent="0.25">
      <c r="B280" s="167"/>
      <c r="C280" s="219"/>
      <c r="D280" s="220"/>
      <c r="E280" s="138"/>
      <c r="F280" s="138"/>
      <c r="G280" s="138"/>
      <c r="H280" s="165"/>
      <c r="I280" s="165"/>
      <c r="J280" s="165"/>
      <c r="K280" s="165"/>
      <c r="L280" s="82" t="s">
        <v>590</v>
      </c>
      <c r="M280" s="21">
        <v>43682</v>
      </c>
      <c r="N280" s="21">
        <v>43829</v>
      </c>
      <c r="O280" s="218"/>
      <c r="P280" s="218"/>
      <c r="Q280" s="218"/>
      <c r="R280" s="218"/>
      <c r="S280" s="218"/>
      <c r="T280" s="138"/>
      <c r="U280" s="138"/>
      <c r="V280" s="138"/>
      <c r="W280" s="138"/>
      <c r="X280" s="163"/>
    </row>
    <row r="281" spans="2:24" s="45" customFormat="1" ht="51.75" customHeight="1" x14ac:dyDescent="0.25">
      <c r="B281" s="167"/>
      <c r="C281" s="219"/>
      <c r="D281" s="220"/>
      <c r="E281" s="138"/>
      <c r="F281" s="138"/>
      <c r="G281" s="138"/>
      <c r="H281" s="165"/>
      <c r="I281" s="165"/>
      <c r="J281" s="165"/>
      <c r="K281" s="165"/>
      <c r="L281" s="82" t="s">
        <v>591</v>
      </c>
      <c r="M281" s="21">
        <v>43675</v>
      </c>
      <c r="N281" s="21">
        <v>43769</v>
      </c>
      <c r="O281" s="218"/>
      <c r="P281" s="218"/>
      <c r="Q281" s="218"/>
      <c r="R281" s="218"/>
      <c r="S281" s="218"/>
      <c r="T281" s="138"/>
      <c r="U281" s="138"/>
      <c r="V281" s="138"/>
      <c r="W281" s="138"/>
      <c r="X281" s="163"/>
    </row>
    <row r="282" spans="2:24" s="45" customFormat="1" ht="51.75" customHeight="1" x14ac:dyDescent="0.25">
      <c r="B282" s="167"/>
      <c r="C282" s="219"/>
      <c r="D282" s="220"/>
      <c r="E282" s="138"/>
      <c r="F282" s="138"/>
      <c r="G282" s="138"/>
      <c r="H282" s="165"/>
      <c r="I282" s="165"/>
      <c r="J282" s="165"/>
      <c r="K282" s="165"/>
      <c r="L282" s="82" t="s">
        <v>592</v>
      </c>
      <c r="M282" s="21">
        <v>43675</v>
      </c>
      <c r="N282" s="21">
        <v>43769</v>
      </c>
      <c r="O282" s="218"/>
      <c r="P282" s="218"/>
      <c r="Q282" s="218"/>
      <c r="R282" s="218"/>
      <c r="S282" s="218"/>
      <c r="T282" s="138"/>
      <c r="U282" s="138"/>
      <c r="V282" s="138"/>
      <c r="W282" s="138"/>
      <c r="X282" s="163"/>
    </row>
    <row r="283" spans="2:24" s="45" customFormat="1" ht="51.75" customHeight="1" x14ac:dyDescent="0.25">
      <c r="B283" s="167"/>
      <c r="C283" s="219"/>
      <c r="D283" s="220"/>
      <c r="E283" s="138"/>
      <c r="F283" s="138"/>
      <c r="G283" s="138"/>
      <c r="H283" s="165"/>
      <c r="I283" s="165"/>
      <c r="J283" s="165"/>
      <c r="K283" s="165"/>
      <c r="L283" s="82" t="s">
        <v>593</v>
      </c>
      <c r="M283" s="21">
        <v>43647</v>
      </c>
      <c r="N283" s="21">
        <v>43829</v>
      </c>
      <c r="O283" s="218"/>
      <c r="P283" s="218"/>
      <c r="Q283" s="218"/>
      <c r="R283" s="218"/>
      <c r="S283" s="218"/>
      <c r="T283" s="138"/>
      <c r="U283" s="138"/>
      <c r="V283" s="138"/>
      <c r="W283" s="138"/>
      <c r="X283" s="163"/>
    </row>
    <row r="284" spans="2:24" s="45" customFormat="1" ht="51.75" customHeight="1" x14ac:dyDescent="0.25">
      <c r="B284" s="167"/>
      <c r="C284" s="219"/>
      <c r="D284" s="220"/>
      <c r="E284" s="138"/>
      <c r="F284" s="138"/>
      <c r="G284" s="138"/>
      <c r="H284" s="165"/>
      <c r="I284" s="165"/>
      <c r="J284" s="165"/>
      <c r="K284" s="165"/>
      <c r="L284" s="82" t="s">
        <v>594</v>
      </c>
      <c r="M284" s="21">
        <v>43675</v>
      </c>
      <c r="N284" s="21">
        <v>43769</v>
      </c>
      <c r="O284" s="218"/>
      <c r="P284" s="218"/>
      <c r="Q284" s="218"/>
      <c r="R284" s="218"/>
      <c r="S284" s="218"/>
      <c r="T284" s="138"/>
      <c r="U284" s="138"/>
      <c r="V284" s="138"/>
      <c r="W284" s="138"/>
      <c r="X284" s="163"/>
    </row>
    <row r="285" spans="2:24" s="45" customFormat="1" ht="84" customHeight="1" x14ac:dyDescent="0.25">
      <c r="B285" s="69" t="s">
        <v>569</v>
      </c>
      <c r="C285" s="83" t="s">
        <v>595</v>
      </c>
      <c r="D285" s="83" t="s">
        <v>77</v>
      </c>
      <c r="E285" s="84" t="s">
        <v>596</v>
      </c>
      <c r="F285" s="84" t="s">
        <v>32</v>
      </c>
      <c r="G285" s="20" t="s">
        <v>148</v>
      </c>
      <c r="H285" s="102">
        <v>0.5</v>
      </c>
      <c r="I285" s="102">
        <v>1</v>
      </c>
      <c r="J285" s="102">
        <v>1</v>
      </c>
      <c r="K285" s="102">
        <v>1</v>
      </c>
      <c r="L285" s="82" t="s">
        <v>597</v>
      </c>
      <c r="M285" s="21">
        <v>43605</v>
      </c>
      <c r="N285" s="21">
        <v>43646</v>
      </c>
      <c r="O285" s="20" t="s">
        <v>598</v>
      </c>
      <c r="P285" s="20"/>
      <c r="Q285" s="20"/>
      <c r="R285" s="20"/>
      <c r="S285" s="85"/>
      <c r="T285" s="20" t="s">
        <v>599</v>
      </c>
      <c r="U285" s="20" t="s">
        <v>576</v>
      </c>
      <c r="V285" s="20" t="s">
        <v>589</v>
      </c>
      <c r="W285" s="20" t="s">
        <v>127</v>
      </c>
      <c r="X285" s="26" t="s">
        <v>165</v>
      </c>
    </row>
    <row r="286" spans="2:24" s="45" customFormat="1" ht="30" customHeight="1" x14ac:dyDescent="0.25">
      <c r="B286" s="167" t="s">
        <v>569</v>
      </c>
      <c r="C286" s="220" t="s">
        <v>600</v>
      </c>
      <c r="D286" s="220" t="s">
        <v>77</v>
      </c>
      <c r="E286" s="138" t="s">
        <v>601</v>
      </c>
      <c r="F286" s="138" t="s">
        <v>32</v>
      </c>
      <c r="G286" s="138" t="s">
        <v>45</v>
      </c>
      <c r="H286" s="165">
        <v>0</v>
      </c>
      <c r="I286" s="165">
        <v>0</v>
      </c>
      <c r="J286" s="165">
        <v>0.5</v>
      </c>
      <c r="K286" s="165">
        <v>1</v>
      </c>
      <c r="L286" s="82" t="s">
        <v>602</v>
      </c>
      <c r="M286" s="21">
        <v>43668</v>
      </c>
      <c r="N286" s="21">
        <v>43682</v>
      </c>
      <c r="O286" s="138" t="s">
        <v>598</v>
      </c>
      <c r="P286" s="138" t="s">
        <v>603</v>
      </c>
      <c r="Q286" s="223" t="s">
        <v>604</v>
      </c>
      <c r="R286" s="138" t="s">
        <v>118</v>
      </c>
      <c r="S286" s="218">
        <v>19972379</v>
      </c>
      <c r="T286" s="138" t="s">
        <v>605</v>
      </c>
      <c r="U286" s="138" t="s">
        <v>576</v>
      </c>
      <c r="V286" s="138" t="s">
        <v>589</v>
      </c>
      <c r="W286" s="138" t="s">
        <v>127</v>
      </c>
      <c r="X286" s="163" t="s">
        <v>165</v>
      </c>
    </row>
    <row r="287" spans="2:24" s="45" customFormat="1" ht="30" customHeight="1" x14ac:dyDescent="0.25">
      <c r="B287" s="167"/>
      <c r="C287" s="220"/>
      <c r="D287" s="220"/>
      <c r="E287" s="138"/>
      <c r="F287" s="138"/>
      <c r="G287" s="138"/>
      <c r="H287" s="165"/>
      <c r="I287" s="165"/>
      <c r="J287" s="165"/>
      <c r="K287" s="165"/>
      <c r="L287" s="82" t="s">
        <v>606</v>
      </c>
      <c r="M287" s="21">
        <v>43682</v>
      </c>
      <c r="N287" s="21">
        <v>43686</v>
      </c>
      <c r="O287" s="138"/>
      <c r="P287" s="138"/>
      <c r="Q287" s="223"/>
      <c r="R287" s="138"/>
      <c r="S287" s="218"/>
      <c r="T287" s="138"/>
      <c r="U287" s="138"/>
      <c r="V287" s="138"/>
      <c r="W287" s="138"/>
      <c r="X287" s="163"/>
    </row>
    <row r="288" spans="2:24" s="45" customFormat="1" ht="33" customHeight="1" x14ac:dyDescent="0.25">
      <c r="B288" s="167"/>
      <c r="C288" s="220"/>
      <c r="D288" s="220"/>
      <c r="E288" s="138"/>
      <c r="F288" s="138"/>
      <c r="G288" s="138"/>
      <c r="H288" s="165"/>
      <c r="I288" s="165"/>
      <c r="J288" s="165"/>
      <c r="K288" s="165"/>
      <c r="L288" s="82" t="s">
        <v>607</v>
      </c>
      <c r="M288" s="21">
        <v>43692</v>
      </c>
      <c r="N288" s="21">
        <v>43814</v>
      </c>
      <c r="O288" s="138"/>
      <c r="P288" s="138"/>
      <c r="Q288" s="223"/>
      <c r="R288" s="138"/>
      <c r="S288" s="218"/>
      <c r="T288" s="138"/>
      <c r="U288" s="138"/>
      <c r="V288" s="138"/>
      <c r="W288" s="138"/>
      <c r="X288" s="163"/>
    </row>
    <row r="289" spans="2:24" s="45" customFormat="1" ht="30" customHeight="1" x14ac:dyDescent="0.25">
      <c r="B289" s="167"/>
      <c r="C289" s="220"/>
      <c r="D289" s="220"/>
      <c r="E289" s="138"/>
      <c r="F289" s="138"/>
      <c r="G289" s="138"/>
      <c r="H289" s="165"/>
      <c r="I289" s="165"/>
      <c r="J289" s="165"/>
      <c r="K289" s="165"/>
      <c r="L289" s="82" t="s">
        <v>608</v>
      </c>
      <c r="M289" s="21">
        <v>43647</v>
      </c>
      <c r="N289" s="21">
        <v>43829</v>
      </c>
      <c r="O289" s="138"/>
      <c r="P289" s="138"/>
      <c r="Q289" s="223"/>
      <c r="R289" s="138" t="s">
        <v>609</v>
      </c>
      <c r="S289" s="218">
        <v>21442811</v>
      </c>
      <c r="T289" s="138"/>
      <c r="U289" s="138"/>
      <c r="V289" s="138"/>
      <c r="W289" s="138"/>
      <c r="X289" s="163"/>
    </row>
    <row r="290" spans="2:24" s="45" customFormat="1" ht="30" customHeight="1" x14ac:dyDescent="0.25">
      <c r="B290" s="167"/>
      <c r="C290" s="220"/>
      <c r="D290" s="220"/>
      <c r="E290" s="138"/>
      <c r="F290" s="138"/>
      <c r="G290" s="138"/>
      <c r="H290" s="165"/>
      <c r="I290" s="165"/>
      <c r="J290" s="165"/>
      <c r="K290" s="165"/>
      <c r="L290" s="82" t="s">
        <v>610</v>
      </c>
      <c r="M290" s="21">
        <v>43692</v>
      </c>
      <c r="N290" s="21">
        <v>43723</v>
      </c>
      <c r="O290" s="138"/>
      <c r="P290" s="138"/>
      <c r="Q290" s="223"/>
      <c r="R290" s="138"/>
      <c r="S290" s="218"/>
      <c r="T290" s="138"/>
      <c r="U290" s="138"/>
      <c r="V290" s="138"/>
      <c r="W290" s="138"/>
      <c r="X290" s="163"/>
    </row>
    <row r="291" spans="2:24" s="45" customFormat="1" ht="30" customHeight="1" thickBot="1" x14ac:dyDescent="0.3">
      <c r="B291" s="172"/>
      <c r="C291" s="225"/>
      <c r="D291" s="225"/>
      <c r="E291" s="168"/>
      <c r="F291" s="168"/>
      <c r="G291" s="168"/>
      <c r="H291" s="171"/>
      <c r="I291" s="171"/>
      <c r="J291" s="171"/>
      <c r="K291" s="171"/>
      <c r="L291" s="86" t="s">
        <v>611</v>
      </c>
      <c r="M291" s="49">
        <v>43815</v>
      </c>
      <c r="N291" s="49">
        <v>43829</v>
      </c>
      <c r="O291" s="168"/>
      <c r="P291" s="168"/>
      <c r="Q291" s="224"/>
      <c r="R291" s="168"/>
      <c r="S291" s="222"/>
      <c r="T291" s="168"/>
      <c r="U291" s="168"/>
      <c r="V291" s="168"/>
      <c r="W291" s="168"/>
      <c r="X291" s="169"/>
    </row>
    <row r="292" spans="2:24" s="32" customFormat="1" ht="68.25" customHeight="1" x14ac:dyDescent="0.25">
      <c r="B292" s="141" t="s">
        <v>612</v>
      </c>
      <c r="C292" s="143" t="s">
        <v>613</v>
      </c>
      <c r="D292" s="143" t="s">
        <v>179</v>
      </c>
      <c r="E292" s="143" t="s">
        <v>614</v>
      </c>
      <c r="F292" s="143" t="s">
        <v>54</v>
      </c>
      <c r="G292" s="143" t="s">
        <v>148</v>
      </c>
      <c r="H292" s="143">
        <v>0</v>
      </c>
      <c r="I292" s="143">
        <v>0</v>
      </c>
      <c r="J292" s="143">
        <v>0</v>
      </c>
      <c r="K292" s="143">
        <v>6</v>
      </c>
      <c r="L292" s="30" t="s">
        <v>615</v>
      </c>
      <c r="M292" s="31">
        <v>43525</v>
      </c>
      <c r="N292" s="31">
        <v>43553</v>
      </c>
      <c r="O292" s="143" t="s">
        <v>35</v>
      </c>
      <c r="P292" s="143" t="s">
        <v>35</v>
      </c>
      <c r="Q292" s="143" t="s">
        <v>35</v>
      </c>
      <c r="R292" s="143" t="s">
        <v>35</v>
      </c>
      <c r="S292" s="143" t="s">
        <v>35</v>
      </c>
      <c r="T292" s="143" t="s">
        <v>616</v>
      </c>
      <c r="U292" s="143" t="s">
        <v>36</v>
      </c>
      <c r="V292" s="143" t="s">
        <v>36</v>
      </c>
      <c r="W292" s="143" t="s">
        <v>127</v>
      </c>
      <c r="X292" s="146" t="s">
        <v>165</v>
      </c>
    </row>
    <row r="293" spans="2:24" s="32" customFormat="1" ht="68.25" customHeight="1" x14ac:dyDescent="0.25">
      <c r="B293" s="142"/>
      <c r="C293" s="148"/>
      <c r="D293" s="144"/>
      <c r="E293" s="148"/>
      <c r="F293" s="144"/>
      <c r="G293" s="144"/>
      <c r="H293" s="144"/>
      <c r="I293" s="144"/>
      <c r="J293" s="144"/>
      <c r="K293" s="144"/>
      <c r="L293" s="33" t="s">
        <v>617</v>
      </c>
      <c r="M293" s="34">
        <v>43644</v>
      </c>
      <c r="N293" s="34">
        <v>43798</v>
      </c>
      <c r="O293" s="144"/>
      <c r="P293" s="144"/>
      <c r="Q293" s="144"/>
      <c r="R293" s="144"/>
      <c r="S293" s="144"/>
      <c r="T293" s="144"/>
      <c r="U293" s="144"/>
      <c r="V293" s="144"/>
      <c r="W293" s="144"/>
      <c r="X293" s="147"/>
    </row>
    <row r="294" spans="2:24" s="32" customFormat="1" ht="68.25" customHeight="1" x14ac:dyDescent="0.25">
      <c r="B294" s="142"/>
      <c r="C294" s="148"/>
      <c r="D294" s="144"/>
      <c r="E294" s="148"/>
      <c r="F294" s="144"/>
      <c r="G294" s="144"/>
      <c r="H294" s="144"/>
      <c r="I294" s="144"/>
      <c r="J294" s="144"/>
      <c r="K294" s="144"/>
      <c r="L294" s="33" t="s">
        <v>618</v>
      </c>
      <c r="M294" s="34">
        <v>43644</v>
      </c>
      <c r="N294" s="34">
        <v>43798</v>
      </c>
      <c r="O294" s="144"/>
      <c r="P294" s="144"/>
      <c r="Q294" s="144"/>
      <c r="R294" s="144"/>
      <c r="S294" s="144"/>
      <c r="T294" s="144"/>
      <c r="U294" s="144"/>
      <c r="V294" s="144"/>
      <c r="W294" s="144"/>
      <c r="X294" s="147"/>
    </row>
    <row r="295" spans="2:24" s="32" customFormat="1" ht="68.25" customHeight="1" x14ac:dyDescent="0.25">
      <c r="B295" s="226" t="s">
        <v>619</v>
      </c>
      <c r="C295" s="144" t="s">
        <v>620</v>
      </c>
      <c r="D295" s="148" t="s">
        <v>179</v>
      </c>
      <c r="E295" s="144" t="s">
        <v>621</v>
      </c>
      <c r="F295" s="144" t="s">
        <v>54</v>
      </c>
      <c r="G295" s="144" t="s">
        <v>69</v>
      </c>
      <c r="H295" s="144">
        <v>0</v>
      </c>
      <c r="I295" s="144">
        <v>1</v>
      </c>
      <c r="J295" s="144">
        <v>2</v>
      </c>
      <c r="K295" s="144">
        <v>3</v>
      </c>
      <c r="L295" s="33" t="s">
        <v>622</v>
      </c>
      <c r="M295" s="34">
        <v>43591</v>
      </c>
      <c r="N295" s="34">
        <v>43798</v>
      </c>
      <c r="O295" s="144" t="s">
        <v>35</v>
      </c>
      <c r="P295" s="144" t="s">
        <v>35</v>
      </c>
      <c r="Q295" s="144" t="s">
        <v>35</v>
      </c>
      <c r="R295" s="144" t="s">
        <v>35</v>
      </c>
      <c r="S295" s="144" t="s">
        <v>35</v>
      </c>
      <c r="T295" s="144" t="s">
        <v>623</v>
      </c>
      <c r="U295" s="144" t="s">
        <v>36</v>
      </c>
      <c r="V295" s="144" t="s">
        <v>36</v>
      </c>
      <c r="W295" s="144" t="s">
        <v>578</v>
      </c>
      <c r="X295" s="147" t="s">
        <v>579</v>
      </c>
    </row>
    <row r="296" spans="2:24" s="32" customFormat="1" ht="68.25" customHeight="1" x14ac:dyDescent="0.25">
      <c r="B296" s="226"/>
      <c r="C296" s="144"/>
      <c r="D296" s="148"/>
      <c r="E296" s="144"/>
      <c r="F296" s="144"/>
      <c r="G296" s="144"/>
      <c r="H296" s="144"/>
      <c r="I296" s="144"/>
      <c r="J296" s="144"/>
      <c r="K296" s="144"/>
      <c r="L296" s="33" t="s">
        <v>624</v>
      </c>
      <c r="M296" s="34">
        <v>43591</v>
      </c>
      <c r="N296" s="34">
        <v>43798</v>
      </c>
      <c r="O296" s="144"/>
      <c r="P296" s="144"/>
      <c r="Q296" s="144"/>
      <c r="R296" s="144"/>
      <c r="S296" s="144"/>
      <c r="T296" s="144"/>
      <c r="U296" s="144"/>
      <c r="V296" s="144"/>
      <c r="W296" s="144"/>
      <c r="X296" s="147"/>
    </row>
    <row r="297" spans="2:24" s="32" customFormat="1" ht="68.25" customHeight="1" x14ac:dyDescent="0.25">
      <c r="B297" s="226" t="s">
        <v>625</v>
      </c>
      <c r="C297" s="144" t="s">
        <v>626</v>
      </c>
      <c r="D297" s="148" t="s">
        <v>179</v>
      </c>
      <c r="E297" s="144" t="s">
        <v>627</v>
      </c>
      <c r="F297" s="144" t="s">
        <v>54</v>
      </c>
      <c r="G297" s="144" t="s">
        <v>628</v>
      </c>
      <c r="H297" s="144">
        <v>0</v>
      </c>
      <c r="I297" s="144">
        <v>0</v>
      </c>
      <c r="J297" s="144">
        <v>0</v>
      </c>
      <c r="K297" s="144">
        <v>1</v>
      </c>
      <c r="L297" s="33" t="s">
        <v>629</v>
      </c>
      <c r="M297" s="34">
        <v>43556</v>
      </c>
      <c r="N297" s="34">
        <v>43644</v>
      </c>
      <c r="O297" s="144" t="s">
        <v>35</v>
      </c>
      <c r="P297" s="144" t="s">
        <v>35</v>
      </c>
      <c r="Q297" s="144" t="s">
        <v>35</v>
      </c>
      <c r="R297" s="144" t="s">
        <v>35</v>
      </c>
      <c r="S297" s="144" t="s">
        <v>35</v>
      </c>
      <c r="T297" s="144" t="s">
        <v>630</v>
      </c>
      <c r="U297" s="144" t="s">
        <v>36</v>
      </c>
      <c r="V297" s="144" t="s">
        <v>36</v>
      </c>
      <c r="W297" s="144" t="s">
        <v>114</v>
      </c>
      <c r="X297" s="147" t="s">
        <v>115</v>
      </c>
    </row>
    <row r="298" spans="2:24" s="32" customFormat="1" ht="68.25" customHeight="1" x14ac:dyDescent="0.25">
      <c r="B298" s="226"/>
      <c r="C298" s="148"/>
      <c r="D298" s="148"/>
      <c r="E298" s="148"/>
      <c r="F298" s="148"/>
      <c r="G298" s="148"/>
      <c r="H298" s="148"/>
      <c r="I298" s="148"/>
      <c r="J298" s="148"/>
      <c r="K298" s="148"/>
      <c r="L298" s="33" t="s">
        <v>631</v>
      </c>
      <c r="M298" s="34">
        <v>43556</v>
      </c>
      <c r="N298" s="34">
        <v>43644</v>
      </c>
      <c r="O298" s="148"/>
      <c r="P298" s="148"/>
      <c r="Q298" s="148"/>
      <c r="R298" s="148"/>
      <c r="S298" s="148"/>
      <c r="T298" s="148"/>
      <c r="U298" s="148"/>
      <c r="V298" s="148"/>
      <c r="W298" s="148"/>
      <c r="X298" s="149"/>
    </row>
    <row r="299" spans="2:24" s="32" customFormat="1" ht="68.25" customHeight="1" x14ac:dyDescent="0.25">
      <c r="B299" s="226"/>
      <c r="C299" s="148"/>
      <c r="D299" s="148"/>
      <c r="E299" s="148"/>
      <c r="F299" s="148"/>
      <c r="G299" s="148"/>
      <c r="H299" s="148"/>
      <c r="I299" s="148"/>
      <c r="J299" s="148"/>
      <c r="K299" s="148"/>
      <c r="L299" s="33" t="s">
        <v>632</v>
      </c>
      <c r="M299" s="34">
        <v>43587</v>
      </c>
      <c r="N299" s="34">
        <v>43644</v>
      </c>
      <c r="O299" s="148"/>
      <c r="P299" s="148"/>
      <c r="Q299" s="148"/>
      <c r="R299" s="148"/>
      <c r="S299" s="148"/>
      <c r="T299" s="148"/>
      <c r="U299" s="148"/>
      <c r="V299" s="148"/>
      <c r="W299" s="148"/>
      <c r="X299" s="149"/>
    </row>
    <row r="300" spans="2:24" s="32" customFormat="1" ht="68.25" customHeight="1" x14ac:dyDescent="0.25">
      <c r="B300" s="226"/>
      <c r="C300" s="148"/>
      <c r="D300" s="148"/>
      <c r="E300" s="148"/>
      <c r="F300" s="148"/>
      <c r="G300" s="148"/>
      <c r="H300" s="148"/>
      <c r="I300" s="148"/>
      <c r="J300" s="148"/>
      <c r="K300" s="148"/>
      <c r="L300" s="33" t="s">
        <v>633</v>
      </c>
      <c r="M300" s="34">
        <v>43620</v>
      </c>
      <c r="N300" s="34">
        <v>43644</v>
      </c>
      <c r="O300" s="148"/>
      <c r="P300" s="148"/>
      <c r="Q300" s="148"/>
      <c r="R300" s="148"/>
      <c r="S300" s="148"/>
      <c r="T300" s="148"/>
      <c r="U300" s="148"/>
      <c r="V300" s="148"/>
      <c r="W300" s="148"/>
      <c r="X300" s="149"/>
    </row>
    <row r="301" spans="2:24" s="32" customFormat="1" ht="68.25" customHeight="1" x14ac:dyDescent="0.25">
      <c r="B301" s="226"/>
      <c r="C301" s="148"/>
      <c r="D301" s="148"/>
      <c r="E301" s="148"/>
      <c r="F301" s="148"/>
      <c r="G301" s="148"/>
      <c r="H301" s="148"/>
      <c r="I301" s="148"/>
      <c r="J301" s="148"/>
      <c r="K301" s="148"/>
      <c r="L301" s="33" t="s">
        <v>634</v>
      </c>
      <c r="M301" s="34">
        <v>43647</v>
      </c>
      <c r="N301" s="34">
        <v>43708</v>
      </c>
      <c r="O301" s="148"/>
      <c r="P301" s="148"/>
      <c r="Q301" s="148"/>
      <c r="R301" s="148"/>
      <c r="S301" s="148"/>
      <c r="T301" s="148"/>
      <c r="U301" s="148"/>
      <c r="V301" s="148"/>
      <c r="W301" s="148"/>
      <c r="X301" s="149"/>
    </row>
    <row r="302" spans="2:24" s="32" customFormat="1" ht="68.25" customHeight="1" x14ac:dyDescent="0.25">
      <c r="B302" s="226"/>
      <c r="C302" s="148"/>
      <c r="D302" s="148"/>
      <c r="E302" s="148"/>
      <c r="F302" s="148"/>
      <c r="G302" s="148"/>
      <c r="H302" s="148"/>
      <c r="I302" s="148"/>
      <c r="J302" s="148"/>
      <c r="K302" s="148"/>
      <c r="L302" s="33" t="s">
        <v>635</v>
      </c>
      <c r="M302" s="34">
        <v>43709</v>
      </c>
      <c r="N302" s="34">
        <v>43769</v>
      </c>
      <c r="O302" s="148"/>
      <c r="P302" s="148"/>
      <c r="Q302" s="148"/>
      <c r="R302" s="148"/>
      <c r="S302" s="148"/>
      <c r="T302" s="148"/>
      <c r="U302" s="148"/>
      <c r="V302" s="148"/>
      <c r="W302" s="148"/>
      <c r="X302" s="149"/>
    </row>
    <row r="303" spans="2:24" s="32" customFormat="1" ht="50.25" customHeight="1" x14ac:dyDescent="0.25">
      <c r="B303" s="226" t="s">
        <v>625</v>
      </c>
      <c r="C303" s="144" t="s">
        <v>636</v>
      </c>
      <c r="D303" s="148" t="s">
        <v>179</v>
      </c>
      <c r="E303" s="144" t="s">
        <v>637</v>
      </c>
      <c r="F303" s="144" t="s">
        <v>54</v>
      </c>
      <c r="G303" s="144" t="s">
        <v>69</v>
      </c>
      <c r="H303" s="144">
        <v>0</v>
      </c>
      <c r="I303" s="144">
        <v>0</v>
      </c>
      <c r="J303" s="144">
        <v>0</v>
      </c>
      <c r="K303" s="144">
        <v>2</v>
      </c>
      <c r="L303" s="33" t="s">
        <v>638</v>
      </c>
      <c r="M303" s="34">
        <v>43678</v>
      </c>
      <c r="N303" s="34">
        <v>43707</v>
      </c>
      <c r="O303" s="144" t="s">
        <v>35</v>
      </c>
      <c r="P303" s="144" t="s">
        <v>35</v>
      </c>
      <c r="Q303" s="144" t="s">
        <v>35</v>
      </c>
      <c r="R303" s="144" t="s">
        <v>35</v>
      </c>
      <c r="S303" s="144" t="s">
        <v>35</v>
      </c>
      <c r="T303" s="144" t="s">
        <v>630</v>
      </c>
      <c r="U303" s="144" t="s">
        <v>36</v>
      </c>
      <c r="V303" s="144" t="s">
        <v>36</v>
      </c>
      <c r="W303" s="144" t="s">
        <v>114</v>
      </c>
      <c r="X303" s="147" t="s">
        <v>115</v>
      </c>
    </row>
    <row r="304" spans="2:24" s="32" customFormat="1" ht="50.25" customHeight="1" x14ac:dyDescent="0.25">
      <c r="B304" s="226"/>
      <c r="C304" s="144"/>
      <c r="D304" s="148"/>
      <c r="E304" s="144"/>
      <c r="F304" s="144"/>
      <c r="G304" s="144"/>
      <c r="H304" s="144"/>
      <c r="I304" s="144"/>
      <c r="J304" s="144"/>
      <c r="K304" s="144"/>
      <c r="L304" s="33" t="s">
        <v>639</v>
      </c>
      <c r="M304" s="34">
        <v>43710</v>
      </c>
      <c r="N304" s="34">
        <v>43738</v>
      </c>
      <c r="O304" s="144"/>
      <c r="P304" s="144"/>
      <c r="Q304" s="144"/>
      <c r="R304" s="144"/>
      <c r="S304" s="144"/>
      <c r="T304" s="144"/>
      <c r="U304" s="144"/>
      <c r="V304" s="144"/>
      <c r="W304" s="144"/>
      <c r="X304" s="147"/>
    </row>
    <row r="305" spans="2:24" s="32" customFormat="1" ht="50.25" customHeight="1" x14ac:dyDescent="0.25">
      <c r="B305" s="226"/>
      <c r="C305" s="144"/>
      <c r="D305" s="148"/>
      <c r="E305" s="144"/>
      <c r="F305" s="144"/>
      <c r="G305" s="144"/>
      <c r="H305" s="144"/>
      <c r="I305" s="144"/>
      <c r="J305" s="144"/>
      <c r="K305" s="144"/>
      <c r="L305" s="33" t="s">
        <v>640</v>
      </c>
      <c r="M305" s="34">
        <v>43739</v>
      </c>
      <c r="N305" s="34">
        <v>43797</v>
      </c>
      <c r="O305" s="144"/>
      <c r="P305" s="144"/>
      <c r="Q305" s="144"/>
      <c r="R305" s="144"/>
      <c r="S305" s="144"/>
      <c r="T305" s="144"/>
      <c r="U305" s="144"/>
      <c r="V305" s="144"/>
      <c r="W305" s="144"/>
      <c r="X305" s="147"/>
    </row>
    <row r="306" spans="2:24" s="32" customFormat="1" ht="50.25" customHeight="1" x14ac:dyDescent="0.25">
      <c r="B306" s="226" t="s">
        <v>625</v>
      </c>
      <c r="C306" s="144" t="s">
        <v>641</v>
      </c>
      <c r="D306" s="148" t="s">
        <v>179</v>
      </c>
      <c r="E306" s="144" t="s">
        <v>642</v>
      </c>
      <c r="F306" s="144" t="s">
        <v>54</v>
      </c>
      <c r="G306" s="144" t="s">
        <v>372</v>
      </c>
      <c r="H306" s="144">
        <v>0</v>
      </c>
      <c r="I306" s="144">
        <v>0</v>
      </c>
      <c r="J306" s="144">
        <v>1</v>
      </c>
      <c r="K306" s="144">
        <v>0</v>
      </c>
      <c r="L306" s="33" t="s">
        <v>643</v>
      </c>
      <c r="M306" s="34">
        <v>43556</v>
      </c>
      <c r="N306" s="34">
        <v>43616</v>
      </c>
      <c r="O306" s="144" t="s">
        <v>35</v>
      </c>
      <c r="P306" s="144" t="s">
        <v>35</v>
      </c>
      <c r="Q306" s="144" t="s">
        <v>35</v>
      </c>
      <c r="R306" s="144" t="s">
        <v>35</v>
      </c>
      <c r="S306" s="144" t="s">
        <v>35</v>
      </c>
      <c r="T306" s="144" t="s">
        <v>630</v>
      </c>
      <c r="U306" s="144" t="s">
        <v>36</v>
      </c>
      <c r="V306" s="144" t="s">
        <v>36</v>
      </c>
      <c r="W306" s="144" t="s">
        <v>114</v>
      </c>
      <c r="X306" s="147" t="s">
        <v>115</v>
      </c>
    </row>
    <row r="307" spans="2:24" s="32" customFormat="1" ht="50.25" customHeight="1" x14ac:dyDescent="0.25">
      <c r="B307" s="226"/>
      <c r="C307" s="148"/>
      <c r="D307" s="148"/>
      <c r="E307" s="148"/>
      <c r="F307" s="148"/>
      <c r="G307" s="148"/>
      <c r="H307" s="148"/>
      <c r="I307" s="148"/>
      <c r="J307" s="148"/>
      <c r="K307" s="148"/>
      <c r="L307" s="33" t="s">
        <v>644</v>
      </c>
      <c r="M307" s="34">
        <v>43620</v>
      </c>
      <c r="N307" s="34">
        <v>43677</v>
      </c>
      <c r="O307" s="148"/>
      <c r="P307" s="148"/>
      <c r="Q307" s="148"/>
      <c r="R307" s="148"/>
      <c r="S307" s="148"/>
      <c r="T307" s="148"/>
      <c r="U307" s="148"/>
      <c r="V307" s="148"/>
      <c r="W307" s="148"/>
      <c r="X307" s="149"/>
    </row>
    <row r="308" spans="2:24" s="32" customFormat="1" ht="50.25" customHeight="1" x14ac:dyDescent="0.25">
      <c r="B308" s="226"/>
      <c r="C308" s="148"/>
      <c r="D308" s="148"/>
      <c r="E308" s="148"/>
      <c r="F308" s="148"/>
      <c r="G308" s="148"/>
      <c r="H308" s="148"/>
      <c r="I308" s="148"/>
      <c r="J308" s="148"/>
      <c r="K308" s="148"/>
      <c r="L308" s="33" t="s">
        <v>645</v>
      </c>
      <c r="M308" s="34">
        <v>43678</v>
      </c>
      <c r="N308" s="34">
        <v>43738</v>
      </c>
      <c r="O308" s="148"/>
      <c r="P308" s="148"/>
      <c r="Q308" s="148"/>
      <c r="R308" s="148"/>
      <c r="S308" s="148"/>
      <c r="T308" s="148"/>
      <c r="U308" s="148"/>
      <c r="V308" s="148"/>
      <c r="W308" s="148"/>
      <c r="X308" s="149"/>
    </row>
    <row r="309" spans="2:24" s="32" customFormat="1" ht="50.25" customHeight="1" x14ac:dyDescent="0.25">
      <c r="B309" s="226" t="s">
        <v>625</v>
      </c>
      <c r="C309" s="144" t="s">
        <v>646</v>
      </c>
      <c r="D309" s="148" t="s">
        <v>179</v>
      </c>
      <c r="E309" s="144" t="s">
        <v>647</v>
      </c>
      <c r="F309" s="144" t="s">
        <v>54</v>
      </c>
      <c r="G309" s="144" t="s">
        <v>33</v>
      </c>
      <c r="H309" s="144">
        <v>0</v>
      </c>
      <c r="I309" s="144">
        <v>1</v>
      </c>
      <c r="J309" s="144">
        <v>3</v>
      </c>
      <c r="K309" s="144">
        <v>5</v>
      </c>
      <c r="L309" s="33" t="s">
        <v>648</v>
      </c>
      <c r="M309" s="34">
        <v>43467</v>
      </c>
      <c r="N309" s="34">
        <v>43555</v>
      </c>
      <c r="O309" s="144" t="s">
        <v>35</v>
      </c>
      <c r="P309" s="144" t="s">
        <v>35</v>
      </c>
      <c r="Q309" s="144" t="s">
        <v>35</v>
      </c>
      <c r="R309" s="144" t="s">
        <v>35</v>
      </c>
      <c r="S309" s="144" t="s">
        <v>35</v>
      </c>
      <c r="T309" s="144" t="s">
        <v>649</v>
      </c>
      <c r="U309" s="144" t="s">
        <v>36</v>
      </c>
      <c r="V309" s="144" t="s">
        <v>36</v>
      </c>
      <c r="W309" s="144" t="s">
        <v>127</v>
      </c>
      <c r="X309" s="147" t="s">
        <v>165</v>
      </c>
    </row>
    <row r="310" spans="2:24" s="32" customFormat="1" ht="50.25" customHeight="1" x14ac:dyDescent="0.25">
      <c r="B310" s="226"/>
      <c r="C310" s="144"/>
      <c r="D310" s="148"/>
      <c r="E310" s="144"/>
      <c r="F310" s="144"/>
      <c r="G310" s="144"/>
      <c r="H310" s="144"/>
      <c r="I310" s="144"/>
      <c r="J310" s="144"/>
      <c r="K310" s="144"/>
      <c r="L310" s="33" t="s">
        <v>650</v>
      </c>
      <c r="M310" s="34">
        <v>43556</v>
      </c>
      <c r="N310" s="34">
        <v>43819</v>
      </c>
      <c r="O310" s="144"/>
      <c r="P310" s="144"/>
      <c r="Q310" s="144"/>
      <c r="R310" s="144"/>
      <c r="S310" s="144"/>
      <c r="T310" s="144"/>
      <c r="U310" s="144"/>
      <c r="V310" s="144"/>
      <c r="W310" s="144"/>
      <c r="X310" s="147"/>
    </row>
    <row r="311" spans="2:24" s="32" customFormat="1" ht="50.25" customHeight="1" x14ac:dyDescent="0.25">
      <c r="B311" s="226"/>
      <c r="C311" s="144"/>
      <c r="D311" s="148"/>
      <c r="E311" s="144"/>
      <c r="F311" s="144"/>
      <c r="G311" s="144"/>
      <c r="H311" s="144"/>
      <c r="I311" s="144"/>
      <c r="J311" s="144"/>
      <c r="K311" s="144"/>
      <c r="L311" s="33" t="s">
        <v>651</v>
      </c>
      <c r="M311" s="34">
        <v>43648</v>
      </c>
      <c r="N311" s="34">
        <v>43819</v>
      </c>
      <c r="O311" s="144"/>
      <c r="P311" s="144"/>
      <c r="Q311" s="144"/>
      <c r="R311" s="144"/>
      <c r="S311" s="144"/>
      <c r="T311" s="144"/>
      <c r="U311" s="144"/>
      <c r="V311" s="144"/>
      <c r="W311" s="144"/>
      <c r="X311" s="147"/>
    </row>
    <row r="312" spans="2:24" s="32" customFormat="1" ht="30" customHeight="1" x14ac:dyDescent="0.25">
      <c r="B312" s="226" t="s">
        <v>625</v>
      </c>
      <c r="C312" s="144" t="s">
        <v>652</v>
      </c>
      <c r="D312" s="148" t="s">
        <v>179</v>
      </c>
      <c r="E312" s="144" t="s">
        <v>653</v>
      </c>
      <c r="F312" s="144" t="s">
        <v>54</v>
      </c>
      <c r="G312" s="144" t="s">
        <v>33</v>
      </c>
      <c r="H312" s="144">
        <v>0</v>
      </c>
      <c r="I312" s="144">
        <v>100</v>
      </c>
      <c r="J312" s="144">
        <v>200</v>
      </c>
      <c r="K312" s="144">
        <v>500</v>
      </c>
      <c r="L312" s="33" t="s">
        <v>654</v>
      </c>
      <c r="M312" s="34">
        <v>43467</v>
      </c>
      <c r="N312" s="34">
        <v>43585</v>
      </c>
      <c r="O312" s="144" t="s">
        <v>35</v>
      </c>
      <c r="P312" s="144" t="s">
        <v>35</v>
      </c>
      <c r="Q312" s="144" t="s">
        <v>35</v>
      </c>
      <c r="R312" s="144" t="s">
        <v>35</v>
      </c>
      <c r="S312" s="144" t="s">
        <v>35</v>
      </c>
      <c r="T312" s="144" t="s">
        <v>649</v>
      </c>
      <c r="U312" s="144" t="s">
        <v>36</v>
      </c>
      <c r="V312" s="144" t="s">
        <v>36</v>
      </c>
      <c r="W312" s="144" t="s">
        <v>127</v>
      </c>
      <c r="X312" s="147" t="s">
        <v>165</v>
      </c>
    </row>
    <row r="313" spans="2:24" s="32" customFormat="1" ht="30" customHeight="1" x14ac:dyDescent="0.25">
      <c r="B313" s="226"/>
      <c r="C313" s="144"/>
      <c r="D313" s="148"/>
      <c r="E313" s="144"/>
      <c r="F313" s="148"/>
      <c r="G313" s="144"/>
      <c r="H313" s="144"/>
      <c r="I313" s="144"/>
      <c r="J313" s="144"/>
      <c r="K313" s="144"/>
      <c r="L313" s="33" t="s">
        <v>655</v>
      </c>
      <c r="M313" s="34">
        <v>43587</v>
      </c>
      <c r="N313" s="34">
        <v>43819</v>
      </c>
      <c r="O313" s="144"/>
      <c r="P313" s="144"/>
      <c r="Q313" s="144"/>
      <c r="R313" s="144"/>
      <c r="S313" s="144"/>
      <c r="T313" s="144"/>
      <c r="U313" s="144"/>
      <c r="V313" s="144"/>
      <c r="W313" s="144"/>
      <c r="X313" s="147"/>
    </row>
    <row r="314" spans="2:24" s="32" customFormat="1" ht="30" customHeight="1" x14ac:dyDescent="0.25">
      <c r="B314" s="226"/>
      <c r="C314" s="144"/>
      <c r="D314" s="148"/>
      <c r="E314" s="144"/>
      <c r="F314" s="148"/>
      <c r="G314" s="144"/>
      <c r="H314" s="144"/>
      <c r="I314" s="144"/>
      <c r="J314" s="144"/>
      <c r="K314" s="144"/>
      <c r="L314" s="33" t="s">
        <v>656</v>
      </c>
      <c r="M314" s="34">
        <v>43620</v>
      </c>
      <c r="N314" s="34">
        <v>43819</v>
      </c>
      <c r="O314" s="144"/>
      <c r="P314" s="144"/>
      <c r="Q314" s="144"/>
      <c r="R314" s="144"/>
      <c r="S314" s="144"/>
      <c r="T314" s="144"/>
      <c r="U314" s="144"/>
      <c r="V314" s="144"/>
      <c r="W314" s="144"/>
      <c r="X314" s="147"/>
    </row>
    <row r="315" spans="2:24" s="32" customFormat="1" ht="30" customHeight="1" x14ac:dyDescent="0.25">
      <c r="B315" s="226" t="s">
        <v>625</v>
      </c>
      <c r="C315" s="144" t="s">
        <v>657</v>
      </c>
      <c r="D315" s="148" t="s">
        <v>179</v>
      </c>
      <c r="E315" s="144" t="s">
        <v>658</v>
      </c>
      <c r="F315" s="144" t="s">
        <v>54</v>
      </c>
      <c r="G315" s="144" t="s">
        <v>33</v>
      </c>
      <c r="H315" s="144">
        <v>0</v>
      </c>
      <c r="I315" s="144">
        <v>9</v>
      </c>
      <c r="J315" s="144">
        <v>33</v>
      </c>
      <c r="K315" s="144">
        <v>33</v>
      </c>
      <c r="L315" s="33" t="s">
        <v>659</v>
      </c>
      <c r="M315" s="34">
        <v>43467</v>
      </c>
      <c r="N315" s="34">
        <v>43585</v>
      </c>
      <c r="O315" s="144" t="s">
        <v>35</v>
      </c>
      <c r="P315" s="144" t="s">
        <v>35</v>
      </c>
      <c r="Q315" s="144" t="s">
        <v>35</v>
      </c>
      <c r="R315" s="144" t="s">
        <v>35</v>
      </c>
      <c r="S315" s="144" t="s">
        <v>35</v>
      </c>
      <c r="T315" s="144" t="s">
        <v>649</v>
      </c>
      <c r="U315" s="144" t="s">
        <v>36</v>
      </c>
      <c r="V315" s="144" t="s">
        <v>36</v>
      </c>
      <c r="W315" s="144" t="s">
        <v>127</v>
      </c>
      <c r="X315" s="147" t="s">
        <v>165</v>
      </c>
    </row>
    <row r="316" spans="2:24" s="32" customFormat="1" ht="30" customHeight="1" x14ac:dyDescent="0.25">
      <c r="B316" s="226"/>
      <c r="C316" s="144"/>
      <c r="D316" s="148"/>
      <c r="E316" s="144"/>
      <c r="F316" s="148"/>
      <c r="G316" s="144"/>
      <c r="H316" s="144"/>
      <c r="I316" s="144"/>
      <c r="J316" s="144"/>
      <c r="K316" s="144"/>
      <c r="L316" s="33" t="s">
        <v>660</v>
      </c>
      <c r="M316" s="34">
        <v>43620</v>
      </c>
      <c r="N316" s="34">
        <v>43707</v>
      </c>
      <c r="O316" s="144"/>
      <c r="P316" s="144"/>
      <c r="Q316" s="144"/>
      <c r="R316" s="144"/>
      <c r="S316" s="144"/>
      <c r="T316" s="144"/>
      <c r="U316" s="144"/>
      <c r="V316" s="144"/>
      <c r="W316" s="144"/>
      <c r="X316" s="147"/>
    </row>
    <row r="317" spans="2:24" s="32" customFormat="1" ht="30" customHeight="1" x14ac:dyDescent="0.25">
      <c r="B317" s="226"/>
      <c r="C317" s="144"/>
      <c r="D317" s="148"/>
      <c r="E317" s="144"/>
      <c r="F317" s="148"/>
      <c r="G317" s="144"/>
      <c r="H317" s="144"/>
      <c r="I317" s="144"/>
      <c r="J317" s="144"/>
      <c r="K317" s="144"/>
      <c r="L317" s="33" t="s">
        <v>661</v>
      </c>
      <c r="M317" s="34">
        <v>43648</v>
      </c>
      <c r="N317" s="34">
        <v>43819</v>
      </c>
      <c r="O317" s="144"/>
      <c r="P317" s="144"/>
      <c r="Q317" s="144"/>
      <c r="R317" s="144"/>
      <c r="S317" s="144"/>
      <c r="T317" s="144"/>
      <c r="U317" s="144"/>
      <c r="V317" s="144"/>
      <c r="W317" s="144"/>
      <c r="X317" s="147"/>
    </row>
    <row r="318" spans="2:24" s="32" customFormat="1" ht="30" customHeight="1" x14ac:dyDescent="0.25">
      <c r="B318" s="226" t="s">
        <v>625</v>
      </c>
      <c r="C318" s="144" t="s">
        <v>662</v>
      </c>
      <c r="D318" s="148" t="s">
        <v>179</v>
      </c>
      <c r="E318" s="144" t="s">
        <v>663</v>
      </c>
      <c r="F318" s="144" t="s">
        <v>54</v>
      </c>
      <c r="G318" s="144" t="s">
        <v>33</v>
      </c>
      <c r="H318" s="144">
        <v>0</v>
      </c>
      <c r="I318" s="144">
        <v>0</v>
      </c>
      <c r="J318" s="144">
        <v>1</v>
      </c>
      <c r="K318" s="144">
        <v>1</v>
      </c>
      <c r="L318" s="33" t="s">
        <v>664</v>
      </c>
      <c r="M318" s="34">
        <v>43556</v>
      </c>
      <c r="N318" s="34">
        <v>43620</v>
      </c>
      <c r="O318" s="144" t="s">
        <v>35</v>
      </c>
      <c r="P318" s="144" t="s">
        <v>35</v>
      </c>
      <c r="Q318" s="144" t="s">
        <v>35</v>
      </c>
      <c r="R318" s="144" t="s">
        <v>35</v>
      </c>
      <c r="S318" s="144" t="s">
        <v>35</v>
      </c>
      <c r="T318" s="144" t="s">
        <v>649</v>
      </c>
      <c r="U318" s="144" t="s">
        <v>36</v>
      </c>
      <c r="V318" s="144" t="s">
        <v>36</v>
      </c>
      <c r="W318" s="144" t="s">
        <v>127</v>
      </c>
      <c r="X318" s="147" t="s">
        <v>165</v>
      </c>
    </row>
    <row r="319" spans="2:24" s="32" customFormat="1" ht="30" customHeight="1" x14ac:dyDescent="0.25">
      <c r="B319" s="226"/>
      <c r="C319" s="144"/>
      <c r="D319" s="148"/>
      <c r="E319" s="144"/>
      <c r="F319" s="148"/>
      <c r="G319" s="144"/>
      <c r="H319" s="144"/>
      <c r="I319" s="144"/>
      <c r="J319" s="144"/>
      <c r="K319" s="144"/>
      <c r="L319" s="33" t="s">
        <v>665</v>
      </c>
      <c r="M319" s="34">
        <v>43620</v>
      </c>
      <c r="N319" s="34">
        <v>43812</v>
      </c>
      <c r="O319" s="144"/>
      <c r="P319" s="144"/>
      <c r="Q319" s="144"/>
      <c r="R319" s="144"/>
      <c r="S319" s="144"/>
      <c r="T319" s="144"/>
      <c r="U319" s="144"/>
      <c r="V319" s="144"/>
      <c r="W319" s="144"/>
      <c r="X319" s="147"/>
    </row>
    <row r="320" spans="2:24" s="32" customFormat="1" ht="81.75" customHeight="1" x14ac:dyDescent="0.25">
      <c r="B320" s="226"/>
      <c r="C320" s="144"/>
      <c r="D320" s="148"/>
      <c r="E320" s="144"/>
      <c r="F320" s="148"/>
      <c r="G320" s="144"/>
      <c r="H320" s="144"/>
      <c r="I320" s="144"/>
      <c r="J320" s="144"/>
      <c r="K320" s="144"/>
      <c r="L320" s="33" t="s">
        <v>666</v>
      </c>
      <c r="M320" s="34">
        <v>43648</v>
      </c>
      <c r="N320" s="34">
        <v>43812</v>
      </c>
      <c r="O320" s="144"/>
      <c r="P320" s="144"/>
      <c r="Q320" s="144"/>
      <c r="R320" s="144"/>
      <c r="S320" s="144"/>
      <c r="T320" s="144"/>
      <c r="U320" s="144"/>
      <c r="V320" s="144"/>
      <c r="W320" s="144"/>
      <c r="X320" s="147"/>
    </row>
    <row r="321" spans="2:24" s="32" customFormat="1" ht="81.75" customHeight="1" x14ac:dyDescent="0.25">
      <c r="B321" s="226" t="s">
        <v>625</v>
      </c>
      <c r="C321" s="144" t="s">
        <v>667</v>
      </c>
      <c r="D321" s="148" t="s">
        <v>179</v>
      </c>
      <c r="E321" s="144" t="s">
        <v>668</v>
      </c>
      <c r="F321" s="144" t="s">
        <v>54</v>
      </c>
      <c r="G321" s="144" t="s">
        <v>33</v>
      </c>
      <c r="H321" s="144">
        <v>1</v>
      </c>
      <c r="I321" s="144">
        <v>2</v>
      </c>
      <c r="J321" s="144">
        <v>3</v>
      </c>
      <c r="K321" s="144">
        <v>5</v>
      </c>
      <c r="L321" s="34" t="s">
        <v>669</v>
      </c>
      <c r="M321" s="34">
        <v>43467</v>
      </c>
      <c r="N321" s="34">
        <v>43819</v>
      </c>
      <c r="O321" s="144" t="s">
        <v>35</v>
      </c>
      <c r="P321" s="144" t="s">
        <v>35</v>
      </c>
      <c r="Q321" s="144" t="s">
        <v>35</v>
      </c>
      <c r="R321" s="144" t="s">
        <v>35</v>
      </c>
      <c r="S321" s="144" t="s">
        <v>35</v>
      </c>
      <c r="T321" s="144" t="s">
        <v>649</v>
      </c>
      <c r="U321" s="144" t="s">
        <v>36</v>
      </c>
      <c r="V321" s="144" t="s">
        <v>36</v>
      </c>
      <c r="W321" s="144" t="s">
        <v>127</v>
      </c>
      <c r="X321" s="147" t="s">
        <v>165</v>
      </c>
    </row>
    <row r="322" spans="2:24" s="32" customFormat="1" ht="81.75" customHeight="1" x14ac:dyDescent="0.25">
      <c r="B322" s="226"/>
      <c r="C322" s="148"/>
      <c r="D322" s="148"/>
      <c r="E322" s="148"/>
      <c r="F322" s="148"/>
      <c r="G322" s="148"/>
      <c r="H322" s="148"/>
      <c r="I322" s="148"/>
      <c r="J322" s="148"/>
      <c r="K322" s="148"/>
      <c r="L322" s="34" t="s">
        <v>670</v>
      </c>
      <c r="M322" s="34">
        <v>43467</v>
      </c>
      <c r="N322" s="34">
        <v>43600</v>
      </c>
      <c r="O322" s="148"/>
      <c r="P322" s="148"/>
      <c r="Q322" s="148"/>
      <c r="R322" s="148"/>
      <c r="S322" s="148"/>
      <c r="T322" s="148"/>
      <c r="U322" s="148"/>
      <c r="V322" s="148"/>
      <c r="W322" s="148"/>
      <c r="X322" s="149"/>
    </row>
    <row r="323" spans="2:24" s="32" customFormat="1" ht="81.75" customHeight="1" x14ac:dyDescent="0.25">
      <c r="B323" s="226"/>
      <c r="C323" s="148"/>
      <c r="D323" s="148"/>
      <c r="E323" s="148"/>
      <c r="F323" s="148"/>
      <c r="G323" s="148"/>
      <c r="H323" s="148"/>
      <c r="I323" s="148"/>
      <c r="J323" s="148"/>
      <c r="K323" s="148"/>
      <c r="L323" s="34" t="s">
        <v>671</v>
      </c>
      <c r="M323" s="34">
        <v>43467</v>
      </c>
      <c r="N323" s="34">
        <v>43812</v>
      </c>
      <c r="O323" s="148"/>
      <c r="P323" s="148"/>
      <c r="Q323" s="148"/>
      <c r="R323" s="148"/>
      <c r="S323" s="148"/>
      <c r="T323" s="148"/>
      <c r="U323" s="148"/>
      <c r="V323" s="148"/>
      <c r="W323" s="148"/>
      <c r="X323" s="149"/>
    </row>
    <row r="324" spans="2:24" s="32" customFormat="1" ht="81.75" customHeight="1" x14ac:dyDescent="0.25">
      <c r="B324" s="226" t="s">
        <v>672</v>
      </c>
      <c r="C324" s="144" t="s">
        <v>673</v>
      </c>
      <c r="D324" s="148" t="s">
        <v>179</v>
      </c>
      <c r="E324" s="144" t="s">
        <v>674</v>
      </c>
      <c r="F324" s="144" t="s">
        <v>54</v>
      </c>
      <c r="G324" s="144" t="s">
        <v>33</v>
      </c>
      <c r="H324" s="144">
        <v>1</v>
      </c>
      <c r="I324" s="144">
        <v>3</v>
      </c>
      <c r="J324" s="144">
        <v>5</v>
      </c>
      <c r="K324" s="144">
        <v>6</v>
      </c>
      <c r="L324" s="33" t="s">
        <v>675</v>
      </c>
      <c r="M324" s="34">
        <v>43497</v>
      </c>
      <c r="N324" s="34">
        <v>43524</v>
      </c>
      <c r="O324" s="144" t="s">
        <v>35</v>
      </c>
      <c r="P324" s="144" t="s">
        <v>35</v>
      </c>
      <c r="Q324" s="144" t="s">
        <v>35</v>
      </c>
      <c r="R324" s="144" t="s">
        <v>35</v>
      </c>
      <c r="S324" s="144" t="s">
        <v>35</v>
      </c>
      <c r="T324" s="144" t="s">
        <v>676</v>
      </c>
      <c r="U324" s="144" t="s">
        <v>36</v>
      </c>
      <c r="V324" s="144" t="s">
        <v>36</v>
      </c>
      <c r="W324" s="144" t="s">
        <v>127</v>
      </c>
      <c r="X324" s="147" t="s">
        <v>63</v>
      </c>
    </row>
    <row r="325" spans="2:24" s="32" customFormat="1" ht="81.75" customHeight="1" x14ac:dyDescent="0.25">
      <c r="B325" s="226"/>
      <c r="C325" s="144"/>
      <c r="D325" s="148"/>
      <c r="E325" s="144"/>
      <c r="F325" s="144"/>
      <c r="G325" s="144"/>
      <c r="H325" s="144"/>
      <c r="I325" s="144"/>
      <c r="J325" s="144"/>
      <c r="K325" s="144"/>
      <c r="L325" s="33" t="s">
        <v>677</v>
      </c>
      <c r="M325" s="34">
        <v>43497</v>
      </c>
      <c r="N325" s="34">
        <v>43798</v>
      </c>
      <c r="O325" s="144"/>
      <c r="P325" s="144"/>
      <c r="Q325" s="144"/>
      <c r="R325" s="144"/>
      <c r="S325" s="144"/>
      <c r="T325" s="144"/>
      <c r="U325" s="144"/>
      <c r="V325" s="144"/>
      <c r="W325" s="144"/>
      <c r="X325" s="147"/>
    </row>
    <row r="326" spans="2:24" s="32" customFormat="1" ht="81.75" customHeight="1" x14ac:dyDescent="0.25">
      <c r="B326" s="226"/>
      <c r="C326" s="148"/>
      <c r="D326" s="148"/>
      <c r="E326" s="148"/>
      <c r="F326" s="148"/>
      <c r="G326" s="148"/>
      <c r="H326" s="148"/>
      <c r="I326" s="148"/>
      <c r="J326" s="148"/>
      <c r="K326" s="148"/>
      <c r="L326" s="33" t="s">
        <v>678</v>
      </c>
      <c r="M326" s="34">
        <v>43497</v>
      </c>
      <c r="N326" s="34">
        <v>43798</v>
      </c>
      <c r="O326" s="148"/>
      <c r="P326" s="148"/>
      <c r="Q326" s="148"/>
      <c r="R326" s="148"/>
      <c r="S326" s="148"/>
      <c r="T326" s="148"/>
      <c r="U326" s="148"/>
      <c r="V326" s="148"/>
      <c r="W326" s="148"/>
      <c r="X326" s="149"/>
    </row>
    <row r="327" spans="2:24" s="32" customFormat="1" ht="81.75" customHeight="1" x14ac:dyDescent="0.25">
      <c r="B327" s="226" t="s">
        <v>672</v>
      </c>
      <c r="C327" s="144" t="s">
        <v>679</v>
      </c>
      <c r="D327" s="148" t="s">
        <v>179</v>
      </c>
      <c r="E327" s="144" t="s">
        <v>680</v>
      </c>
      <c r="F327" s="144" t="s">
        <v>54</v>
      </c>
      <c r="G327" s="144" t="s">
        <v>33</v>
      </c>
      <c r="H327" s="144">
        <v>1</v>
      </c>
      <c r="I327" s="144">
        <v>2</v>
      </c>
      <c r="J327" s="144">
        <v>3</v>
      </c>
      <c r="K327" s="144">
        <v>4</v>
      </c>
      <c r="L327" s="33" t="s">
        <v>681</v>
      </c>
      <c r="M327" s="34">
        <v>43497</v>
      </c>
      <c r="N327" s="34">
        <v>43524</v>
      </c>
      <c r="O327" s="144" t="s">
        <v>35</v>
      </c>
      <c r="P327" s="144" t="s">
        <v>35</v>
      </c>
      <c r="Q327" s="144" t="s">
        <v>35</v>
      </c>
      <c r="R327" s="144" t="s">
        <v>35</v>
      </c>
      <c r="S327" s="144" t="s">
        <v>35</v>
      </c>
      <c r="T327" s="144" t="s">
        <v>676</v>
      </c>
      <c r="U327" s="144" t="s">
        <v>36</v>
      </c>
      <c r="V327" s="144" t="s">
        <v>36</v>
      </c>
      <c r="W327" s="144" t="s">
        <v>127</v>
      </c>
      <c r="X327" s="147" t="s">
        <v>63</v>
      </c>
    </row>
    <row r="328" spans="2:24" s="32" customFormat="1" ht="81.75" customHeight="1" x14ac:dyDescent="0.25">
      <c r="B328" s="226"/>
      <c r="C328" s="144"/>
      <c r="D328" s="148"/>
      <c r="E328" s="144"/>
      <c r="F328" s="144"/>
      <c r="G328" s="144"/>
      <c r="H328" s="144"/>
      <c r="I328" s="144"/>
      <c r="J328" s="144"/>
      <c r="K328" s="144"/>
      <c r="L328" s="33" t="s">
        <v>677</v>
      </c>
      <c r="M328" s="34">
        <v>43497</v>
      </c>
      <c r="N328" s="34">
        <v>43798</v>
      </c>
      <c r="O328" s="144"/>
      <c r="P328" s="144"/>
      <c r="Q328" s="144"/>
      <c r="R328" s="144"/>
      <c r="S328" s="144"/>
      <c r="T328" s="144"/>
      <c r="U328" s="144"/>
      <c r="V328" s="144"/>
      <c r="W328" s="144"/>
      <c r="X328" s="147"/>
    </row>
    <row r="329" spans="2:24" s="32" customFormat="1" ht="81.75" customHeight="1" x14ac:dyDescent="0.25">
      <c r="B329" s="226"/>
      <c r="C329" s="148"/>
      <c r="D329" s="148"/>
      <c r="E329" s="148"/>
      <c r="F329" s="148"/>
      <c r="G329" s="148"/>
      <c r="H329" s="148"/>
      <c r="I329" s="148"/>
      <c r="J329" s="148"/>
      <c r="K329" s="148"/>
      <c r="L329" s="33" t="s">
        <v>682</v>
      </c>
      <c r="M329" s="34">
        <v>43497</v>
      </c>
      <c r="N329" s="34">
        <v>43798</v>
      </c>
      <c r="O329" s="148"/>
      <c r="P329" s="148"/>
      <c r="Q329" s="148"/>
      <c r="R329" s="148"/>
      <c r="S329" s="148"/>
      <c r="T329" s="148"/>
      <c r="U329" s="148"/>
      <c r="V329" s="148"/>
      <c r="W329" s="148"/>
      <c r="X329" s="149"/>
    </row>
    <row r="330" spans="2:24" s="32" customFormat="1" ht="81.75" customHeight="1" x14ac:dyDescent="0.25">
      <c r="B330" s="226" t="s">
        <v>683</v>
      </c>
      <c r="C330" s="144" t="s">
        <v>684</v>
      </c>
      <c r="D330" s="148" t="s">
        <v>194</v>
      </c>
      <c r="E330" s="144" t="s">
        <v>685</v>
      </c>
      <c r="F330" s="144" t="s">
        <v>32</v>
      </c>
      <c r="G330" s="144" t="s">
        <v>69</v>
      </c>
      <c r="H330" s="144">
        <v>0</v>
      </c>
      <c r="I330" s="144">
        <v>0</v>
      </c>
      <c r="J330" s="160">
        <v>0.3</v>
      </c>
      <c r="K330" s="160">
        <v>0.7</v>
      </c>
      <c r="L330" s="33" t="s">
        <v>686</v>
      </c>
      <c r="M330" s="34">
        <v>43631</v>
      </c>
      <c r="N330" s="34">
        <v>43646</v>
      </c>
      <c r="O330" s="144" t="s">
        <v>35</v>
      </c>
      <c r="P330" s="144" t="s">
        <v>35</v>
      </c>
      <c r="Q330" s="144" t="s">
        <v>35</v>
      </c>
      <c r="R330" s="144" t="s">
        <v>35</v>
      </c>
      <c r="S330" s="144" t="s">
        <v>35</v>
      </c>
      <c r="T330" s="144" t="s">
        <v>687</v>
      </c>
      <c r="U330" s="144" t="s">
        <v>36</v>
      </c>
      <c r="V330" s="144" t="s">
        <v>36</v>
      </c>
      <c r="W330" s="144" t="s">
        <v>578</v>
      </c>
      <c r="X330" s="147" t="s">
        <v>579</v>
      </c>
    </row>
    <row r="331" spans="2:24" s="32" customFormat="1" ht="30" customHeight="1" x14ac:dyDescent="0.25">
      <c r="B331" s="226"/>
      <c r="C331" s="144"/>
      <c r="D331" s="148"/>
      <c r="E331" s="144"/>
      <c r="F331" s="144"/>
      <c r="G331" s="144"/>
      <c r="H331" s="144"/>
      <c r="I331" s="144"/>
      <c r="J331" s="160"/>
      <c r="K331" s="160"/>
      <c r="L331" s="33" t="s">
        <v>688</v>
      </c>
      <c r="M331" s="34">
        <v>43648</v>
      </c>
      <c r="N331" s="34">
        <v>43661</v>
      </c>
      <c r="O331" s="144"/>
      <c r="P331" s="144"/>
      <c r="Q331" s="144"/>
      <c r="R331" s="144"/>
      <c r="S331" s="144"/>
      <c r="T331" s="144"/>
      <c r="U331" s="144"/>
      <c r="V331" s="144"/>
      <c r="W331" s="144"/>
      <c r="X331" s="147"/>
    </row>
    <row r="332" spans="2:24" s="32" customFormat="1" ht="30" customHeight="1" x14ac:dyDescent="0.25">
      <c r="B332" s="226"/>
      <c r="C332" s="144"/>
      <c r="D332" s="148"/>
      <c r="E332" s="144"/>
      <c r="F332" s="144"/>
      <c r="G332" s="144"/>
      <c r="H332" s="144"/>
      <c r="I332" s="144"/>
      <c r="J332" s="160"/>
      <c r="K332" s="160"/>
      <c r="L332" s="33" t="s">
        <v>689</v>
      </c>
      <c r="M332" s="34">
        <v>43662</v>
      </c>
      <c r="N332" s="34">
        <v>43677</v>
      </c>
      <c r="O332" s="144"/>
      <c r="P332" s="144"/>
      <c r="Q332" s="144"/>
      <c r="R332" s="144"/>
      <c r="S332" s="144"/>
      <c r="T332" s="144"/>
      <c r="U332" s="144"/>
      <c r="V332" s="144"/>
      <c r="W332" s="144"/>
      <c r="X332" s="147"/>
    </row>
    <row r="333" spans="2:24" s="32" customFormat="1" ht="30" customHeight="1" x14ac:dyDescent="0.25">
      <c r="B333" s="226"/>
      <c r="C333" s="144"/>
      <c r="D333" s="148"/>
      <c r="E333" s="144"/>
      <c r="F333" s="144"/>
      <c r="G333" s="144"/>
      <c r="H333" s="144"/>
      <c r="I333" s="144"/>
      <c r="J333" s="160"/>
      <c r="K333" s="160"/>
      <c r="L333" s="33" t="s">
        <v>690</v>
      </c>
      <c r="M333" s="34">
        <v>43678</v>
      </c>
      <c r="N333" s="34">
        <v>43797</v>
      </c>
      <c r="O333" s="144"/>
      <c r="P333" s="144"/>
      <c r="Q333" s="144"/>
      <c r="R333" s="144"/>
      <c r="S333" s="144"/>
      <c r="T333" s="144"/>
      <c r="U333" s="144"/>
      <c r="V333" s="144"/>
      <c r="W333" s="144"/>
      <c r="X333" s="147"/>
    </row>
    <row r="334" spans="2:24" s="32" customFormat="1" ht="30" customHeight="1" x14ac:dyDescent="0.25">
      <c r="B334" s="226"/>
      <c r="C334" s="144"/>
      <c r="D334" s="148"/>
      <c r="E334" s="144"/>
      <c r="F334" s="144"/>
      <c r="G334" s="144"/>
      <c r="H334" s="144"/>
      <c r="I334" s="144"/>
      <c r="J334" s="160"/>
      <c r="K334" s="160"/>
      <c r="L334" s="33" t="s">
        <v>691</v>
      </c>
      <c r="M334" s="34">
        <v>43678</v>
      </c>
      <c r="N334" s="34">
        <v>43797</v>
      </c>
      <c r="O334" s="144"/>
      <c r="P334" s="144"/>
      <c r="Q334" s="144"/>
      <c r="R334" s="144"/>
      <c r="S334" s="144"/>
      <c r="T334" s="144"/>
      <c r="U334" s="144"/>
      <c r="V334" s="144"/>
      <c r="W334" s="144"/>
      <c r="X334" s="147"/>
    </row>
    <row r="335" spans="2:24" s="32" customFormat="1" ht="94.5" customHeight="1" x14ac:dyDescent="0.25">
      <c r="B335" s="226" t="s">
        <v>683</v>
      </c>
      <c r="C335" s="144" t="s">
        <v>692</v>
      </c>
      <c r="D335" s="148" t="s">
        <v>194</v>
      </c>
      <c r="E335" s="144" t="s">
        <v>693</v>
      </c>
      <c r="F335" s="144" t="s">
        <v>54</v>
      </c>
      <c r="G335" s="144" t="s">
        <v>694</v>
      </c>
      <c r="H335" s="227">
        <v>0.15</v>
      </c>
      <c r="I335" s="227">
        <v>1</v>
      </c>
      <c r="J335" s="227"/>
      <c r="K335" s="227"/>
      <c r="L335" s="33" t="s">
        <v>695</v>
      </c>
      <c r="M335" s="34">
        <v>43480</v>
      </c>
      <c r="N335" s="34">
        <v>43554</v>
      </c>
      <c r="O335" s="144" t="s">
        <v>35</v>
      </c>
      <c r="P335" s="144" t="s">
        <v>35</v>
      </c>
      <c r="Q335" s="144" t="s">
        <v>35</v>
      </c>
      <c r="R335" s="144" t="s">
        <v>35</v>
      </c>
      <c r="S335" s="144" t="s">
        <v>35</v>
      </c>
      <c r="T335" s="144" t="s">
        <v>36</v>
      </c>
      <c r="U335" s="144" t="s">
        <v>36</v>
      </c>
      <c r="V335" s="144" t="s">
        <v>36</v>
      </c>
      <c r="W335" s="144" t="s">
        <v>578</v>
      </c>
      <c r="X335" s="147" t="s">
        <v>579</v>
      </c>
    </row>
    <row r="336" spans="2:24" s="32" customFormat="1" ht="94.5" customHeight="1" x14ac:dyDescent="0.25">
      <c r="B336" s="226"/>
      <c r="C336" s="144"/>
      <c r="D336" s="148"/>
      <c r="E336" s="144"/>
      <c r="F336" s="144"/>
      <c r="G336" s="144"/>
      <c r="H336" s="227"/>
      <c r="I336" s="227"/>
      <c r="J336" s="227"/>
      <c r="K336" s="227"/>
      <c r="L336" s="33" t="s">
        <v>696</v>
      </c>
      <c r="M336" s="34">
        <v>43553</v>
      </c>
      <c r="N336" s="34">
        <v>43563</v>
      </c>
      <c r="O336" s="144"/>
      <c r="P336" s="144"/>
      <c r="Q336" s="144"/>
      <c r="R336" s="144"/>
      <c r="S336" s="144"/>
      <c r="T336" s="144"/>
      <c r="U336" s="144"/>
      <c r="V336" s="144"/>
      <c r="W336" s="144"/>
      <c r="X336" s="147"/>
    </row>
    <row r="337" spans="2:24" s="32" customFormat="1" ht="94.5" customHeight="1" x14ac:dyDescent="0.25">
      <c r="B337" s="226"/>
      <c r="C337" s="144"/>
      <c r="D337" s="148"/>
      <c r="E337" s="144"/>
      <c r="F337" s="144"/>
      <c r="G337" s="144"/>
      <c r="H337" s="227"/>
      <c r="I337" s="227"/>
      <c r="J337" s="227"/>
      <c r="K337" s="227"/>
      <c r="L337" s="33" t="s">
        <v>697</v>
      </c>
      <c r="M337" s="34">
        <v>43563</v>
      </c>
      <c r="N337" s="34">
        <v>43574</v>
      </c>
      <c r="O337" s="144"/>
      <c r="P337" s="144"/>
      <c r="Q337" s="144"/>
      <c r="R337" s="144"/>
      <c r="S337" s="144"/>
      <c r="T337" s="144"/>
      <c r="U337" s="144"/>
      <c r="V337" s="144"/>
      <c r="W337" s="144"/>
      <c r="X337" s="147"/>
    </row>
    <row r="338" spans="2:24" s="32" customFormat="1" ht="94.5" customHeight="1" x14ac:dyDescent="0.25">
      <c r="B338" s="226"/>
      <c r="C338" s="144"/>
      <c r="D338" s="148"/>
      <c r="E338" s="144"/>
      <c r="F338" s="144"/>
      <c r="G338" s="144"/>
      <c r="H338" s="227"/>
      <c r="I338" s="227"/>
      <c r="J338" s="227"/>
      <c r="K338" s="227"/>
      <c r="L338" s="33" t="s">
        <v>698</v>
      </c>
      <c r="M338" s="34">
        <v>43577</v>
      </c>
      <c r="N338" s="34">
        <v>43581</v>
      </c>
      <c r="O338" s="144"/>
      <c r="P338" s="144"/>
      <c r="Q338" s="144"/>
      <c r="R338" s="144"/>
      <c r="S338" s="144"/>
      <c r="T338" s="144"/>
      <c r="U338" s="144"/>
      <c r="V338" s="144"/>
      <c r="W338" s="144"/>
      <c r="X338" s="147"/>
    </row>
    <row r="339" spans="2:24" s="32" customFormat="1" ht="94.5" customHeight="1" x14ac:dyDescent="0.25">
      <c r="B339" s="226"/>
      <c r="C339" s="144"/>
      <c r="D339" s="148"/>
      <c r="E339" s="144"/>
      <c r="F339" s="144"/>
      <c r="G339" s="144"/>
      <c r="H339" s="227"/>
      <c r="I339" s="227"/>
      <c r="J339" s="227"/>
      <c r="K339" s="227"/>
      <c r="L339" s="33" t="s">
        <v>699</v>
      </c>
      <c r="M339" s="34">
        <v>43584</v>
      </c>
      <c r="N339" s="34">
        <v>43591</v>
      </c>
      <c r="O339" s="144"/>
      <c r="P339" s="144"/>
      <c r="Q339" s="144"/>
      <c r="R339" s="144"/>
      <c r="S339" s="144"/>
      <c r="T339" s="144"/>
      <c r="U339" s="144"/>
      <c r="V339" s="144"/>
      <c r="W339" s="144"/>
      <c r="X339" s="147"/>
    </row>
    <row r="340" spans="2:24" s="87" customFormat="1" ht="94.5" customHeight="1" x14ac:dyDescent="0.25">
      <c r="B340" s="226" t="s">
        <v>683</v>
      </c>
      <c r="C340" s="144" t="s">
        <v>700</v>
      </c>
      <c r="D340" s="148" t="s">
        <v>194</v>
      </c>
      <c r="E340" s="144" t="s">
        <v>701</v>
      </c>
      <c r="F340" s="144" t="s">
        <v>54</v>
      </c>
      <c r="G340" s="144" t="s">
        <v>33</v>
      </c>
      <c r="H340" s="144">
        <v>0</v>
      </c>
      <c r="I340" s="144">
        <v>0</v>
      </c>
      <c r="J340" s="160">
        <v>0.45</v>
      </c>
      <c r="K340" s="160">
        <v>0.5</v>
      </c>
      <c r="L340" s="33" t="s">
        <v>702</v>
      </c>
      <c r="M340" s="34">
        <v>43525</v>
      </c>
      <c r="N340" s="34">
        <v>43585</v>
      </c>
      <c r="O340" s="144" t="s">
        <v>35</v>
      </c>
      <c r="P340" s="144" t="s">
        <v>35</v>
      </c>
      <c r="Q340" s="144" t="s">
        <v>35</v>
      </c>
      <c r="R340" s="144" t="s">
        <v>35</v>
      </c>
      <c r="S340" s="144" t="s">
        <v>35</v>
      </c>
      <c r="T340" s="144" t="s">
        <v>703</v>
      </c>
      <c r="U340" s="144" t="s">
        <v>36</v>
      </c>
      <c r="V340" s="144" t="s">
        <v>36</v>
      </c>
      <c r="W340" s="144" t="s">
        <v>578</v>
      </c>
      <c r="X340" s="147" t="s">
        <v>579</v>
      </c>
    </row>
    <row r="341" spans="2:24" s="87" customFormat="1" ht="94.5" customHeight="1" x14ac:dyDescent="0.25">
      <c r="B341" s="226"/>
      <c r="C341" s="144"/>
      <c r="D341" s="148"/>
      <c r="E341" s="144"/>
      <c r="F341" s="144"/>
      <c r="G341" s="144"/>
      <c r="H341" s="144"/>
      <c r="I341" s="144"/>
      <c r="J341" s="160"/>
      <c r="K341" s="160"/>
      <c r="L341" s="33" t="s">
        <v>704</v>
      </c>
      <c r="M341" s="34">
        <v>43586</v>
      </c>
      <c r="N341" s="34">
        <v>43707</v>
      </c>
      <c r="O341" s="144"/>
      <c r="P341" s="144"/>
      <c r="Q341" s="144"/>
      <c r="R341" s="144"/>
      <c r="S341" s="144"/>
      <c r="T341" s="144"/>
      <c r="U341" s="144"/>
      <c r="V341" s="144"/>
      <c r="W341" s="144"/>
      <c r="X341" s="147"/>
    </row>
    <row r="342" spans="2:24" s="87" customFormat="1" ht="94.5" customHeight="1" x14ac:dyDescent="0.25">
      <c r="B342" s="226"/>
      <c r="C342" s="144"/>
      <c r="D342" s="148"/>
      <c r="E342" s="144"/>
      <c r="F342" s="144"/>
      <c r="G342" s="144"/>
      <c r="H342" s="144"/>
      <c r="I342" s="144"/>
      <c r="J342" s="160"/>
      <c r="K342" s="160"/>
      <c r="L342" s="33" t="s">
        <v>705</v>
      </c>
      <c r="M342" s="34">
        <v>43678</v>
      </c>
      <c r="N342" s="34">
        <v>43709</v>
      </c>
      <c r="O342" s="144"/>
      <c r="P342" s="144"/>
      <c r="Q342" s="144"/>
      <c r="R342" s="144"/>
      <c r="S342" s="144"/>
      <c r="T342" s="144"/>
      <c r="U342" s="144"/>
      <c r="V342" s="144"/>
      <c r="W342" s="144"/>
      <c r="X342" s="147"/>
    </row>
    <row r="343" spans="2:24" s="87" customFormat="1" ht="94.5" customHeight="1" x14ac:dyDescent="0.25">
      <c r="B343" s="226"/>
      <c r="C343" s="144"/>
      <c r="D343" s="148"/>
      <c r="E343" s="144"/>
      <c r="F343" s="144"/>
      <c r="G343" s="144"/>
      <c r="H343" s="144"/>
      <c r="I343" s="144"/>
      <c r="J343" s="160"/>
      <c r="K343" s="160"/>
      <c r="L343" s="33" t="s">
        <v>706</v>
      </c>
      <c r="M343" s="34">
        <v>43739</v>
      </c>
      <c r="N343" s="34">
        <v>43819</v>
      </c>
      <c r="O343" s="144"/>
      <c r="P343" s="144"/>
      <c r="Q343" s="144"/>
      <c r="R343" s="144"/>
      <c r="S343" s="144"/>
      <c r="T343" s="144"/>
      <c r="U343" s="144"/>
      <c r="V343" s="144"/>
      <c r="W343" s="144"/>
      <c r="X343" s="147"/>
    </row>
    <row r="344" spans="2:24" s="87" customFormat="1" ht="94.5" customHeight="1" x14ac:dyDescent="0.25">
      <c r="B344" s="226" t="s">
        <v>683</v>
      </c>
      <c r="C344" s="144" t="s">
        <v>707</v>
      </c>
      <c r="D344" s="148" t="s">
        <v>194</v>
      </c>
      <c r="E344" s="144" t="s">
        <v>708</v>
      </c>
      <c r="F344" s="144" t="s">
        <v>54</v>
      </c>
      <c r="G344" s="144" t="s">
        <v>33</v>
      </c>
      <c r="H344" s="144">
        <v>0</v>
      </c>
      <c r="I344" s="144">
        <v>3</v>
      </c>
      <c r="J344" s="144">
        <v>3</v>
      </c>
      <c r="K344" s="144">
        <v>4</v>
      </c>
      <c r="L344" s="33" t="s">
        <v>709</v>
      </c>
      <c r="M344" s="34">
        <v>43486</v>
      </c>
      <c r="N344" s="34">
        <v>43585</v>
      </c>
      <c r="O344" s="144" t="s">
        <v>35</v>
      </c>
      <c r="P344" s="144" t="s">
        <v>35</v>
      </c>
      <c r="Q344" s="144" t="s">
        <v>35</v>
      </c>
      <c r="R344" s="144" t="s">
        <v>35</v>
      </c>
      <c r="S344" s="144" t="s">
        <v>35</v>
      </c>
      <c r="T344" s="144" t="s">
        <v>36</v>
      </c>
      <c r="U344" s="144" t="s">
        <v>36</v>
      </c>
      <c r="V344" s="144" t="s">
        <v>36</v>
      </c>
      <c r="W344" s="144" t="s">
        <v>578</v>
      </c>
      <c r="X344" s="147" t="s">
        <v>579</v>
      </c>
    </row>
    <row r="345" spans="2:24" s="87" customFormat="1" ht="94.5" customHeight="1" x14ac:dyDescent="0.25">
      <c r="B345" s="226"/>
      <c r="C345" s="144"/>
      <c r="D345" s="148"/>
      <c r="E345" s="144"/>
      <c r="F345" s="144"/>
      <c r="G345" s="144"/>
      <c r="H345" s="144"/>
      <c r="I345" s="144"/>
      <c r="J345" s="144"/>
      <c r="K345" s="144"/>
      <c r="L345" s="33" t="s">
        <v>710</v>
      </c>
      <c r="M345" s="34">
        <v>43486</v>
      </c>
      <c r="N345" s="34">
        <v>43585</v>
      </c>
      <c r="O345" s="144"/>
      <c r="P345" s="144"/>
      <c r="Q345" s="144"/>
      <c r="R345" s="144"/>
      <c r="S345" s="144"/>
      <c r="T345" s="144"/>
      <c r="U345" s="144"/>
      <c r="V345" s="144"/>
      <c r="W345" s="144"/>
      <c r="X345" s="147"/>
    </row>
    <row r="346" spans="2:24" s="87" customFormat="1" ht="94.5" customHeight="1" x14ac:dyDescent="0.25">
      <c r="B346" s="226"/>
      <c r="C346" s="144"/>
      <c r="D346" s="148"/>
      <c r="E346" s="144"/>
      <c r="F346" s="144"/>
      <c r="G346" s="144"/>
      <c r="H346" s="144"/>
      <c r="I346" s="144"/>
      <c r="J346" s="144"/>
      <c r="K346" s="144"/>
      <c r="L346" s="33" t="s">
        <v>711</v>
      </c>
      <c r="M346" s="34">
        <v>43587</v>
      </c>
      <c r="N346" s="34">
        <v>43633</v>
      </c>
      <c r="O346" s="144"/>
      <c r="P346" s="144"/>
      <c r="Q346" s="144"/>
      <c r="R346" s="144"/>
      <c r="S346" s="144"/>
      <c r="T346" s="144"/>
      <c r="U346" s="144"/>
      <c r="V346" s="144"/>
      <c r="W346" s="144"/>
      <c r="X346" s="147"/>
    </row>
    <row r="347" spans="2:24" s="87" customFormat="1" ht="30" customHeight="1" x14ac:dyDescent="0.25">
      <c r="B347" s="226"/>
      <c r="C347" s="144"/>
      <c r="D347" s="148"/>
      <c r="E347" s="144"/>
      <c r="F347" s="144"/>
      <c r="G347" s="144"/>
      <c r="H347" s="144"/>
      <c r="I347" s="144"/>
      <c r="J347" s="144"/>
      <c r="K347" s="144"/>
      <c r="L347" s="33" t="s">
        <v>712</v>
      </c>
      <c r="M347" s="34">
        <v>43634</v>
      </c>
      <c r="N347" s="34">
        <v>43766</v>
      </c>
      <c r="O347" s="144"/>
      <c r="P347" s="144"/>
      <c r="Q347" s="144"/>
      <c r="R347" s="144"/>
      <c r="S347" s="144"/>
      <c r="T347" s="144"/>
      <c r="U347" s="144"/>
      <c r="V347" s="144"/>
      <c r="W347" s="144"/>
      <c r="X347" s="147"/>
    </row>
    <row r="348" spans="2:24" s="32" customFormat="1" ht="94.5" customHeight="1" x14ac:dyDescent="0.25">
      <c r="B348" s="226" t="s">
        <v>713</v>
      </c>
      <c r="C348" s="144" t="s">
        <v>714</v>
      </c>
      <c r="D348" s="148" t="s">
        <v>179</v>
      </c>
      <c r="E348" s="144" t="s">
        <v>715</v>
      </c>
      <c r="F348" s="144" t="s">
        <v>54</v>
      </c>
      <c r="G348" s="144" t="s">
        <v>69</v>
      </c>
      <c r="H348" s="227">
        <v>2</v>
      </c>
      <c r="I348" s="227">
        <v>2</v>
      </c>
      <c r="J348" s="227">
        <v>2</v>
      </c>
      <c r="K348" s="227">
        <v>4</v>
      </c>
      <c r="L348" s="33" t="s">
        <v>716</v>
      </c>
      <c r="M348" s="34">
        <v>43467</v>
      </c>
      <c r="N348" s="34">
        <v>43555</v>
      </c>
      <c r="O348" s="144" t="s">
        <v>35</v>
      </c>
      <c r="P348" s="144" t="s">
        <v>35</v>
      </c>
      <c r="Q348" s="144" t="s">
        <v>35</v>
      </c>
      <c r="R348" s="144" t="s">
        <v>35</v>
      </c>
      <c r="S348" s="144" t="s">
        <v>35</v>
      </c>
      <c r="T348" s="144" t="s">
        <v>717</v>
      </c>
      <c r="U348" s="144" t="s">
        <v>36</v>
      </c>
      <c r="V348" s="144" t="s">
        <v>36</v>
      </c>
      <c r="W348" s="144" t="s">
        <v>127</v>
      </c>
      <c r="X348" s="147" t="s">
        <v>183</v>
      </c>
    </row>
    <row r="349" spans="2:24" s="32" customFormat="1" ht="94.5" customHeight="1" x14ac:dyDescent="0.25">
      <c r="B349" s="226"/>
      <c r="C349" s="144"/>
      <c r="D349" s="148"/>
      <c r="E349" s="144"/>
      <c r="F349" s="144"/>
      <c r="G349" s="148"/>
      <c r="H349" s="228"/>
      <c r="I349" s="228"/>
      <c r="J349" s="228"/>
      <c r="K349" s="228"/>
      <c r="L349" s="33" t="s">
        <v>718</v>
      </c>
      <c r="M349" s="34">
        <v>43467</v>
      </c>
      <c r="N349" s="34">
        <v>43555</v>
      </c>
      <c r="O349" s="144"/>
      <c r="P349" s="144"/>
      <c r="Q349" s="144"/>
      <c r="R349" s="144"/>
      <c r="S349" s="144"/>
      <c r="T349" s="144"/>
      <c r="U349" s="144"/>
      <c r="V349" s="144"/>
      <c r="W349" s="144"/>
      <c r="X349" s="147"/>
    </row>
    <row r="350" spans="2:24" s="32" customFormat="1" ht="94.5" customHeight="1" x14ac:dyDescent="0.25">
      <c r="B350" s="226"/>
      <c r="C350" s="144"/>
      <c r="D350" s="148"/>
      <c r="E350" s="144"/>
      <c r="F350" s="144"/>
      <c r="G350" s="148"/>
      <c r="H350" s="228"/>
      <c r="I350" s="228"/>
      <c r="J350" s="228"/>
      <c r="K350" s="228"/>
      <c r="L350" s="33" t="s">
        <v>719</v>
      </c>
      <c r="M350" s="34">
        <v>43617</v>
      </c>
      <c r="N350" s="34">
        <v>43798</v>
      </c>
      <c r="O350" s="144"/>
      <c r="P350" s="144"/>
      <c r="Q350" s="144"/>
      <c r="R350" s="144"/>
      <c r="S350" s="144"/>
      <c r="T350" s="144"/>
      <c r="U350" s="144"/>
      <c r="V350" s="144"/>
      <c r="W350" s="144"/>
      <c r="X350" s="147"/>
    </row>
    <row r="351" spans="2:24" s="32" customFormat="1" ht="94.5" customHeight="1" x14ac:dyDescent="0.25">
      <c r="B351" s="226"/>
      <c r="C351" s="144"/>
      <c r="D351" s="148"/>
      <c r="E351" s="144"/>
      <c r="F351" s="144"/>
      <c r="G351" s="148"/>
      <c r="H351" s="228"/>
      <c r="I351" s="228"/>
      <c r="J351" s="228"/>
      <c r="K351" s="228"/>
      <c r="L351" s="33" t="s">
        <v>720</v>
      </c>
      <c r="M351" s="34">
        <v>43556</v>
      </c>
      <c r="N351" s="34">
        <v>43798</v>
      </c>
      <c r="O351" s="144"/>
      <c r="P351" s="144"/>
      <c r="Q351" s="144"/>
      <c r="R351" s="144"/>
      <c r="S351" s="144"/>
      <c r="T351" s="144"/>
      <c r="U351" s="144"/>
      <c r="V351" s="144"/>
      <c r="W351" s="144"/>
      <c r="X351" s="147"/>
    </row>
    <row r="352" spans="2:24" s="32" customFormat="1" ht="94.5" customHeight="1" x14ac:dyDescent="0.25">
      <c r="B352" s="226" t="s">
        <v>713</v>
      </c>
      <c r="C352" s="144" t="s">
        <v>721</v>
      </c>
      <c r="D352" s="148" t="s">
        <v>179</v>
      </c>
      <c r="E352" s="144" t="s">
        <v>722</v>
      </c>
      <c r="F352" s="144" t="s">
        <v>54</v>
      </c>
      <c r="G352" s="144" t="s">
        <v>33</v>
      </c>
      <c r="H352" s="144">
        <v>0</v>
      </c>
      <c r="I352" s="144">
        <v>1</v>
      </c>
      <c r="J352" s="144">
        <v>5</v>
      </c>
      <c r="K352" s="144">
        <v>6</v>
      </c>
      <c r="L352" s="34" t="s">
        <v>723</v>
      </c>
      <c r="M352" s="34">
        <v>43556</v>
      </c>
      <c r="N352" s="34">
        <v>43585</v>
      </c>
      <c r="O352" s="144" t="s">
        <v>35</v>
      </c>
      <c r="P352" s="144" t="s">
        <v>35</v>
      </c>
      <c r="Q352" s="144" t="s">
        <v>35</v>
      </c>
      <c r="R352" s="144" t="s">
        <v>35</v>
      </c>
      <c r="S352" s="144" t="s">
        <v>35</v>
      </c>
      <c r="T352" s="144" t="s">
        <v>717</v>
      </c>
      <c r="U352" s="144" t="s">
        <v>36</v>
      </c>
      <c r="V352" s="144" t="s">
        <v>36</v>
      </c>
      <c r="W352" s="144" t="s">
        <v>127</v>
      </c>
      <c r="X352" s="147" t="s">
        <v>183</v>
      </c>
    </row>
    <row r="353" spans="2:24" s="32" customFormat="1" ht="94.5" customHeight="1" x14ac:dyDescent="0.25">
      <c r="B353" s="226"/>
      <c r="C353" s="148"/>
      <c r="D353" s="148"/>
      <c r="E353" s="148"/>
      <c r="F353" s="148"/>
      <c r="G353" s="148"/>
      <c r="H353" s="148"/>
      <c r="I353" s="148"/>
      <c r="J353" s="148"/>
      <c r="K353" s="148"/>
      <c r="L353" s="34" t="s">
        <v>724</v>
      </c>
      <c r="M353" s="34">
        <v>43556</v>
      </c>
      <c r="N353" s="34">
        <v>43585</v>
      </c>
      <c r="O353" s="148"/>
      <c r="P353" s="148"/>
      <c r="Q353" s="148"/>
      <c r="R353" s="148"/>
      <c r="S353" s="148"/>
      <c r="T353" s="148"/>
      <c r="U353" s="148"/>
      <c r="V353" s="148"/>
      <c r="W353" s="148"/>
      <c r="X353" s="149"/>
    </row>
    <row r="354" spans="2:24" s="32" customFormat="1" ht="94.5" customHeight="1" x14ac:dyDescent="0.25">
      <c r="B354" s="226"/>
      <c r="C354" s="148"/>
      <c r="D354" s="148"/>
      <c r="E354" s="148"/>
      <c r="F354" s="148"/>
      <c r="G354" s="148"/>
      <c r="H354" s="148"/>
      <c r="I354" s="148"/>
      <c r="J354" s="148"/>
      <c r="K354" s="148"/>
      <c r="L354" s="34" t="s">
        <v>725</v>
      </c>
      <c r="M354" s="34">
        <v>43591</v>
      </c>
      <c r="N354" s="34">
        <v>43798</v>
      </c>
      <c r="O354" s="148"/>
      <c r="P354" s="148"/>
      <c r="Q354" s="148"/>
      <c r="R354" s="148"/>
      <c r="S354" s="148"/>
      <c r="T354" s="148"/>
      <c r="U354" s="148"/>
      <c r="V354" s="148"/>
      <c r="W354" s="148"/>
      <c r="X354" s="149"/>
    </row>
    <row r="355" spans="2:24" s="32" customFormat="1" ht="94.5" customHeight="1" x14ac:dyDescent="0.25">
      <c r="B355" s="226" t="s">
        <v>713</v>
      </c>
      <c r="C355" s="144" t="s">
        <v>726</v>
      </c>
      <c r="D355" s="148" t="s">
        <v>179</v>
      </c>
      <c r="E355" s="144" t="s">
        <v>727</v>
      </c>
      <c r="F355" s="144" t="s">
        <v>54</v>
      </c>
      <c r="G355" s="144" t="s">
        <v>33</v>
      </c>
      <c r="H355" s="227">
        <v>0</v>
      </c>
      <c r="I355" s="227">
        <v>3</v>
      </c>
      <c r="J355" s="227">
        <v>6</v>
      </c>
      <c r="K355" s="227">
        <v>8</v>
      </c>
      <c r="L355" s="33" t="s">
        <v>728</v>
      </c>
      <c r="M355" s="34">
        <v>43466</v>
      </c>
      <c r="N355" s="34">
        <v>43496</v>
      </c>
      <c r="O355" s="144" t="s">
        <v>35</v>
      </c>
      <c r="P355" s="144" t="s">
        <v>35</v>
      </c>
      <c r="Q355" s="144" t="s">
        <v>35</v>
      </c>
      <c r="R355" s="144" t="s">
        <v>35</v>
      </c>
      <c r="S355" s="144" t="s">
        <v>35</v>
      </c>
      <c r="T355" s="144" t="s">
        <v>717</v>
      </c>
      <c r="U355" s="144" t="s">
        <v>36</v>
      </c>
      <c r="V355" s="144" t="s">
        <v>36</v>
      </c>
      <c r="W355" s="144" t="s">
        <v>127</v>
      </c>
      <c r="X355" s="147" t="s">
        <v>183</v>
      </c>
    </row>
    <row r="356" spans="2:24" s="32" customFormat="1" ht="94.5" customHeight="1" x14ac:dyDescent="0.25">
      <c r="B356" s="226"/>
      <c r="C356" s="144"/>
      <c r="D356" s="148"/>
      <c r="E356" s="144"/>
      <c r="F356" s="144"/>
      <c r="G356" s="144"/>
      <c r="H356" s="228"/>
      <c r="I356" s="228"/>
      <c r="J356" s="228"/>
      <c r="K356" s="228"/>
      <c r="L356" s="33" t="s">
        <v>729</v>
      </c>
      <c r="M356" s="34">
        <v>43525</v>
      </c>
      <c r="N356" s="34">
        <v>43798</v>
      </c>
      <c r="O356" s="144"/>
      <c r="P356" s="144"/>
      <c r="Q356" s="144"/>
      <c r="R356" s="144"/>
      <c r="S356" s="144"/>
      <c r="T356" s="144"/>
      <c r="U356" s="144"/>
      <c r="V356" s="144"/>
      <c r="W356" s="144"/>
      <c r="X356" s="147"/>
    </row>
    <row r="357" spans="2:24" s="80" customFormat="1" ht="94.5" customHeight="1" x14ac:dyDescent="0.25">
      <c r="B357" s="88" t="s">
        <v>713</v>
      </c>
      <c r="C357" s="33" t="s">
        <v>730</v>
      </c>
      <c r="D357" s="36" t="s">
        <v>179</v>
      </c>
      <c r="E357" s="33" t="s">
        <v>731</v>
      </c>
      <c r="F357" s="33" t="s">
        <v>54</v>
      </c>
      <c r="G357" s="33" t="s">
        <v>33</v>
      </c>
      <c r="H357" s="33">
        <v>0</v>
      </c>
      <c r="I357" s="33">
        <v>3</v>
      </c>
      <c r="J357" s="33">
        <v>7</v>
      </c>
      <c r="K357" s="33">
        <v>10</v>
      </c>
      <c r="L357" s="33" t="s">
        <v>732</v>
      </c>
      <c r="M357" s="34">
        <v>43570</v>
      </c>
      <c r="N357" s="34">
        <v>43797</v>
      </c>
      <c r="O357" s="33" t="s">
        <v>35</v>
      </c>
      <c r="P357" s="33" t="s">
        <v>35</v>
      </c>
      <c r="Q357" s="33" t="s">
        <v>35</v>
      </c>
      <c r="R357" s="33" t="s">
        <v>35</v>
      </c>
      <c r="S357" s="33" t="s">
        <v>35</v>
      </c>
      <c r="T357" s="33" t="s">
        <v>717</v>
      </c>
      <c r="U357" s="33" t="s">
        <v>36</v>
      </c>
      <c r="V357" s="33" t="s">
        <v>36</v>
      </c>
      <c r="W357" s="33" t="s">
        <v>127</v>
      </c>
      <c r="X357" s="58" t="s">
        <v>183</v>
      </c>
    </row>
    <row r="358" spans="2:24" s="32" customFormat="1" ht="94.5" customHeight="1" x14ac:dyDescent="0.25">
      <c r="B358" s="142" t="s">
        <v>733</v>
      </c>
      <c r="C358" s="144" t="s">
        <v>734</v>
      </c>
      <c r="D358" s="144" t="s">
        <v>179</v>
      </c>
      <c r="E358" s="144" t="s">
        <v>735</v>
      </c>
      <c r="F358" s="144" t="s">
        <v>32</v>
      </c>
      <c r="G358" s="144" t="s">
        <v>69</v>
      </c>
      <c r="H358" s="229">
        <v>0</v>
      </c>
      <c r="I358" s="229">
        <v>3</v>
      </c>
      <c r="J358" s="229">
        <v>6</v>
      </c>
      <c r="K358" s="229">
        <v>7</v>
      </c>
      <c r="L358" s="33" t="s">
        <v>736</v>
      </c>
      <c r="M358" s="34">
        <v>43570</v>
      </c>
      <c r="N358" s="34">
        <v>43600</v>
      </c>
      <c r="O358" s="144" t="s">
        <v>35</v>
      </c>
      <c r="P358" s="144" t="s">
        <v>35</v>
      </c>
      <c r="Q358" s="144" t="s">
        <v>35</v>
      </c>
      <c r="R358" s="144" t="s">
        <v>35</v>
      </c>
      <c r="S358" s="144" t="s">
        <v>35</v>
      </c>
      <c r="T358" s="144" t="s">
        <v>737</v>
      </c>
      <c r="U358" s="144" t="s">
        <v>36</v>
      </c>
      <c r="V358" s="144" t="s">
        <v>36</v>
      </c>
      <c r="W358" s="144" t="s">
        <v>114</v>
      </c>
      <c r="X358" s="147" t="s">
        <v>115</v>
      </c>
    </row>
    <row r="359" spans="2:24" s="32" customFormat="1" ht="94.5" customHeight="1" x14ac:dyDescent="0.25">
      <c r="B359" s="142"/>
      <c r="C359" s="148"/>
      <c r="D359" s="144"/>
      <c r="E359" s="148"/>
      <c r="F359" s="148"/>
      <c r="G359" s="148"/>
      <c r="H359" s="230"/>
      <c r="I359" s="230"/>
      <c r="J359" s="230"/>
      <c r="K359" s="230"/>
      <c r="L359" s="33" t="s">
        <v>738</v>
      </c>
      <c r="M359" s="34">
        <v>43570</v>
      </c>
      <c r="N359" s="34">
        <v>43600</v>
      </c>
      <c r="O359" s="148"/>
      <c r="P359" s="148"/>
      <c r="Q359" s="148"/>
      <c r="R359" s="148"/>
      <c r="S359" s="148"/>
      <c r="T359" s="148"/>
      <c r="U359" s="148"/>
      <c r="V359" s="148"/>
      <c r="W359" s="148"/>
      <c r="X359" s="149"/>
    </row>
    <row r="360" spans="2:24" s="32" customFormat="1" ht="94.5" customHeight="1" x14ac:dyDescent="0.25">
      <c r="B360" s="142"/>
      <c r="C360" s="148"/>
      <c r="D360" s="144"/>
      <c r="E360" s="148"/>
      <c r="F360" s="148"/>
      <c r="G360" s="148"/>
      <c r="H360" s="230"/>
      <c r="I360" s="230"/>
      <c r="J360" s="230"/>
      <c r="K360" s="230"/>
      <c r="L360" s="33" t="s">
        <v>739</v>
      </c>
      <c r="M360" s="34">
        <v>43601</v>
      </c>
      <c r="N360" s="34">
        <v>43630</v>
      </c>
      <c r="O360" s="148"/>
      <c r="P360" s="148"/>
      <c r="Q360" s="148"/>
      <c r="R360" s="148"/>
      <c r="S360" s="148"/>
      <c r="T360" s="148"/>
      <c r="U360" s="148"/>
      <c r="V360" s="148"/>
      <c r="W360" s="148"/>
      <c r="X360" s="149"/>
    </row>
    <row r="361" spans="2:24" s="32" customFormat="1" ht="94.5" customHeight="1" x14ac:dyDescent="0.25">
      <c r="B361" s="142"/>
      <c r="C361" s="148"/>
      <c r="D361" s="144"/>
      <c r="E361" s="148"/>
      <c r="F361" s="148"/>
      <c r="G361" s="148"/>
      <c r="H361" s="230"/>
      <c r="I361" s="230"/>
      <c r="J361" s="230"/>
      <c r="K361" s="230"/>
      <c r="L361" s="33" t="s">
        <v>740</v>
      </c>
      <c r="M361" s="34">
        <v>43633</v>
      </c>
      <c r="N361" s="34">
        <v>43677</v>
      </c>
      <c r="O361" s="148"/>
      <c r="P361" s="148"/>
      <c r="Q361" s="148"/>
      <c r="R361" s="148"/>
      <c r="S361" s="148"/>
      <c r="T361" s="148"/>
      <c r="U361" s="148"/>
      <c r="V361" s="148"/>
      <c r="W361" s="148"/>
      <c r="X361" s="149"/>
    </row>
    <row r="362" spans="2:24" s="32" customFormat="1" ht="94.5" customHeight="1" x14ac:dyDescent="0.25">
      <c r="B362" s="142"/>
      <c r="C362" s="148"/>
      <c r="D362" s="144"/>
      <c r="E362" s="148"/>
      <c r="F362" s="148"/>
      <c r="G362" s="148"/>
      <c r="H362" s="230"/>
      <c r="I362" s="230"/>
      <c r="J362" s="230"/>
      <c r="K362" s="230"/>
      <c r="L362" s="33" t="s">
        <v>741</v>
      </c>
      <c r="M362" s="34">
        <v>43633</v>
      </c>
      <c r="N362" s="34">
        <v>43677</v>
      </c>
      <c r="O362" s="148"/>
      <c r="P362" s="148"/>
      <c r="Q362" s="148"/>
      <c r="R362" s="148"/>
      <c r="S362" s="148"/>
      <c r="T362" s="148"/>
      <c r="U362" s="148"/>
      <c r="V362" s="148"/>
      <c r="W362" s="148"/>
      <c r="X362" s="149"/>
    </row>
    <row r="363" spans="2:24" s="32" customFormat="1" ht="94.5" customHeight="1" x14ac:dyDescent="0.25">
      <c r="B363" s="142"/>
      <c r="C363" s="148"/>
      <c r="D363" s="144"/>
      <c r="E363" s="148"/>
      <c r="F363" s="148"/>
      <c r="G363" s="148"/>
      <c r="H363" s="230"/>
      <c r="I363" s="230"/>
      <c r="J363" s="230"/>
      <c r="K363" s="230"/>
      <c r="L363" s="33" t="s">
        <v>742</v>
      </c>
      <c r="M363" s="34">
        <v>43678</v>
      </c>
      <c r="N363" s="34">
        <v>43738</v>
      </c>
      <c r="O363" s="148"/>
      <c r="P363" s="148"/>
      <c r="Q363" s="148"/>
      <c r="R363" s="148"/>
      <c r="S363" s="148"/>
      <c r="T363" s="148"/>
      <c r="U363" s="148"/>
      <c r="V363" s="148"/>
      <c r="W363" s="148"/>
      <c r="X363" s="149"/>
    </row>
    <row r="364" spans="2:24" s="32" customFormat="1" ht="94.5" customHeight="1" x14ac:dyDescent="0.25">
      <c r="B364" s="142"/>
      <c r="C364" s="148"/>
      <c r="D364" s="144"/>
      <c r="E364" s="148"/>
      <c r="F364" s="148"/>
      <c r="G364" s="148"/>
      <c r="H364" s="230"/>
      <c r="I364" s="230"/>
      <c r="J364" s="230"/>
      <c r="K364" s="230"/>
      <c r="L364" s="33" t="s">
        <v>743</v>
      </c>
      <c r="M364" s="34">
        <v>43739</v>
      </c>
      <c r="N364" s="34">
        <v>43798</v>
      </c>
      <c r="O364" s="148"/>
      <c r="P364" s="148"/>
      <c r="Q364" s="148"/>
      <c r="R364" s="148"/>
      <c r="S364" s="148"/>
      <c r="T364" s="148"/>
      <c r="U364" s="148"/>
      <c r="V364" s="148"/>
      <c r="W364" s="148"/>
      <c r="X364" s="149"/>
    </row>
    <row r="365" spans="2:24" s="32" customFormat="1" ht="94.5" customHeight="1" x14ac:dyDescent="0.25">
      <c r="B365" s="226" t="s">
        <v>733</v>
      </c>
      <c r="C365" s="144" t="s">
        <v>744</v>
      </c>
      <c r="D365" s="148" t="s">
        <v>179</v>
      </c>
      <c r="E365" s="144" t="s">
        <v>745</v>
      </c>
      <c r="F365" s="144" t="s">
        <v>32</v>
      </c>
      <c r="G365" s="144" t="s">
        <v>69</v>
      </c>
      <c r="H365" s="144">
        <v>0</v>
      </c>
      <c r="I365" s="144">
        <v>2</v>
      </c>
      <c r="J365" s="144">
        <v>4</v>
      </c>
      <c r="K365" s="144">
        <v>5</v>
      </c>
      <c r="L365" s="33" t="s">
        <v>746</v>
      </c>
      <c r="M365" s="34">
        <v>43556</v>
      </c>
      <c r="N365" s="34">
        <v>43644</v>
      </c>
      <c r="O365" s="144" t="s">
        <v>35</v>
      </c>
      <c r="P365" s="144" t="s">
        <v>35</v>
      </c>
      <c r="Q365" s="144" t="s">
        <v>35</v>
      </c>
      <c r="R365" s="144" t="s">
        <v>35</v>
      </c>
      <c r="S365" s="144" t="s">
        <v>35</v>
      </c>
      <c r="T365" s="144" t="s">
        <v>737</v>
      </c>
      <c r="U365" s="144" t="s">
        <v>36</v>
      </c>
      <c r="V365" s="144" t="s">
        <v>36</v>
      </c>
      <c r="W365" s="144" t="s">
        <v>114</v>
      </c>
      <c r="X365" s="147" t="s">
        <v>115</v>
      </c>
    </row>
    <row r="366" spans="2:24" s="32" customFormat="1" ht="94.5" customHeight="1" x14ac:dyDescent="0.25">
      <c r="B366" s="226"/>
      <c r="C366" s="148"/>
      <c r="D366" s="148"/>
      <c r="E366" s="148"/>
      <c r="F366" s="148"/>
      <c r="G366" s="148"/>
      <c r="H366" s="148"/>
      <c r="I366" s="148"/>
      <c r="J366" s="148"/>
      <c r="K366" s="148"/>
      <c r="L366" s="33" t="s">
        <v>747</v>
      </c>
      <c r="M366" s="34">
        <v>43556</v>
      </c>
      <c r="N366" s="34">
        <v>43644</v>
      </c>
      <c r="O366" s="148"/>
      <c r="P366" s="148"/>
      <c r="Q366" s="148"/>
      <c r="R366" s="148"/>
      <c r="S366" s="148"/>
      <c r="T366" s="148"/>
      <c r="U366" s="148"/>
      <c r="V366" s="148"/>
      <c r="W366" s="148"/>
      <c r="X366" s="149"/>
    </row>
    <row r="367" spans="2:24" s="32" customFormat="1" ht="94.5" customHeight="1" x14ac:dyDescent="0.25">
      <c r="B367" s="226"/>
      <c r="C367" s="148"/>
      <c r="D367" s="148"/>
      <c r="E367" s="148"/>
      <c r="F367" s="148"/>
      <c r="G367" s="148"/>
      <c r="H367" s="148"/>
      <c r="I367" s="148"/>
      <c r="J367" s="148"/>
      <c r="K367" s="148"/>
      <c r="L367" s="33" t="s">
        <v>748</v>
      </c>
      <c r="M367" s="34">
        <v>43620</v>
      </c>
      <c r="N367" s="34">
        <v>43707</v>
      </c>
      <c r="O367" s="148"/>
      <c r="P367" s="148"/>
      <c r="Q367" s="148"/>
      <c r="R367" s="148"/>
      <c r="S367" s="148"/>
      <c r="T367" s="148"/>
      <c r="U367" s="148"/>
      <c r="V367" s="148"/>
      <c r="W367" s="148"/>
      <c r="X367" s="149"/>
    </row>
    <row r="368" spans="2:24" s="32" customFormat="1" ht="94.5" customHeight="1" thickBot="1" x14ac:dyDescent="0.3">
      <c r="B368" s="231"/>
      <c r="C368" s="155"/>
      <c r="D368" s="155"/>
      <c r="E368" s="155"/>
      <c r="F368" s="155"/>
      <c r="G368" s="155"/>
      <c r="H368" s="155"/>
      <c r="I368" s="155"/>
      <c r="J368" s="155"/>
      <c r="K368" s="155"/>
      <c r="L368" s="39" t="s">
        <v>749</v>
      </c>
      <c r="M368" s="40">
        <v>43710</v>
      </c>
      <c r="N368" s="40">
        <v>43798</v>
      </c>
      <c r="O368" s="155"/>
      <c r="P368" s="155"/>
      <c r="Q368" s="155"/>
      <c r="R368" s="155"/>
      <c r="S368" s="155"/>
      <c r="T368" s="155"/>
      <c r="U368" s="155"/>
      <c r="V368" s="155"/>
      <c r="W368" s="155"/>
      <c r="X368" s="156"/>
    </row>
    <row r="369" spans="2:24" s="89" customFormat="1" ht="94.5" customHeight="1" x14ac:dyDescent="0.35">
      <c r="B369" s="235" t="s">
        <v>750</v>
      </c>
      <c r="C369" s="234" t="s">
        <v>751</v>
      </c>
      <c r="D369" s="234" t="s">
        <v>77</v>
      </c>
      <c r="E369" s="234" t="s">
        <v>752</v>
      </c>
      <c r="F369" s="234" t="s">
        <v>54</v>
      </c>
      <c r="G369" s="234" t="s">
        <v>33</v>
      </c>
      <c r="H369" s="184">
        <v>1</v>
      </c>
      <c r="I369" s="184">
        <v>1</v>
      </c>
      <c r="J369" s="184">
        <v>1</v>
      </c>
      <c r="K369" s="184">
        <v>1</v>
      </c>
      <c r="L369" s="43" t="s">
        <v>753</v>
      </c>
      <c r="M369" s="42">
        <v>43473</v>
      </c>
      <c r="N369" s="42">
        <v>43777</v>
      </c>
      <c r="O369" s="161" t="s">
        <v>35</v>
      </c>
      <c r="P369" s="234"/>
      <c r="Q369" s="234"/>
      <c r="R369" s="161"/>
      <c r="S369" s="232"/>
      <c r="T369" s="232" t="s">
        <v>36</v>
      </c>
      <c r="U369" s="232" t="s">
        <v>36</v>
      </c>
      <c r="V369" s="232" t="s">
        <v>36</v>
      </c>
      <c r="W369" s="161" t="s">
        <v>578</v>
      </c>
      <c r="X369" s="162" t="s">
        <v>754</v>
      </c>
    </row>
    <row r="370" spans="2:24" s="89" customFormat="1" ht="94.5" customHeight="1" x14ac:dyDescent="0.35">
      <c r="B370" s="236"/>
      <c r="C370" s="196"/>
      <c r="D370" s="196"/>
      <c r="E370" s="196"/>
      <c r="F370" s="196"/>
      <c r="G370" s="196"/>
      <c r="H370" s="138"/>
      <c r="I370" s="138"/>
      <c r="J370" s="138"/>
      <c r="K370" s="138"/>
      <c r="L370" s="20" t="s">
        <v>755</v>
      </c>
      <c r="M370" s="21">
        <v>43481</v>
      </c>
      <c r="N370" s="21">
        <v>43788</v>
      </c>
      <c r="O370" s="138"/>
      <c r="P370" s="196"/>
      <c r="Q370" s="196"/>
      <c r="R370" s="138"/>
      <c r="S370" s="233"/>
      <c r="T370" s="233"/>
      <c r="U370" s="233"/>
      <c r="V370" s="233"/>
      <c r="W370" s="138"/>
      <c r="X370" s="163"/>
    </row>
    <row r="371" spans="2:24" s="89" customFormat="1" ht="94.5" customHeight="1" x14ac:dyDescent="0.35">
      <c r="B371" s="236"/>
      <c r="C371" s="196"/>
      <c r="D371" s="196"/>
      <c r="E371" s="196"/>
      <c r="F371" s="196"/>
      <c r="G371" s="196"/>
      <c r="H371" s="138"/>
      <c r="I371" s="138"/>
      <c r="J371" s="138"/>
      <c r="K371" s="138"/>
      <c r="L371" s="20" t="s">
        <v>756</v>
      </c>
      <c r="M371" s="21">
        <v>43482</v>
      </c>
      <c r="N371" s="21">
        <v>43791</v>
      </c>
      <c r="O371" s="138"/>
      <c r="P371" s="196"/>
      <c r="Q371" s="196"/>
      <c r="R371" s="138"/>
      <c r="S371" s="233"/>
      <c r="T371" s="233"/>
      <c r="U371" s="233"/>
      <c r="V371" s="233"/>
      <c r="W371" s="138"/>
      <c r="X371" s="163"/>
    </row>
    <row r="372" spans="2:24" s="89" customFormat="1" ht="94.5" customHeight="1" x14ac:dyDescent="0.35">
      <c r="B372" s="236"/>
      <c r="C372" s="196"/>
      <c r="D372" s="196"/>
      <c r="E372" s="196"/>
      <c r="F372" s="196"/>
      <c r="G372" s="196"/>
      <c r="H372" s="138"/>
      <c r="I372" s="138"/>
      <c r="J372" s="138"/>
      <c r="K372" s="138"/>
      <c r="L372" s="20" t="s">
        <v>757</v>
      </c>
      <c r="M372" s="21">
        <v>43486</v>
      </c>
      <c r="N372" s="21">
        <v>43794</v>
      </c>
      <c r="O372" s="138"/>
      <c r="P372" s="196"/>
      <c r="Q372" s="196"/>
      <c r="R372" s="138"/>
      <c r="S372" s="233"/>
      <c r="T372" s="233"/>
      <c r="U372" s="233"/>
      <c r="V372" s="233"/>
      <c r="W372" s="138"/>
      <c r="X372" s="163"/>
    </row>
    <row r="373" spans="2:24" s="89" customFormat="1" ht="30" customHeight="1" x14ac:dyDescent="0.35">
      <c r="B373" s="236"/>
      <c r="C373" s="196"/>
      <c r="D373" s="196"/>
      <c r="E373" s="196"/>
      <c r="F373" s="196"/>
      <c r="G373" s="196"/>
      <c r="H373" s="138"/>
      <c r="I373" s="138"/>
      <c r="J373" s="138"/>
      <c r="K373" s="138"/>
      <c r="L373" s="20" t="s">
        <v>758</v>
      </c>
      <c r="M373" s="21">
        <v>43497</v>
      </c>
      <c r="N373" s="21">
        <v>43800</v>
      </c>
      <c r="O373" s="138"/>
      <c r="P373" s="196"/>
      <c r="Q373" s="196"/>
      <c r="R373" s="138"/>
      <c r="S373" s="233"/>
      <c r="T373" s="233"/>
      <c r="U373" s="233"/>
      <c r="V373" s="233"/>
      <c r="W373" s="138"/>
      <c r="X373" s="163"/>
    </row>
    <row r="374" spans="2:24" s="89" customFormat="1" ht="105.75" customHeight="1" x14ac:dyDescent="0.35">
      <c r="B374" s="236" t="s">
        <v>750</v>
      </c>
      <c r="C374" s="196" t="s">
        <v>759</v>
      </c>
      <c r="D374" s="196" t="s">
        <v>179</v>
      </c>
      <c r="E374" s="196" t="s">
        <v>760</v>
      </c>
      <c r="F374" s="196" t="s">
        <v>54</v>
      </c>
      <c r="G374" s="196" t="s">
        <v>33</v>
      </c>
      <c r="H374" s="137">
        <v>0</v>
      </c>
      <c r="I374" s="137">
        <v>0.3</v>
      </c>
      <c r="J374" s="137">
        <v>0.6</v>
      </c>
      <c r="K374" s="137">
        <v>1</v>
      </c>
      <c r="L374" s="20" t="s">
        <v>761</v>
      </c>
      <c r="M374" s="21">
        <v>43467</v>
      </c>
      <c r="N374" s="21">
        <v>43524</v>
      </c>
      <c r="O374" s="138" t="s">
        <v>35</v>
      </c>
      <c r="P374" s="196"/>
      <c r="Q374" s="196"/>
      <c r="R374" s="138"/>
      <c r="S374" s="233"/>
      <c r="T374" s="233" t="s">
        <v>36</v>
      </c>
      <c r="U374" s="233" t="s">
        <v>36</v>
      </c>
      <c r="V374" s="233" t="s">
        <v>36</v>
      </c>
      <c r="W374" s="138" t="s">
        <v>114</v>
      </c>
      <c r="X374" s="163" t="s">
        <v>115</v>
      </c>
    </row>
    <row r="375" spans="2:24" s="89" customFormat="1" ht="105.75" customHeight="1" x14ac:dyDescent="0.35">
      <c r="B375" s="236"/>
      <c r="C375" s="196"/>
      <c r="D375" s="196"/>
      <c r="E375" s="196"/>
      <c r="F375" s="196"/>
      <c r="G375" s="196"/>
      <c r="H375" s="137"/>
      <c r="I375" s="137"/>
      <c r="J375" s="137"/>
      <c r="K375" s="137"/>
      <c r="L375" s="20" t="s">
        <v>762</v>
      </c>
      <c r="M375" s="21">
        <v>43524</v>
      </c>
      <c r="N375" s="21">
        <v>43574</v>
      </c>
      <c r="O375" s="138"/>
      <c r="P375" s="196"/>
      <c r="Q375" s="196"/>
      <c r="R375" s="138"/>
      <c r="S375" s="233"/>
      <c r="T375" s="233"/>
      <c r="U375" s="233"/>
      <c r="V375" s="233"/>
      <c r="W375" s="138"/>
      <c r="X375" s="163"/>
    </row>
    <row r="376" spans="2:24" s="89" customFormat="1" ht="105.75" customHeight="1" x14ac:dyDescent="0.35">
      <c r="B376" s="236"/>
      <c r="C376" s="196"/>
      <c r="D376" s="196"/>
      <c r="E376" s="196"/>
      <c r="F376" s="196"/>
      <c r="G376" s="196"/>
      <c r="H376" s="137"/>
      <c r="I376" s="137"/>
      <c r="J376" s="137"/>
      <c r="K376" s="137"/>
      <c r="L376" s="20" t="s">
        <v>763</v>
      </c>
      <c r="M376" s="21">
        <v>43577</v>
      </c>
      <c r="N376" s="21">
        <v>43830</v>
      </c>
      <c r="O376" s="138"/>
      <c r="P376" s="196"/>
      <c r="Q376" s="196"/>
      <c r="R376" s="138"/>
      <c r="S376" s="233"/>
      <c r="T376" s="233"/>
      <c r="U376" s="233"/>
      <c r="V376" s="233"/>
      <c r="W376" s="138"/>
      <c r="X376" s="163"/>
    </row>
    <row r="377" spans="2:24" s="89" customFormat="1" ht="105.75" customHeight="1" x14ac:dyDescent="0.35">
      <c r="B377" s="236"/>
      <c r="C377" s="196"/>
      <c r="D377" s="196"/>
      <c r="E377" s="196"/>
      <c r="F377" s="196"/>
      <c r="G377" s="196"/>
      <c r="H377" s="137"/>
      <c r="I377" s="137"/>
      <c r="J377" s="137"/>
      <c r="K377" s="137"/>
      <c r="L377" s="20" t="s">
        <v>764</v>
      </c>
      <c r="M377" s="21">
        <v>43605</v>
      </c>
      <c r="N377" s="21">
        <v>43830</v>
      </c>
      <c r="O377" s="138"/>
      <c r="P377" s="196"/>
      <c r="Q377" s="196"/>
      <c r="R377" s="138"/>
      <c r="S377" s="233"/>
      <c r="T377" s="233"/>
      <c r="U377" s="233"/>
      <c r="V377" s="233"/>
      <c r="W377" s="138"/>
      <c r="X377" s="163"/>
    </row>
    <row r="378" spans="2:24" s="89" customFormat="1" ht="105.75" customHeight="1" x14ac:dyDescent="0.35">
      <c r="B378" s="236" t="s">
        <v>750</v>
      </c>
      <c r="C378" s="196" t="s">
        <v>765</v>
      </c>
      <c r="D378" s="196" t="s">
        <v>77</v>
      </c>
      <c r="E378" s="196" t="s">
        <v>766</v>
      </c>
      <c r="F378" s="196" t="s">
        <v>54</v>
      </c>
      <c r="G378" s="196" t="s">
        <v>33</v>
      </c>
      <c r="H378" s="239">
        <v>0.98</v>
      </c>
      <c r="I378" s="239">
        <v>0.98</v>
      </c>
      <c r="J378" s="239">
        <v>0.98</v>
      </c>
      <c r="K378" s="239">
        <v>0.98</v>
      </c>
      <c r="L378" s="46" t="s">
        <v>767</v>
      </c>
      <c r="M378" s="21">
        <v>43577</v>
      </c>
      <c r="N378" s="21">
        <v>43644</v>
      </c>
      <c r="O378" s="196" t="s">
        <v>35</v>
      </c>
      <c r="P378" s="196"/>
      <c r="Q378" s="196"/>
      <c r="R378" s="196"/>
      <c r="S378" s="90">
        <v>13036802</v>
      </c>
      <c r="T378" s="233" t="s">
        <v>36</v>
      </c>
      <c r="U378" s="233" t="s">
        <v>36</v>
      </c>
      <c r="V378" s="233" t="s">
        <v>36</v>
      </c>
      <c r="W378" s="138" t="s">
        <v>71</v>
      </c>
      <c r="X378" s="163" t="s">
        <v>63</v>
      </c>
    </row>
    <row r="379" spans="2:24" s="89" customFormat="1" ht="105.75" customHeight="1" x14ac:dyDescent="0.35">
      <c r="B379" s="236"/>
      <c r="C379" s="196"/>
      <c r="D379" s="196"/>
      <c r="E379" s="196"/>
      <c r="F379" s="196"/>
      <c r="G379" s="196"/>
      <c r="H379" s="196"/>
      <c r="I379" s="196"/>
      <c r="J379" s="196"/>
      <c r="K379" s="196"/>
      <c r="L379" s="46" t="s">
        <v>768</v>
      </c>
      <c r="M379" s="21">
        <v>43467</v>
      </c>
      <c r="N379" s="21">
        <v>43830</v>
      </c>
      <c r="O379" s="196"/>
      <c r="P379" s="196"/>
      <c r="Q379" s="196"/>
      <c r="R379" s="196"/>
      <c r="S379" s="90">
        <v>765542852</v>
      </c>
      <c r="T379" s="233"/>
      <c r="U379" s="233"/>
      <c r="V379" s="233"/>
      <c r="W379" s="138"/>
      <c r="X379" s="163"/>
    </row>
    <row r="380" spans="2:24" s="89" customFormat="1" ht="105.75" customHeight="1" x14ac:dyDescent="0.35">
      <c r="B380" s="236"/>
      <c r="C380" s="196"/>
      <c r="D380" s="196"/>
      <c r="E380" s="196"/>
      <c r="F380" s="196"/>
      <c r="G380" s="196"/>
      <c r="H380" s="196"/>
      <c r="I380" s="196"/>
      <c r="J380" s="196"/>
      <c r="K380" s="196"/>
      <c r="L380" s="46" t="s">
        <v>769</v>
      </c>
      <c r="M380" s="21">
        <v>43467</v>
      </c>
      <c r="N380" s="21">
        <v>43830</v>
      </c>
      <c r="O380" s="196"/>
      <c r="P380" s="196"/>
      <c r="Q380" s="196"/>
      <c r="R380" s="196"/>
      <c r="S380" s="90">
        <v>24094896</v>
      </c>
      <c r="T380" s="233"/>
      <c r="U380" s="233"/>
      <c r="V380" s="233"/>
      <c r="W380" s="138"/>
      <c r="X380" s="163"/>
    </row>
    <row r="381" spans="2:24" s="89" customFormat="1" ht="105.75" customHeight="1" thickBot="1" x14ac:dyDescent="0.4">
      <c r="B381" s="237"/>
      <c r="C381" s="238"/>
      <c r="D381" s="238"/>
      <c r="E381" s="238"/>
      <c r="F381" s="238"/>
      <c r="G381" s="238"/>
      <c r="H381" s="238"/>
      <c r="I381" s="238"/>
      <c r="J381" s="238"/>
      <c r="K381" s="238"/>
      <c r="L381" s="75" t="s">
        <v>770</v>
      </c>
      <c r="M381" s="49">
        <v>43467</v>
      </c>
      <c r="N381" s="49">
        <v>43830</v>
      </c>
      <c r="O381" s="238"/>
      <c r="P381" s="238"/>
      <c r="Q381" s="238"/>
      <c r="R381" s="238"/>
      <c r="S381" s="91">
        <v>10858032</v>
      </c>
      <c r="T381" s="244"/>
      <c r="U381" s="244"/>
      <c r="V381" s="244"/>
      <c r="W381" s="168"/>
      <c r="X381" s="169"/>
    </row>
    <row r="382" spans="2:24" s="93" customFormat="1" ht="105.75" customHeight="1" x14ac:dyDescent="0.35">
      <c r="B382" s="245" t="s">
        <v>771</v>
      </c>
      <c r="C382" s="215" t="s">
        <v>772</v>
      </c>
      <c r="D382" s="215" t="s">
        <v>194</v>
      </c>
      <c r="E382" s="215" t="s">
        <v>773</v>
      </c>
      <c r="F382" s="215" t="s">
        <v>54</v>
      </c>
      <c r="G382" s="215" t="s">
        <v>33</v>
      </c>
      <c r="H382" s="242">
        <v>0</v>
      </c>
      <c r="I382" s="242">
        <v>2</v>
      </c>
      <c r="J382" s="242">
        <v>6</v>
      </c>
      <c r="K382" s="242">
        <v>10</v>
      </c>
      <c r="L382" s="30" t="s">
        <v>774</v>
      </c>
      <c r="M382" s="31">
        <v>43525</v>
      </c>
      <c r="N382" s="31">
        <v>43555</v>
      </c>
      <c r="O382" s="143" t="s">
        <v>35</v>
      </c>
      <c r="P382" s="92"/>
      <c r="Q382" s="92"/>
      <c r="R382" s="143"/>
      <c r="S382" s="215"/>
      <c r="T382" s="92" t="s">
        <v>36</v>
      </c>
      <c r="U382" s="92" t="s">
        <v>36</v>
      </c>
      <c r="V382" s="92" t="s">
        <v>36</v>
      </c>
      <c r="W382" s="143" t="s">
        <v>578</v>
      </c>
      <c r="X382" s="146" t="s">
        <v>579</v>
      </c>
    </row>
    <row r="383" spans="2:24" s="93" customFormat="1" ht="105.75" customHeight="1" x14ac:dyDescent="0.35">
      <c r="B383" s="226"/>
      <c r="C383" s="148"/>
      <c r="D383" s="148"/>
      <c r="E383" s="148"/>
      <c r="F383" s="148"/>
      <c r="G383" s="148"/>
      <c r="H383" s="243"/>
      <c r="I383" s="243"/>
      <c r="J383" s="243"/>
      <c r="K383" s="243"/>
      <c r="L383" s="33" t="s">
        <v>775</v>
      </c>
      <c r="M383" s="34">
        <v>43556</v>
      </c>
      <c r="N383" s="34">
        <v>43585</v>
      </c>
      <c r="O383" s="144"/>
      <c r="P383" s="36"/>
      <c r="Q383" s="36"/>
      <c r="R383" s="144"/>
      <c r="S383" s="148"/>
      <c r="T383" s="36" t="s">
        <v>36</v>
      </c>
      <c r="U383" s="36" t="s">
        <v>36</v>
      </c>
      <c r="V383" s="36" t="s">
        <v>36</v>
      </c>
      <c r="W383" s="144"/>
      <c r="X383" s="147"/>
    </row>
    <row r="384" spans="2:24" s="93" customFormat="1" ht="105.75" customHeight="1" x14ac:dyDescent="0.35">
      <c r="B384" s="226"/>
      <c r="C384" s="148"/>
      <c r="D384" s="148"/>
      <c r="E384" s="148"/>
      <c r="F384" s="148"/>
      <c r="G384" s="148"/>
      <c r="H384" s="243"/>
      <c r="I384" s="243"/>
      <c r="J384" s="243"/>
      <c r="K384" s="243"/>
      <c r="L384" s="33" t="s">
        <v>776</v>
      </c>
      <c r="M384" s="34">
        <v>43586</v>
      </c>
      <c r="N384" s="34">
        <v>43830</v>
      </c>
      <c r="O384" s="144"/>
      <c r="P384" s="36"/>
      <c r="Q384" s="36"/>
      <c r="R384" s="144"/>
      <c r="S384" s="148"/>
      <c r="T384" s="36" t="s">
        <v>36</v>
      </c>
      <c r="U384" s="36" t="s">
        <v>36</v>
      </c>
      <c r="V384" s="36" t="s">
        <v>36</v>
      </c>
      <c r="W384" s="144"/>
      <c r="X384" s="147"/>
    </row>
    <row r="385" spans="2:24" s="93" customFormat="1" ht="105.75" customHeight="1" x14ac:dyDescent="0.35">
      <c r="B385" s="226" t="s">
        <v>771</v>
      </c>
      <c r="C385" s="240" t="s">
        <v>777</v>
      </c>
      <c r="D385" s="240" t="s">
        <v>77</v>
      </c>
      <c r="E385" s="148" t="s">
        <v>778</v>
      </c>
      <c r="F385" s="148" t="s">
        <v>54</v>
      </c>
      <c r="G385" s="148" t="s">
        <v>33</v>
      </c>
      <c r="H385" s="250">
        <v>0</v>
      </c>
      <c r="I385" s="250">
        <v>0.3</v>
      </c>
      <c r="J385" s="250">
        <v>0.7</v>
      </c>
      <c r="K385" s="250">
        <v>1</v>
      </c>
      <c r="L385" s="33" t="s">
        <v>779</v>
      </c>
      <c r="M385" s="34">
        <v>43525</v>
      </c>
      <c r="N385" s="34">
        <v>43830</v>
      </c>
      <c r="O385" s="144" t="s">
        <v>35</v>
      </c>
      <c r="P385" s="148"/>
      <c r="Q385" s="36"/>
      <c r="R385" s="144"/>
      <c r="S385" s="148"/>
      <c r="T385" s="36" t="s">
        <v>36</v>
      </c>
      <c r="U385" s="36" t="s">
        <v>36</v>
      </c>
      <c r="V385" s="36" t="s">
        <v>36</v>
      </c>
      <c r="W385" s="144" t="s">
        <v>47</v>
      </c>
      <c r="X385" s="147" t="s">
        <v>48</v>
      </c>
    </row>
    <row r="386" spans="2:24" s="93" customFormat="1" ht="105.75" customHeight="1" x14ac:dyDescent="0.35">
      <c r="B386" s="226"/>
      <c r="C386" s="240"/>
      <c r="D386" s="240"/>
      <c r="E386" s="148"/>
      <c r="F386" s="148"/>
      <c r="G386" s="148"/>
      <c r="H386" s="250"/>
      <c r="I386" s="250"/>
      <c r="J386" s="250"/>
      <c r="K386" s="250"/>
      <c r="L386" s="33" t="s">
        <v>780</v>
      </c>
      <c r="M386" s="34">
        <v>43525</v>
      </c>
      <c r="N386" s="34">
        <v>43830</v>
      </c>
      <c r="O386" s="144"/>
      <c r="P386" s="148"/>
      <c r="Q386" s="36"/>
      <c r="R386" s="144"/>
      <c r="S386" s="148"/>
      <c r="T386" s="36" t="s">
        <v>36</v>
      </c>
      <c r="U386" s="36" t="s">
        <v>36</v>
      </c>
      <c r="V386" s="36" t="s">
        <v>36</v>
      </c>
      <c r="W386" s="144"/>
      <c r="X386" s="147"/>
    </row>
    <row r="387" spans="2:24" s="93" customFormat="1" ht="105.75" customHeight="1" x14ac:dyDescent="0.35">
      <c r="B387" s="226"/>
      <c r="C387" s="240"/>
      <c r="D387" s="240"/>
      <c r="E387" s="148"/>
      <c r="F387" s="148"/>
      <c r="G387" s="148"/>
      <c r="H387" s="250"/>
      <c r="I387" s="250"/>
      <c r="J387" s="250"/>
      <c r="K387" s="250"/>
      <c r="L387" s="33" t="s">
        <v>781</v>
      </c>
      <c r="M387" s="34">
        <v>43586</v>
      </c>
      <c r="N387" s="34">
        <v>43830</v>
      </c>
      <c r="O387" s="144"/>
      <c r="P387" s="148"/>
      <c r="Q387" s="36"/>
      <c r="R387" s="144"/>
      <c r="S387" s="148"/>
      <c r="T387" s="36" t="s">
        <v>36</v>
      </c>
      <c r="U387" s="36" t="s">
        <v>36</v>
      </c>
      <c r="V387" s="36" t="s">
        <v>36</v>
      </c>
      <c r="W387" s="144"/>
      <c r="X387" s="147"/>
    </row>
    <row r="388" spans="2:24" s="93" customFormat="1" ht="105.75" customHeight="1" thickBot="1" x14ac:dyDescent="0.4">
      <c r="B388" s="231"/>
      <c r="C388" s="241"/>
      <c r="D388" s="241"/>
      <c r="E388" s="155"/>
      <c r="F388" s="155"/>
      <c r="G388" s="155"/>
      <c r="H388" s="251"/>
      <c r="I388" s="251"/>
      <c r="J388" s="251"/>
      <c r="K388" s="251"/>
      <c r="L388" s="39" t="s">
        <v>782</v>
      </c>
      <c r="M388" s="40">
        <v>43586</v>
      </c>
      <c r="N388" s="40">
        <v>43830</v>
      </c>
      <c r="O388" s="176"/>
      <c r="P388" s="155"/>
      <c r="Q388" s="94"/>
      <c r="R388" s="176"/>
      <c r="S388" s="155"/>
      <c r="T388" s="94" t="s">
        <v>36</v>
      </c>
      <c r="U388" s="94" t="s">
        <v>36</v>
      </c>
      <c r="V388" s="94" t="s">
        <v>36</v>
      </c>
      <c r="W388" s="176"/>
      <c r="X388" s="249"/>
    </row>
    <row r="389" spans="2:24" s="89" customFormat="1" ht="30" customHeight="1" x14ac:dyDescent="0.35">
      <c r="B389" s="235" t="s">
        <v>783</v>
      </c>
      <c r="C389" s="234" t="s">
        <v>784</v>
      </c>
      <c r="D389" s="234" t="s">
        <v>30</v>
      </c>
      <c r="E389" s="234" t="s">
        <v>785</v>
      </c>
      <c r="F389" s="234" t="s">
        <v>54</v>
      </c>
      <c r="G389" s="234" t="s">
        <v>33</v>
      </c>
      <c r="H389" s="257">
        <v>0</v>
      </c>
      <c r="I389" s="184">
        <v>0.3</v>
      </c>
      <c r="J389" s="184">
        <v>0.5</v>
      </c>
      <c r="K389" s="184">
        <v>1</v>
      </c>
      <c r="L389" s="43" t="s">
        <v>786</v>
      </c>
      <c r="M389" s="42">
        <v>43497</v>
      </c>
      <c r="N389" s="42">
        <v>43555</v>
      </c>
      <c r="O389" s="161" t="s">
        <v>35</v>
      </c>
      <c r="P389" s="246"/>
      <c r="Q389" s="246"/>
      <c r="R389" s="161" t="s">
        <v>100</v>
      </c>
      <c r="S389" s="234" t="s">
        <v>787</v>
      </c>
      <c r="T389" s="234" t="s">
        <v>36</v>
      </c>
      <c r="U389" s="234" t="s">
        <v>36</v>
      </c>
      <c r="V389" s="234" t="s">
        <v>36</v>
      </c>
      <c r="W389" s="162" t="s">
        <v>47</v>
      </c>
      <c r="X389" s="253" t="s">
        <v>48</v>
      </c>
    </row>
    <row r="390" spans="2:24" s="89" customFormat="1" ht="30" customHeight="1" x14ac:dyDescent="0.35">
      <c r="B390" s="236"/>
      <c r="C390" s="196"/>
      <c r="D390" s="196"/>
      <c r="E390" s="196"/>
      <c r="F390" s="196"/>
      <c r="G390" s="196"/>
      <c r="H390" s="258"/>
      <c r="I390" s="137"/>
      <c r="J390" s="137"/>
      <c r="K390" s="137"/>
      <c r="L390" s="20" t="s">
        <v>788</v>
      </c>
      <c r="M390" s="21">
        <v>43570</v>
      </c>
      <c r="N390" s="21">
        <v>43476</v>
      </c>
      <c r="O390" s="138"/>
      <c r="P390" s="247"/>
      <c r="Q390" s="247"/>
      <c r="R390" s="138"/>
      <c r="S390" s="196"/>
      <c r="T390" s="196"/>
      <c r="U390" s="196"/>
      <c r="V390" s="196"/>
      <c r="W390" s="163"/>
      <c r="X390" s="253"/>
    </row>
    <row r="391" spans="2:24" s="89" customFormat="1" ht="41.25" customHeight="1" x14ac:dyDescent="0.35">
      <c r="B391" s="236"/>
      <c r="C391" s="196"/>
      <c r="D391" s="196"/>
      <c r="E391" s="196"/>
      <c r="F391" s="196"/>
      <c r="G391" s="196"/>
      <c r="H391" s="258"/>
      <c r="I391" s="137"/>
      <c r="J391" s="137"/>
      <c r="K391" s="137"/>
      <c r="L391" s="20" t="s">
        <v>789</v>
      </c>
      <c r="M391" s="21">
        <v>43776</v>
      </c>
      <c r="N391" s="21">
        <v>43830</v>
      </c>
      <c r="O391" s="138"/>
      <c r="P391" s="248"/>
      <c r="Q391" s="248"/>
      <c r="R391" s="138"/>
      <c r="S391" s="196"/>
      <c r="T391" s="196"/>
      <c r="U391" s="196"/>
      <c r="V391" s="196"/>
      <c r="W391" s="163"/>
      <c r="X391" s="256"/>
    </row>
    <row r="392" spans="2:24" s="89" customFormat="1" ht="30" customHeight="1" x14ac:dyDescent="0.35">
      <c r="B392" s="236" t="s">
        <v>783</v>
      </c>
      <c r="C392" s="196" t="s">
        <v>790</v>
      </c>
      <c r="D392" s="196" t="s">
        <v>194</v>
      </c>
      <c r="E392" s="196" t="s">
        <v>791</v>
      </c>
      <c r="F392" s="196" t="s">
        <v>54</v>
      </c>
      <c r="G392" s="196" t="s">
        <v>33</v>
      </c>
      <c r="H392" s="239">
        <v>0.2</v>
      </c>
      <c r="I392" s="239">
        <v>0.4</v>
      </c>
      <c r="J392" s="239">
        <v>0.6</v>
      </c>
      <c r="K392" s="239">
        <v>0.7</v>
      </c>
      <c r="L392" s="46" t="s">
        <v>792</v>
      </c>
      <c r="M392" s="95">
        <v>43497</v>
      </c>
      <c r="N392" s="95">
        <v>43799</v>
      </c>
      <c r="O392" s="138" t="s">
        <v>438</v>
      </c>
      <c r="P392" s="196" t="s">
        <v>793</v>
      </c>
      <c r="Q392" s="238"/>
      <c r="R392" s="138" t="s">
        <v>100</v>
      </c>
      <c r="S392" s="196" t="s">
        <v>794</v>
      </c>
      <c r="T392" s="196" t="s">
        <v>36</v>
      </c>
      <c r="U392" s="196" t="s">
        <v>36</v>
      </c>
      <c r="V392" s="196" t="s">
        <v>36</v>
      </c>
      <c r="W392" s="163" t="s">
        <v>47</v>
      </c>
      <c r="X392" s="252" t="s">
        <v>48</v>
      </c>
    </row>
    <row r="393" spans="2:24" s="89" customFormat="1" ht="30" customHeight="1" x14ac:dyDescent="0.35">
      <c r="B393" s="236"/>
      <c r="C393" s="196"/>
      <c r="D393" s="196"/>
      <c r="E393" s="196"/>
      <c r="F393" s="196"/>
      <c r="G393" s="196"/>
      <c r="H393" s="239"/>
      <c r="I393" s="239"/>
      <c r="J393" s="239"/>
      <c r="K393" s="239"/>
      <c r="L393" s="46" t="s">
        <v>795</v>
      </c>
      <c r="M393" s="95">
        <v>43497</v>
      </c>
      <c r="N393" s="95">
        <v>43784</v>
      </c>
      <c r="O393" s="138"/>
      <c r="P393" s="196"/>
      <c r="Q393" s="247"/>
      <c r="R393" s="138"/>
      <c r="S393" s="196"/>
      <c r="T393" s="196"/>
      <c r="U393" s="196"/>
      <c r="V393" s="196"/>
      <c r="W393" s="163"/>
      <c r="X393" s="253"/>
    </row>
    <row r="394" spans="2:24" s="89" customFormat="1" ht="30" customHeight="1" thickBot="1" x14ac:dyDescent="0.4">
      <c r="B394" s="237"/>
      <c r="C394" s="238"/>
      <c r="D394" s="238"/>
      <c r="E394" s="238"/>
      <c r="F394" s="238"/>
      <c r="G394" s="238"/>
      <c r="H394" s="254"/>
      <c r="I394" s="254"/>
      <c r="J394" s="254"/>
      <c r="K394" s="254"/>
      <c r="L394" s="75" t="s">
        <v>796</v>
      </c>
      <c r="M394" s="96">
        <v>43497</v>
      </c>
      <c r="N394" s="96">
        <v>43784</v>
      </c>
      <c r="O394" s="168"/>
      <c r="P394" s="238"/>
      <c r="Q394" s="255"/>
      <c r="R394" s="168"/>
      <c r="S394" s="238"/>
      <c r="T394" s="238"/>
      <c r="U394" s="238"/>
      <c r="V394" s="238"/>
      <c r="W394" s="169"/>
      <c r="X394" s="253"/>
    </row>
    <row r="395" spans="2:24" s="93" customFormat="1" ht="128.25" customHeight="1" x14ac:dyDescent="0.35">
      <c r="B395" s="245" t="s">
        <v>797</v>
      </c>
      <c r="C395" s="215" t="s">
        <v>798</v>
      </c>
      <c r="D395" s="215" t="s">
        <v>194</v>
      </c>
      <c r="E395" s="215" t="s">
        <v>799</v>
      </c>
      <c r="F395" s="215" t="s">
        <v>54</v>
      </c>
      <c r="G395" s="215" t="s">
        <v>33</v>
      </c>
      <c r="H395" s="260">
        <v>4</v>
      </c>
      <c r="I395" s="260">
        <v>10</v>
      </c>
      <c r="J395" s="260">
        <v>16</v>
      </c>
      <c r="K395" s="260">
        <v>22</v>
      </c>
      <c r="L395" s="30" t="s">
        <v>800</v>
      </c>
      <c r="M395" s="31">
        <v>43485</v>
      </c>
      <c r="N395" s="31" t="s">
        <v>801</v>
      </c>
      <c r="O395" s="143" t="s">
        <v>35</v>
      </c>
      <c r="P395" s="143" t="s">
        <v>36</v>
      </c>
      <c r="Q395" s="143" t="s">
        <v>36</v>
      </c>
      <c r="R395" s="143" t="s">
        <v>36</v>
      </c>
      <c r="S395" s="143" t="s">
        <v>36</v>
      </c>
      <c r="T395" s="143" t="s">
        <v>36</v>
      </c>
      <c r="U395" s="143" t="s">
        <v>36</v>
      </c>
      <c r="V395" s="143" t="s">
        <v>36</v>
      </c>
      <c r="W395" s="143" t="s">
        <v>47</v>
      </c>
      <c r="X395" s="146" t="s">
        <v>48</v>
      </c>
    </row>
    <row r="396" spans="2:24" s="93" customFormat="1" ht="128.25" customHeight="1" x14ac:dyDescent="0.35">
      <c r="B396" s="226"/>
      <c r="C396" s="148"/>
      <c r="D396" s="148"/>
      <c r="E396" s="148"/>
      <c r="F396" s="148"/>
      <c r="G396" s="148"/>
      <c r="H396" s="229"/>
      <c r="I396" s="229"/>
      <c r="J396" s="229"/>
      <c r="K396" s="229"/>
      <c r="L396" s="144" t="s">
        <v>802</v>
      </c>
      <c r="M396" s="150">
        <v>43800</v>
      </c>
      <c r="N396" s="150">
        <v>43829</v>
      </c>
      <c r="O396" s="144"/>
      <c r="P396" s="144"/>
      <c r="Q396" s="144"/>
      <c r="R396" s="144"/>
      <c r="S396" s="144"/>
      <c r="T396" s="144"/>
      <c r="U396" s="144"/>
      <c r="V396" s="144"/>
      <c r="W396" s="144"/>
      <c r="X396" s="147"/>
    </row>
    <row r="397" spans="2:24" s="93" customFormat="1" ht="128.25" customHeight="1" x14ac:dyDescent="0.35">
      <c r="B397" s="226"/>
      <c r="C397" s="148"/>
      <c r="D397" s="148"/>
      <c r="E397" s="148"/>
      <c r="F397" s="148"/>
      <c r="G397" s="148"/>
      <c r="H397" s="229"/>
      <c r="I397" s="229"/>
      <c r="J397" s="229"/>
      <c r="K397" s="229"/>
      <c r="L397" s="144"/>
      <c r="M397" s="150"/>
      <c r="N397" s="150"/>
      <c r="O397" s="144"/>
      <c r="P397" s="144"/>
      <c r="Q397" s="144"/>
      <c r="R397" s="144"/>
      <c r="S397" s="144"/>
      <c r="T397" s="144"/>
      <c r="U397" s="144"/>
      <c r="V397" s="144"/>
      <c r="W397" s="144"/>
      <c r="X397" s="147"/>
    </row>
    <row r="398" spans="2:24" s="93" customFormat="1" ht="128.25" customHeight="1" x14ac:dyDescent="0.35">
      <c r="B398" s="226" t="s">
        <v>797</v>
      </c>
      <c r="C398" s="148" t="s">
        <v>803</v>
      </c>
      <c r="D398" s="148" t="s">
        <v>30</v>
      </c>
      <c r="E398" s="148" t="s">
        <v>804</v>
      </c>
      <c r="F398" s="148" t="s">
        <v>54</v>
      </c>
      <c r="G398" s="148" t="s">
        <v>33</v>
      </c>
      <c r="H398" s="229">
        <v>0</v>
      </c>
      <c r="I398" s="229" t="s">
        <v>805</v>
      </c>
      <c r="J398" s="229" t="s">
        <v>806</v>
      </c>
      <c r="K398" s="229" t="s">
        <v>807</v>
      </c>
      <c r="L398" s="33" t="s">
        <v>808</v>
      </c>
      <c r="M398" s="34">
        <v>43497</v>
      </c>
      <c r="N398" s="34">
        <v>43585</v>
      </c>
      <c r="O398" s="144" t="s">
        <v>35</v>
      </c>
      <c r="P398" s="144" t="s">
        <v>36</v>
      </c>
      <c r="Q398" s="144" t="s">
        <v>36</v>
      </c>
      <c r="R398" s="144" t="s">
        <v>36</v>
      </c>
      <c r="S398" s="144" t="s">
        <v>36</v>
      </c>
      <c r="T398" s="144" t="s">
        <v>36</v>
      </c>
      <c r="U398" s="144" t="s">
        <v>36</v>
      </c>
      <c r="V398" s="144" t="s">
        <v>36</v>
      </c>
      <c r="W398" s="144" t="s">
        <v>114</v>
      </c>
      <c r="X398" s="147" t="s">
        <v>809</v>
      </c>
    </row>
    <row r="399" spans="2:24" s="93" customFormat="1" ht="128.25" customHeight="1" x14ac:dyDescent="0.35">
      <c r="B399" s="226"/>
      <c r="C399" s="148"/>
      <c r="D399" s="148"/>
      <c r="E399" s="148"/>
      <c r="F399" s="148"/>
      <c r="G399" s="148"/>
      <c r="H399" s="229"/>
      <c r="I399" s="229"/>
      <c r="J399" s="229"/>
      <c r="K399" s="229"/>
      <c r="L399" s="33" t="s">
        <v>810</v>
      </c>
      <c r="M399" s="34">
        <v>43586</v>
      </c>
      <c r="N399" s="34">
        <v>43799</v>
      </c>
      <c r="O399" s="144"/>
      <c r="P399" s="144"/>
      <c r="Q399" s="144"/>
      <c r="R399" s="144"/>
      <c r="S399" s="144"/>
      <c r="T399" s="144"/>
      <c r="U399" s="144"/>
      <c r="V399" s="144"/>
      <c r="W399" s="144"/>
      <c r="X399" s="147"/>
    </row>
    <row r="400" spans="2:24" s="93" customFormat="1" ht="128.25" customHeight="1" thickBot="1" x14ac:dyDescent="0.4">
      <c r="B400" s="231"/>
      <c r="C400" s="155"/>
      <c r="D400" s="155"/>
      <c r="E400" s="155"/>
      <c r="F400" s="155"/>
      <c r="G400" s="155"/>
      <c r="H400" s="259"/>
      <c r="I400" s="259"/>
      <c r="J400" s="259"/>
      <c r="K400" s="259"/>
      <c r="L400" s="39" t="s">
        <v>811</v>
      </c>
      <c r="M400" s="40">
        <v>43586</v>
      </c>
      <c r="N400" s="40">
        <v>43799</v>
      </c>
      <c r="O400" s="176"/>
      <c r="P400" s="176"/>
      <c r="Q400" s="176"/>
      <c r="R400" s="176"/>
      <c r="S400" s="176"/>
      <c r="T400" s="176"/>
      <c r="U400" s="176"/>
      <c r="V400" s="176"/>
      <c r="W400" s="176"/>
      <c r="X400" s="177"/>
    </row>
    <row r="401" spans="2:24" s="89" customFormat="1" ht="105" customHeight="1" x14ac:dyDescent="0.35">
      <c r="B401" s="235" t="s">
        <v>812</v>
      </c>
      <c r="C401" s="234" t="s">
        <v>813</v>
      </c>
      <c r="D401" s="234" t="s">
        <v>77</v>
      </c>
      <c r="E401" s="234" t="s">
        <v>814</v>
      </c>
      <c r="F401" s="234" t="s">
        <v>54</v>
      </c>
      <c r="G401" s="234" t="s">
        <v>33</v>
      </c>
      <c r="H401" s="184">
        <v>0.2</v>
      </c>
      <c r="I401" s="184">
        <v>0.2</v>
      </c>
      <c r="J401" s="184">
        <v>0.2</v>
      </c>
      <c r="K401" s="184">
        <v>0.2</v>
      </c>
      <c r="L401" s="43" t="s">
        <v>815</v>
      </c>
      <c r="M401" s="42">
        <v>43497</v>
      </c>
      <c r="N401" s="42">
        <v>43830</v>
      </c>
      <c r="O401" s="161" t="s">
        <v>124</v>
      </c>
      <c r="P401" s="234" t="s">
        <v>816</v>
      </c>
      <c r="Q401" s="234" t="s">
        <v>817</v>
      </c>
      <c r="R401" s="43" t="s">
        <v>100</v>
      </c>
      <c r="S401" s="261">
        <v>9913057447</v>
      </c>
      <c r="T401" s="261" t="s">
        <v>36</v>
      </c>
      <c r="U401" s="261" t="s">
        <v>36</v>
      </c>
      <c r="V401" s="261" t="s">
        <v>36</v>
      </c>
      <c r="W401" s="161" t="s">
        <v>71</v>
      </c>
      <c r="X401" s="162" t="s">
        <v>63</v>
      </c>
    </row>
    <row r="402" spans="2:24" s="89" customFormat="1" ht="58.5" customHeight="1" x14ac:dyDescent="0.35">
      <c r="B402" s="236"/>
      <c r="C402" s="196"/>
      <c r="D402" s="196"/>
      <c r="E402" s="196"/>
      <c r="F402" s="196"/>
      <c r="G402" s="196"/>
      <c r="H402" s="137"/>
      <c r="I402" s="137"/>
      <c r="J402" s="137"/>
      <c r="K402" s="137"/>
      <c r="L402" s="20" t="s">
        <v>818</v>
      </c>
      <c r="M402" s="21">
        <v>43497</v>
      </c>
      <c r="N402" s="21">
        <v>43830</v>
      </c>
      <c r="O402" s="138"/>
      <c r="P402" s="196"/>
      <c r="Q402" s="196"/>
      <c r="R402" s="20" t="s">
        <v>100</v>
      </c>
      <c r="S402" s="262"/>
      <c r="T402" s="262"/>
      <c r="U402" s="262"/>
      <c r="V402" s="262"/>
      <c r="W402" s="138"/>
      <c r="X402" s="163"/>
    </row>
    <row r="403" spans="2:24" s="89" customFormat="1" ht="68.25" customHeight="1" x14ac:dyDescent="0.35">
      <c r="B403" s="236"/>
      <c r="C403" s="196"/>
      <c r="D403" s="196"/>
      <c r="E403" s="196"/>
      <c r="F403" s="196"/>
      <c r="G403" s="196"/>
      <c r="H403" s="137"/>
      <c r="I403" s="137"/>
      <c r="J403" s="137"/>
      <c r="K403" s="137"/>
      <c r="L403" s="20" t="s">
        <v>819</v>
      </c>
      <c r="M403" s="21">
        <v>43497</v>
      </c>
      <c r="N403" s="21">
        <v>43830</v>
      </c>
      <c r="O403" s="138"/>
      <c r="P403" s="196"/>
      <c r="Q403" s="196"/>
      <c r="R403" s="20"/>
      <c r="S403" s="262"/>
      <c r="T403" s="262"/>
      <c r="U403" s="262"/>
      <c r="V403" s="262"/>
      <c r="W403" s="138"/>
      <c r="X403" s="163"/>
    </row>
    <row r="404" spans="2:24" s="89" customFormat="1" ht="65.25" customHeight="1" x14ac:dyDescent="0.35">
      <c r="B404" s="236"/>
      <c r="C404" s="196"/>
      <c r="D404" s="196"/>
      <c r="E404" s="196"/>
      <c r="F404" s="196"/>
      <c r="G404" s="196"/>
      <c r="H404" s="137"/>
      <c r="I404" s="137"/>
      <c r="J404" s="137"/>
      <c r="K404" s="137"/>
      <c r="L404" s="20" t="s">
        <v>820</v>
      </c>
      <c r="M404" s="21">
        <v>43497</v>
      </c>
      <c r="N404" s="21">
        <v>43830</v>
      </c>
      <c r="O404" s="138"/>
      <c r="P404" s="196"/>
      <c r="Q404" s="196"/>
      <c r="R404" s="20"/>
      <c r="S404" s="262"/>
      <c r="T404" s="262"/>
      <c r="U404" s="262"/>
      <c r="V404" s="262"/>
      <c r="W404" s="138"/>
      <c r="X404" s="163"/>
    </row>
    <row r="405" spans="2:24" s="89" customFormat="1" ht="68.25" customHeight="1" x14ac:dyDescent="0.35">
      <c r="B405" s="236"/>
      <c r="C405" s="196"/>
      <c r="D405" s="196"/>
      <c r="E405" s="196"/>
      <c r="F405" s="196"/>
      <c r="G405" s="196"/>
      <c r="H405" s="137"/>
      <c r="I405" s="137"/>
      <c r="J405" s="137"/>
      <c r="K405" s="137"/>
      <c r="L405" s="20" t="s">
        <v>821</v>
      </c>
      <c r="M405" s="21">
        <v>43497</v>
      </c>
      <c r="N405" s="21">
        <v>43830</v>
      </c>
      <c r="O405" s="138"/>
      <c r="P405" s="196"/>
      <c r="Q405" s="196"/>
      <c r="R405" s="20"/>
      <c r="S405" s="262"/>
      <c r="T405" s="262"/>
      <c r="U405" s="262"/>
      <c r="V405" s="262"/>
      <c r="W405" s="138"/>
      <c r="X405" s="163"/>
    </row>
    <row r="406" spans="2:24" s="89" customFormat="1" ht="74.25" customHeight="1" x14ac:dyDescent="0.35">
      <c r="B406" s="236"/>
      <c r="C406" s="196"/>
      <c r="D406" s="196"/>
      <c r="E406" s="196"/>
      <c r="F406" s="196"/>
      <c r="G406" s="196"/>
      <c r="H406" s="137"/>
      <c r="I406" s="137"/>
      <c r="J406" s="137"/>
      <c r="K406" s="137"/>
      <c r="L406" s="20" t="s">
        <v>822</v>
      </c>
      <c r="M406" s="21">
        <v>43497</v>
      </c>
      <c r="N406" s="21">
        <v>43830</v>
      </c>
      <c r="O406" s="138"/>
      <c r="P406" s="196"/>
      <c r="Q406" s="196"/>
      <c r="R406" s="20"/>
      <c r="S406" s="262"/>
      <c r="T406" s="262"/>
      <c r="U406" s="262"/>
      <c r="V406" s="262"/>
      <c r="W406" s="138"/>
      <c r="X406" s="163"/>
    </row>
    <row r="407" spans="2:24" s="89" customFormat="1" ht="50.25" customHeight="1" x14ac:dyDescent="0.35">
      <c r="B407" s="236"/>
      <c r="C407" s="196"/>
      <c r="D407" s="196"/>
      <c r="E407" s="196"/>
      <c r="F407" s="196"/>
      <c r="G407" s="196"/>
      <c r="H407" s="137"/>
      <c r="I407" s="137"/>
      <c r="J407" s="137"/>
      <c r="K407" s="137"/>
      <c r="L407" s="20" t="s">
        <v>823</v>
      </c>
      <c r="M407" s="21">
        <v>43497</v>
      </c>
      <c r="N407" s="21">
        <v>43830</v>
      </c>
      <c r="O407" s="138"/>
      <c r="P407" s="196"/>
      <c r="Q407" s="196"/>
      <c r="R407" s="20"/>
      <c r="S407" s="262"/>
      <c r="T407" s="262"/>
      <c r="U407" s="262"/>
      <c r="V407" s="262"/>
      <c r="W407" s="138"/>
      <c r="X407" s="163"/>
    </row>
    <row r="408" spans="2:24" s="89" customFormat="1" ht="92.25" customHeight="1" x14ac:dyDescent="0.35">
      <c r="B408" s="236"/>
      <c r="C408" s="196"/>
      <c r="D408" s="196"/>
      <c r="E408" s="196"/>
      <c r="F408" s="196"/>
      <c r="G408" s="196"/>
      <c r="H408" s="137"/>
      <c r="I408" s="137"/>
      <c r="J408" s="137"/>
      <c r="K408" s="137"/>
      <c r="L408" s="20" t="s">
        <v>824</v>
      </c>
      <c r="M408" s="21">
        <v>43497</v>
      </c>
      <c r="N408" s="21">
        <v>43830</v>
      </c>
      <c r="O408" s="138"/>
      <c r="P408" s="196"/>
      <c r="Q408" s="196"/>
      <c r="R408" s="20"/>
      <c r="S408" s="262"/>
      <c r="T408" s="262"/>
      <c r="U408" s="262"/>
      <c r="V408" s="262"/>
      <c r="W408" s="138"/>
      <c r="X408" s="163"/>
    </row>
    <row r="409" spans="2:24" s="89" customFormat="1" ht="59.25" customHeight="1" x14ac:dyDescent="0.35">
      <c r="B409" s="236"/>
      <c r="C409" s="196"/>
      <c r="D409" s="196"/>
      <c r="E409" s="196"/>
      <c r="F409" s="196"/>
      <c r="G409" s="196"/>
      <c r="H409" s="137"/>
      <c r="I409" s="137"/>
      <c r="J409" s="137"/>
      <c r="K409" s="137"/>
      <c r="L409" s="20" t="s">
        <v>825</v>
      </c>
      <c r="M409" s="21">
        <v>43497</v>
      </c>
      <c r="N409" s="21">
        <v>43830</v>
      </c>
      <c r="O409" s="138"/>
      <c r="P409" s="196"/>
      <c r="Q409" s="196"/>
      <c r="R409" s="20"/>
      <c r="S409" s="262"/>
      <c r="T409" s="262"/>
      <c r="U409" s="262"/>
      <c r="V409" s="262"/>
      <c r="W409" s="138"/>
      <c r="X409" s="163"/>
    </row>
    <row r="410" spans="2:24" s="89" customFormat="1" ht="71.25" customHeight="1" x14ac:dyDescent="0.35">
      <c r="B410" s="236"/>
      <c r="C410" s="196"/>
      <c r="D410" s="196"/>
      <c r="E410" s="196"/>
      <c r="F410" s="196"/>
      <c r="G410" s="196"/>
      <c r="H410" s="137"/>
      <c r="I410" s="137"/>
      <c r="J410" s="137"/>
      <c r="K410" s="137"/>
      <c r="L410" s="20" t="s">
        <v>826</v>
      </c>
      <c r="M410" s="21">
        <v>43497</v>
      </c>
      <c r="N410" s="21">
        <v>43830</v>
      </c>
      <c r="O410" s="138"/>
      <c r="P410" s="196"/>
      <c r="Q410" s="196"/>
      <c r="R410" s="20"/>
      <c r="S410" s="262"/>
      <c r="T410" s="262"/>
      <c r="U410" s="262"/>
      <c r="V410" s="262"/>
      <c r="W410" s="138"/>
      <c r="X410" s="163"/>
    </row>
    <row r="411" spans="2:24" s="89" customFormat="1" ht="65.25" customHeight="1" x14ac:dyDescent="0.35">
      <c r="B411" s="236"/>
      <c r="C411" s="196"/>
      <c r="D411" s="196"/>
      <c r="E411" s="196"/>
      <c r="F411" s="196"/>
      <c r="G411" s="196"/>
      <c r="H411" s="137"/>
      <c r="I411" s="137"/>
      <c r="J411" s="137"/>
      <c r="K411" s="137"/>
      <c r="L411" s="20" t="s">
        <v>827</v>
      </c>
      <c r="M411" s="21">
        <v>43497</v>
      </c>
      <c r="N411" s="21">
        <v>43830</v>
      </c>
      <c r="O411" s="138"/>
      <c r="P411" s="196"/>
      <c r="Q411" s="196"/>
      <c r="R411" s="20" t="s">
        <v>100</v>
      </c>
      <c r="S411" s="262"/>
      <c r="T411" s="262"/>
      <c r="U411" s="262"/>
      <c r="V411" s="262"/>
      <c r="W411" s="138"/>
      <c r="X411" s="163"/>
    </row>
    <row r="412" spans="2:24" s="89" customFormat="1" ht="128.25" customHeight="1" x14ac:dyDescent="0.35">
      <c r="B412" s="236" t="s">
        <v>812</v>
      </c>
      <c r="C412" s="196" t="s">
        <v>828</v>
      </c>
      <c r="D412" s="196" t="s">
        <v>194</v>
      </c>
      <c r="E412" s="196" t="s">
        <v>829</v>
      </c>
      <c r="F412" s="196" t="s">
        <v>54</v>
      </c>
      <c r="G412" s="196" t="s">
        <v>33</v>
      </c>
      <c r="H412" s="196">
        <v>0</v>
      </c>
      <c r="I412" s="239">
        <v>0.8</v>
      </c>
      <c r="J412" s="239">
        <v>0.8</v>
      </c>
      <c r="K412" s="239">
        <v>0.8</v>
      </c>
      <c r="L412" s="46" t="s">
        <v>830</v>
      </c>
      <c r="M412" s="95">
        <v>43556</v>
      </c>
      <c r="N412" s="95">
        <v>43585</v>
      </c>
      <c r="O412" s="138" t="s">
        <v>80</v>
      </c>
      <c r="P412" s="196" t="s">
        <v>831</v>
      </c>
      <c r="Q412" s="196" t="s">
        <v>832</v>
      </c>
      <c r="R412" s="20" t="s">
        <v>100</v>
      </c>
      <c r="S412" s="46">
        <v>0</v>
      </c>
      <c r="T412" s="196" t="s">
        <v>36</v>
      </c>
      <c r="U412" s="196" t="s">
        <v>36</v>
      </c>
      <c r="V412" s="196" t="s">
        <v>36</v>
      </c>
      <c r="W412" s="138" t="s">
        <v>47</v>
      </c>
      <c r="X412" s="163" t="s">
        <v>150</v>
      </c>
    </row>
    <row r="413" spans="2:24" s="89" customFormat="1" ht="128.25" customHeight="1" x14ac:dyDescent="0.35">
      <c r="B413" s="236"/>
      <c r="C413" s="196"/>
      <c r="D413" s="196"/>
      <c r="E413" s="196"/>
      <c r="F413" s="196"/>
      <c r="G413" s="196"/>
      <c r="H413" s="196"/>
      <c r="I413" s="239"/>
      <c r="J413" s="239"/>
      <c r="K413" s="239"/>
      <c r="L413" s="46" t="s">
        <v>833</v>
      </c>
      <c r="M413" s="95">
        <v>43556</v>
      </c>
      <c r="N413" s="95">
        <v>43585</v>
      </c>
      <c r="O413" s="138"/>
      <c r="P413" s="196"/>
      <c r="Q413" s="196"/>
      <c r="R413" s="20"/>
      <c r="S413" s="46"/>
      <c r="T413" s="196"/>
      <c r="U413" s="196"/>
      <c r="V413" s="196"/>
      <c r="W413" s="138"/>
      <c r="X413" s="163"/>
    </row>
    <row r="414" spans="2:24" s="89" customFormat="1" ht="128.25" customHeight="1" x14ac:dyDescent="0.35">
      <c r="B414" s="236"/>
      <c r="C414" s="196"/>
      <c r="D414" s="196"/>
      <c r="E414" s="196"/>
      <c r="F414" s="196"/>
      <c r="G414" s="196"/>
      <c r="H414" s="196"/>
      <c r="I414" s="239"/>
      <c r="J414" s="239"/>
      <c r="K414" s="239"/>
      <c r="L414" s="46" t="s">
        <v>834</v>
      </c>
      <c r="M414" s="95">
        <v>43556</v>
      </c>
      <c r="N414" s="95">
        <v>43585</v>
      </c>
      <c r="O414" s="138"/>
      <c r="P414" s="196"/>
      <c r="Q414" s="196"/>
      <c r="R414" s="20"/>
      <c r="S414" s="46"/>
      <c r="T414" s="196"/>
      <c r="U414" s="196"/>
      <c r="V414" s="196"/>
      <c r="W414" s="138"/>
      <c r="X414" s="163"/>
    </row>
    <row r="415" spans="2:24" s="89" customFormat="1" ht="128.25" customHeight="1" x14ac:dyDescent="0.35">
      <c r="B415" s="236"/>
      <c r="C415" s="196"/>
      <c r="D415" s="196"/>
      <c r="E415" s="196"/>
      <c r="F415" s="196"/>
      <c r="G415" s="196"/>
      <c r="H415" s="196"/>
      <c r="I415" s="239"/>
      <c r="J415" s="239"/>
      <c r="K415" s="239"/>
      <c r="L415" s="46" t="s">
        <v>835</v>
      </c>
      <c r="M415" s="95">
        <v>43586</v>
      </c>
      <c r="N415" s="95">
        <v>43738</v>
      </c>
      <c r="O415" s="138"/>
      <c r="P415" s="196"/>
      <c r="Q415" s="196"/>
      <c r="R415" s="20"/>
      <c r="S415" s="46"/>
      <c r="T415" s="196"/>
      <c r="U415" s="196"/>
      <c r="V415" s="196"/>
      <c r="W415" s="138"/>
      <c r="X415" s="163"/>
    </row>
    <row r="416" spans="2:24" s="89" customFormat="1" ht="128.25" customHeight="1" thickBot="1" x14ac:dyDescent="0.4">
      <c r="B416" s="237"/>
      <c r="C416" s="238"/>
      <c r="D416" s="238"/>
      <c r="E416" s="238"/>
      <c r="F416" s="238"/>
      <c r="G416" s="238"/>
      <c r="H416" s="238"/>
      <c r="I416" s="238"/>
      <c r="J416" s="238"/>
      <c r="K416" s="238"/>
      <c r="L416" s="75" t="s">
        <v>836</v>
      </c>
      <c r="M416" s="96">
        <v>43647</v>
      </c>
      <c r="N416" s="96">
        <v>43738</v>
      </c>
      <c r="O416" s="168"/>
      <c r="P416" s="238"/>
      <c r="Q416" s="238"/>
      <c r="R416" s="48" t="s">
        <v>100</v>
      </c>
      <c r="S416" s="75">
        <v>0</v>
      </c>
      <c r="T416" s="238"/>
      <c r="U416" s="238"/>
      <c r="V416" s="238"/>
      <c r="W416" s="168"/>
      <c r="X416" s="169"/>
    </row>
    <row r="417" spans="2:24" s="93" customFormat="1" ht="128.25" customHeight="1" x14ac:dyDescent="0.35">
      <c r="B417" s="245" t="s">
        <v>837</v>
      </c>
      <c r="C417" s="215" t="s">
        <v>838</v>
      </c>
      <c r="D417" s="215" t="s">
        <v>77</v>
      </c>
      <c r="E417" s="215" t="s">
        <v>839</v>
      </c>
      <c r="F417" s="215" t="s">
        <v>54</v>
      </c>
      <c r="G417" s="215" t="s">
        <v>33</v>
      </c>
      <c r="H417" s="263">
        <v>0</v>
      </c>
      <c r="I417" s="263">
        <v>0</v>
      </c>
      <c r="J417" s="263">
        <v>2</v>
      </c>
      <c r="K417" s="263">
        <v>3</v>
      </c>
      <c r="L417" s="30" t="s">
        <v>840</v>
      </c>
      <c r="M417" s="31">
        <v>43551</v>
      </c>
      <c r="N417" s="31" t="s">
        <v>841</v>
      </c>
      <c r="O417" s="143" t="s">
        <v>417</v>
      </c>
      <c r="P417" s="215"/>
      <c r="Q417" s="143"/>
      <c r="R417" s="30" t="s">
        <v>100</v>
      </c>
      <c r="S417" s="92"/>
      <c r="T417" s="215" t="s">
        <v>36</v>
      </c>
      <c r="U417" s="215" t="s">
        <v>36</v>
      </c>
      <c r="V417" s="215" t="s">
        <v>36</v>
      </c>
      <c r="W417" s="143" t="s">
        <v>127</v>
      </c>
      <c r="X417" s="146" t="s">
        <v>48</v>
      </c>
    </row>
    <row r="418" spans="2:24" s="93" customFormat="1" ht="128.25" customHeight="1" x14ac:dyDescent="0.35">
      <c r="B418" s="226"/>
      <c r="C418" s="148"/>
      <c r="D418" s="148"/>
      <c r="E418" s="148"/>
      <c r="F418" s="148"/>
      <c r="G418" s="148"/>
      <c r="H418" s="227"/>
      <c r="I418" s="227"/>
      <c r="J418" s="227"/>
      <c r="K418" s="227"/>
      <c r="L418" s="33" t="s">
        <v>842</v>
      </c>
      <c r="M418" s="34">
        <v>43586</v>
      </c>
      <c r="N418" s="34">
        <v>43830</v>
      </c>
      <c r="O418" s="144"/>
      <c r="P418" s="148"/>
      <c r="Q418" s="144"/>
      <c r="R418" s="33" t="s">
        <v>100</v>
      </c>
      <c r="S418" s="36"/>
      <c r="T418" s="148"/>
      <c r="U418" s="148"/>
      <c r="V418" s="148"/>
      <c r="W418" s="144"/>
      <c r="X418" s="147"/>
    </row>
    <row r="419" spans="2:24" s="93" customFormat="1" ht="128.25" customHeight="1" x14ac:dyDescent="0.35">
      <c r="B419" s="226"/>
      <c r="C419" s="148"/>
      <c r="D419" s="148"/>
      <c r="E419" s="148"/>
      <c r="F419" s="148"/>
      <c r="G419" s="148"/>
      <c r="H419" s="227"/>
      <c r="I419" s="227"/>
      <c r="J419" s="227"/>
      <c r="K419" s="227"/>
      <c r="L419" s="33" t="s">
        <v>843</v>
      </c>
      <c r="M419" s="34">
        <v>43647</v>
      </c>
      <c r="N419" s="34" t="s">
        <v>285</v>
      </c>
      <c r="O419" s="144"/>
      <c r="P419" s="148"/>
      <c r="Q419" s="144"/>
      <c r="R419" s="33" t="s">
        <v>118</v>
      </c>
      <c r="S419" s="36" t="s">
        <v>844</v>
      </c>
      <c r="T419" s="148"/>
      <c r="U419" s="148"/>
      <c r="V419" s="148"/>
      <c r="W419" s="144"/>
      <c r="X419" s="147"/>
    </row>
    <row r="420" spans="2:24" s="93" customFormat="1" ht="128.25" customHeight="1" x14ac:dyDescent="0.35">
      <c r="B420" s="226"/>
      <c r="C420" s="148"/>
      <c r="D420" s="148"/>
      <c r="E420" s="148"/>
      <c r="F420" s="148"/>
      <c r="G420" s="148"/>
      <c r="H420" s="227"/>
      <c r="I420" s="227"/>
      <c r="J420" s="227"/>
      <c r="K420" s="227"/>
      <c r="L420" s="33" t="s">
        <v>845</v>
      </c>
      <c r="M420" s="34">
        <v>43800</v>
      </c>
      <c r="N420" s="34">
        <v>43830</v>
      </c>
      <c r="O420" s="144"/>
      <c r="P420" s="148"/>
      <c r="Q420" s="144"/>
      <c r="R420" s="33" t="s">
        <v>100</v>
      </c>
      <c r="S420" s="36"/>
      <c r="T420" s="148"/>
      <c r="U420" s="148"/>
      <c r="V420" s="148"/>
      <c r="W420" s="144"/>
      <c r="X420" s="147"/>
    </row>
    <row r="421" spans="2:24" s="93" customFormat="1" ht="128.25" customHeight="1" x14ac:dyDescent="0.35">
      <c r="B421" s="226" t="s">
        <v>837</v>
      </c>
      <c r="C421" s="148" t="s">
        <v>846</v>
      </c>
      <c r="D421" s="148" t="s">
        <v>847</v>
      </c>
      <c r="E421" s="148" t="s">
        <v>848</v>
      </c>
      <c r="F421" s="148" t="s">
        <v>54</v>
      </c>
      <c r="G421" s="148" t="s">
        <v>33</v>
      </c>
      <c r="H421" s="160">
        <v>0.15</v>
      </c>
      <c r="I421" s="160">
        <v>0.5</v>
      </c>
      <c r="J421" s="160">
        <v>0.75</v>
      </c>
      <c r="K421" s="160">
        <v>1</v>
      </c>
      <c r="L421" s="33" t="s">
        <v>849</v>
      </c>
      <c r="M421" s="34">
        <v>43551</v>
      </c>
      <c r="N421" s="34">
        <v>43570</v>
      </c>
      <c r="O421" s="144" t="s">
        <v>80</v>
      </c>
      <c r="P421" s="36"/>
      <c r="Q421" s="144" t="s">
        <v>850</v>
      </c>
      <c r="R421" s="33" t="s">
        <v>100</v>
      </c>
      <c r="S421" s="148"/>
      <c r="T421" s="148" t="s">
        <v>36</v>
      </c>
      <c r="U421" s="148" t="s">
        <v>36</v>
      </c>
      <c r="V421" s="148" t="s">
        <v>36</v>
      </c>
      <c r="W421" s="144" t="s">
        <v>114</v>
      </c>
      <c r="X421" s="147" t="s">
        <v>150</v>
      </c>
    </row>
    <row r="422" spans="2:24" s="93" customFormat="1" ht="128.25" customHeight="1" x14ac:dyDescent="0.35">
      <c r="B422" s="226"/>
      <c r="C422" s="148"/>
      <c r="D422" s="148"/>
      <c r="E422" s="148"/>
      <c r="F422" s="148"/>
      <c r="G422" s="148"/>
      <c r="H422" s="160"/>
      <c r="I422" s="160"/>
      <c r="J422" s="160"/>
      <c r="K422" s="160"/>
      <c r="L422" s="33" t="s">
        <v>851</v>
      </c>
      <c r="M422" s="34">
        <v>43586</v>
      </c>
      <c r="N422" s="34" t="s">
        <v>152</v>
      </c>
      <c r="O422" s="144"/>
      <c r="P422" s="36"/>
      <c r="Q422" s="144"/>
      <c r="R422" s="33" t="s">
        <v>120</v>
      </c>
      <c r="S422" s="148"/>
      <c r="T422" s="148"/>
      <c r="U422" s="148"/>
      <c r="V422" s="148"/>
      <c r="W422" s="144"/>
      <c r="X422" s="147"/>
    </row>
    <row r="423" spans="2:24" s="93" customFormat="1" ht="78" customHeight="1" x14ac:dyDescent="0.35">
      <c r="B423" s="226"/>
      <c r="C423" s="148"/>
      <c r="D423" s="148"/>
      <c r="E423" s="148"/>
      <c r="F423" s="148"/>
      <c r="G423" s="148"/>
      <c r="H423" s="160"/>
      <c r="I423" s="160"/>
      <c r="J423" s="160"/>
      <c r="K423" s="160"/>
      <c r="L423" s="33" t="s">
        <v>852</v>
      </c>
      <c r="M423" s="34">
        <v>43647</v>
      </c>
      <c r="N423" s="34" t="s">
        <v>853</v>
      </c>
      <c r="O423" s="144"/>
      <c r="P423" s="36"/>
      <c r="Q423" s="144"/>
      <c r="R423" s="33" t="s">
        <v>120</v>
      </c>
      <c r="S423" s="148"/>
      <c r="T423" s="148"/>
      <c r="U423" s="148"/>
      <c r="V423" s="148"/>
      <c r="W423" s="144"/>
      <c r="X423" s="147"/>
    </row>
    <row r="424" spans="2:24" s="93" customFormat="1" ht="78" customHeight="1" thickBot="1" x14ac:dyDescent="0.4">
      <c r="B424" s="267"/>
      <c r="C424" s="264"/>
      <c r="D424" s="264"/>
      <c r="E424" s="264"/>
      <c r="F424" s="264"/>
      <c r="G424" s="264"/>
      <c r="H424" s="266"/>
      <c r="I424" s="266"/>
      <c r="J424" s="266"/>
      <c r="K424" s="266"/>
      <c r="L424" s="97" t="s">
        <v>854</v>
      </c>
      <c r="M424" s="98">
        <v>43739</v>
      </c>
      <c r="N424" s="98">
        <v>43830</v>
      </c>
      <c r="O424" s="265"/>
      <c r="P424" s="99"/>
      <c r="Q424" s="265"/>
      <c r="R424" s="97" t="s">
        <v>120</v>
      </c>
      <c r="S424" s="264"/>
      <c r="T424" s="264"/>
      <c r="U424" s="264"/>
      <c r="V424" s="264"/>
      <c r="W424" s="265"/>
      <c r="X424" s="249"/>
    </row>
    <row r="425" spans="2:24" ht="15" customHeight="1" x14ac:dyDescent="0.25">
      <c r="B425" s="45"/>
      <c r="C425" s="45"/>
      <c r="D425" s="45"/>
      <c r="E425" s="45"/>
      <c r="F425" s="45"/>
      <c r="G425" s="45"/>
      <c r="H425" s="100"/>
      <c r="I425" s="45"/>
      <c r="J425" s="45"/>
      <c r="K425" s="45"/>
      <c r="L425" s="45"/>
      <c r="M425" s="45"/>
      <c r="N425" s="45"/>
      <c r="O425" s="45"/>
      <c r="P425" s="45"/>
      <c r="Q425" s="45"/>
      <c r="R425" s="101"/>
      <c r="S425" s="45"/>
      <c r="T425" s="45"/>
      <c r="U425" s="45"/>
      <c r="V425" s="45"/>
      <c r="W425" s="45"/>
      <c r="X425" s="45"/>
    </row>
    <row r="426" spans="2:24" ht="15" customHeight="1" x14ac:dyDescent="0.25">
      <c r="B426" s="45"/>
      <c r="C426" s="45"/>
      <c r="D426" s="45"/>
      <c r="E426" s="45"/>
      <c r="F426" s="45"/>
      <c r="G426" s="45"/>
      <c r="H426" s="45"/>
      <c r="I426" s="45"/>
      <c r="J426" s="45"/>
      <c r="K426" s="45"/>
      <c r="L426" s="45"/>
      <c r="M426" s="45"/>
      <c r="N426" s="45"/>
      <c r="O426" s="45"/>
      <c r="P426" s="45"/>
      <c r="Q426" s="45"/>
      <c r="R426" s="101"/>
      <c r="S426" s="45"/>
      <c r="T426" s="45"/>
      <c r="U426" s="45"/>
      <c r="V426" s="45"/>
      <c r="W426" s="45"/>
      <c r="X426" s="45"/>
    </row>
    <row r="427" spans="2:24" x14ac:dyDescent="0.25">
      <c r="B427" s="45"/>
      <c r="C427" s="45"/>
      <c r="D427" s="45"/>
      <c r="E427" s="45"/>
      <c r="F427" s="45"/>
      <c r="G427" s="45"/>
      <c r="H427" s="45"/>
      <c r="I427" s="45"/>
      <c r="J427" s="45"/>
      <c r="K427" s="45"/>
      <c r="L427" s="45"/>
      <c r="M427" s="45"/>
      <c r="N427" s="45"/>
      <c r="O427" s="45"/>
      <c r="P427" s="45"/>
      <c r="Q427" s="45"/>
      <c r="R427" s="101"/>
      <c r="S427" s="45"/>
      <c r="T427" s="45"/>
      <c r="U427" s="45"/>
      <c r="V427" s="45"/>
      <c r="W427" s="45"/>
      <c r="X427" s="45"/>
    </row>
    <row r="428" spans="2:24" x14ac:dyDescent="0.25">
      <c r="B428" s="45"/>
      <c r="C428" s="45"/>
      <c r="D428" s="45"/>
      <c r="E428" s="45"/>
      <c r="F428" s="45"/>
      <c r="G428" s="45"/>
      <c r="H428" s="45"/>
      <c r="I428" s="45"/>
      <c r="J428" s="45"/>
      <c r="K428" s="45"/>
      <c r="L428" s="45"/>
      <c r="M428" s="45"/>
      <c r="N428" s="45"/>
      <c r="O428" s="45"/>
      <c r="P428" s="45"/>
      <c r="Q428" s="45"/>
      <c r="R428" s="101"/>
      <c r="S428" s="45"/>
      <c r="T428" s="45"/>
      <c r="U428" s="45"/>
      <c r="V428" s="45"/>
      <c r="W428" s="45"/>
      <c r="X428" s="45"/>
    </row>
    <row r="429" spans="2:24" x14ac:dyDescent="0.25">
      <c r="B429" s="45"/>
      <c r="C429" s="45"/>
      <c r="D429" s="45"/>
      <c r="E429" s="45"/>
      <c r="F429" s="45"/>
      <c r="G429" s="45"/>
      <c r="H429" s="45"/>
      <c r="I429" s="45"/>
      <c r="J429" s="45"/>
      <c r="K429" s="45"/>
      <c r="L429" s="45"/>
      <c r="M429" s="45"/>
      <c r="N429" s="45"/>
      <c r="O429" s="45"/>
      <c r="P429" s="45"/>
      <c r="Q429" s="45"/>
      <c r="R429" s="101"/>
      <c r="S429" s="45"/>
      <c r="T429" s="45"/>
      <c r="U429" s="45"/>
      <c r="V429" s="45"/>
      <c r="W429" s="45"/>
      <c r="X429" s="45"/>
    </row>
    <row r="430" spans="2:24" x14ac:dyDescent="0.25">
      <c r="B430" s="45"/>
      <c r="C430" s="45"/>
      <c r="D430" s="45"/>
      <c r="E430" s="45"/>
      <c r="F430" s="45"/>
      <c r="G430" s="45"/>
      <c r="H430" s="45"/>
      <c r="I430" s="45"/>
      <c r="J430" s="45"/>
      <c r="K430" s="45"/>
      <c r="L430" s="45"/>
      <c r="M430" s="45"/>
      <c r="N430" s="45"/>
      <c r="O430" s="45"/>
      <c r="P430" s="45"/>
      <c r="Q430" s="45"/>
      <c r="R430" s="101"/>
      <c r="S430" s="45"/>
      <c r="T430" s="45"/>
      <c r="U430" s="45"/>
      <c r="V430" s="45"/>
      <c r="W430" s="45"/>
      <c r="X430" s="45"/>
    </row>
    <row r="431" spans="2:24" x14ac:dyDescent="0.25">
      <c r="B431" s="45"/>
      <c r="C431" s="45"/>
      <c r="D431" s="45"/>
      <c r="E431" s="45"/>
      <c r="F431" s="45"/>
      <c r="G431" s="45"/>
      <c r="H431" s="45"/>
      <c r="I431" s="45"/>
      <c r="J431" s="45"/>
      <c r="K431" s="45"/>
      <c r="L431" s="45"/>
      <c r="M431" s="45"/>
      <c r="N431" s="45"/>
      <c r="O431" s="45"/>
      <c r="P431" s="45"/>
      <c r="Q431" s="45"/>
      <c r="R431" s="101"/>
      <c r="S431" s="45"/>
      <c r="T431" s="45"/>
      <c r="U431" s="45"/>
      <c r="V431" s="45"/>
      <c r="W431" s="45"/>
      <c r="X431" s="45"/>
    </row>
    <row r="432" spans="2:24" x14ac:dyDescent="0.25">
      <c r="B432" s="45"/>
      <c r="C432" s="45"/>
      <c r="D432" s="45"/>
      <c r="E432" s="45"/>
      <c r="F432" s="45"/>
      <c r="G432" s="45"/>
      <c r="H432" s="45"/>
      <c r="I432" s="45"/>
      <c r="J432" s="45"/>
      <c r="K432" s="45"/>
      <c r="L432" s="45"/>
      <c r="M432" s="45"/>
      <c r="N432" s="45"/>
      <c r="O432" s="45"/>
      <c r="P432" s="45"/>
      <c r="Q432" s="45"/>
      <c r="R432" s="101"/>
      <c r="S432" s="45"/>
      <c r="T432" s="45"/>
      <c r="U432" s="45"/>
      <c r="V432" s="45"/>
      <c r="W432" s="45"/>
      <c r="X432" s="45"/>
    </row>
    <row r="433" spans="2:24" x14ac:dyDescent="0.25">
      <c r="B433" s="45"/>
      <c r="C433" s="45"/>
      <c r="D433" s="45"/>
      <c r="E433" s="45"/>
      <c r="F433" s="45"/>
      <c r="G433" s="45"/>
      <c r="H433" s="45"/>
      <c r="I433" s="45"/>
      <c r="J433" s="45"/>
      <c r="K433" s="45"/>
      <c r="L433" s="45"/>
      <c r="M433" s="45"/>
      <c r="N433" s="45"/>
      <c r="O433" s="45"/>
      <c r="P433" s="45"/>
      <c r="Q433" s="45"/>
      <c r="R433" s="101"/>
      <c r="S433" s="45"/>
      <c r="T433" s="45"/>
      <c r="U433" s="45"/>
      <c r="V433" s="45"/>
      <c r="W433" s="45"/>
      <c r="X433" s="45"/>
    </row>
    <row r="434" spans="2:24" x14ac:dyDescent="0.25">
      <c r="B434" s="45"/>
      <c r="C434" s="45"/>
      <c r="D434" s="45"/>
      <c r="E434" s="45"/>
      <c r="F434" s="45"/>
      <c r="G434" s="45"/>
      <c r="H434" s="45"/>
      <c r="I434" s="45"/>
      <c r="J434" s="45"/>
      <c r="K434" s="45"/>
      <c r="L434" s="45"/>
      <c r="M434" s="45"/>
      <c r="N434" s="45"/>
      <c r="O434" s="45"/>
      <c r="P434" s="45"/>
      <c r="Q434" s="45"/>
      <c r="R434" s="101"/>
      <c r="S434" s="45"/>
      <c r="T434" s="45"/>
      <c r="U434" s="45"/>
      <c r="V434" s="45"/>
      <c r="W434" s="45"/>
      <c r="X434" s="45"/>
    </row>
    <row r="435" spans="2:24" x14ac:dyDescent="0.25">
      <c r="B435" s="45"/>
      <c r="C435" s="45"/>
      <c r="D435" s="45"/>
      <c r="E435" s="45"/>
      <c r="F435" s="45"/>
      <c r="G435" s="45"/>
      <c r="H435" s="45"/>
      <c r="I435" s="45"/>
      <c r="J435" s="45"/>
      <c r="K435" s="45"/>
      <c r="L435" s="45"/>
      <c r="M435" s="45"/>
      <c r="N435" s="45"/>
      <c r="O435" s="45"/>
      <c r="P435" s="45"/>
      <c r="Q435" s="45"/>
      <c r="R435" s="101"/>
      <c r="S435" s="45"/>
      <c r="T435" s="45"/>
      <c r="U435" s="45"/>
      <c r="V435" s="45"/>
      <c r="W435" s="45"/>
      <c r="X435" s="45"/>
    </row>
    <row r="436" spans="2:24" x14ac:dyDescent="0.25">
      <c r="B436" s="45"/>
      <c r="C436" s="45"/>
      <c r="D436" s="45"/>
      <c r="E436" s="45"/>
      <c r="F436" s="45"/>
      <c r="G436" s="45"/>
      <c r="H436" s="45"/>
      <c r="I436" s="45"/>
      <c r="J436" s="45"/>
      <c r="K436" s="45"/>
      <c r="L436" s="45"/>
      <c r="M436" s="45"/>
      <c r="N436" s="45"/>
      <c r="O436" s="45"/>
      <c r="P436" s="45"/>
      <c r="Q436" s="45"/>
      <c r="R436" s="101"/>
      <c r="S436" s="45"/>
      <c r="T436" s="45"/>
      <c r="U436" s="45"/>
      <c r="V436" s="45"/>
      <c r="W436" s="45"/>
      <c r="X436" s="45"/>
    </row>
    <row r="437" spans="2:24" x14ac:dyDescent="0.25">
      <c r="B437" s="45"/>
      <c r="C437" s="45"/>
      <c r="D437" s="45"/>
      <c r="E437" s="45"/>
      <c r="F437" s="45"/>
      <c r="G437" s="45"/>
      <c r="H437" s="45"/>
      <c r="I437" s="45"/>
      <c r="J437" s="45"/>
      <c r="K437" s="45"/>
      <c r="L437" s="45"/>
      <c r="M437" s="45"/>
      <c r="N437" s="45"/>
      <c r="O437" s="45"/>
      <c r="P437" s="45"/>
      <c r="Q437" s="45"/>
      <c r="R437" s="101"/>
      <c r="S437" s="45"/>
      <c r="T437" s="45"/>
      <c r="U437" s="45"/>
      <c r="V437" s="45"/>
      <c r="W437" s="45"/>
      <c r="X437" s="45"/>
    </row>
    <row r="438" spans="2:24" x14ac:dyDescent="0.25">
      <c r="B438" s="45"/>
      <c r="C438" s="45"/>
      <c r="D438" s="45"/>
      <c r="E438" s="45"/>
      <c r="F438" s="45"/>
      <c r="G438" s="45"/>
      <c r="H438" s="45"/>
      <c r="I438" s="45"/>
      <c r="J438" s="45"/>
      <c r="K438" s="45"/>
      <c r="L438" s="45"/>
      <c r="M438" s="45"/>
      <c r="N438" s="45"/>
      <c r="O438" s="45"/>
      <c r="P438" s="45"/>
      <c r="Q438" s="45"/>
      <c r="R438" s="101"/>
      <c r="S438" s="45"/>
      <c r="T438" s="45"/>
      <c r="U438" s="45"/>
      <c r="V438" s="45"/>
      <c r="W438" s="45"/>
      <c r="X438" s="45"/>
    </row>
    <row r="439" spans="2:24" x14ac:dyDescent="0.25">
      <c r="B439" s="45"/>
      <c r="C439" s="45"/>
      <c r="D439" s="45"/>
      <c r="E439" s="45"/>
      <c r="F439" s="45"/>
      <c r="G439" s="45"/>
      <c r="H439" s="45"/>
      <c r="I439" s="45"/>
      <c r="J439" s="45"/>
      <c r="K439" s="45"/>
      <c r="L439" s="45"/>
      <c r="M439" s="45"/>
      <c r="N439" s="45"/>
      <c r="O439" s="45"/>
      <c r="P439" s="45"/>
      <c r="Q439" s="45"/>
      <c r="R439" s="101"/>
      <c r="S439" s="45"/>
      <c r="T439" s="45"/>
      <c r="U439" s="45"/>
      <c r="V439" s="45"/>
      <c r="W439" s="45"/>
      <c r="X439" s="45"/>
    </row>
    <row r="440" spans="2:24" x14ac:dyDescent="0.25">
      <c r="B440" s="45"/>
      <c r="C440" s="45"/>
      <c r="D440" s="45"/>
      <c r="E440" s="45"/>
      <c r="F440" s="45"/>
      <c r="G440" s="45"/>
      <c r="H440" s="45"/>
      <c r="I440" s="45"/>
      <c r="J440" s="45"/>
      <c r="K440" s="45"/>
      <c r="L440" s="45"/>
      <c r="M440" s="45"/>
      <c r="N440" s="45"/>
      <c r="O440" s="45"/>
      <c r="P440" s="45"/>
      <c r="Q440" s="45"/>
      <c r="R440" s="101"/>
      <c r="S440" s="45"/>
      <c r="T440" s="45"/>
      <c r="U440" s="45"/>
      <c r="V440" s="45"/>
      <c r="W440" s="45"/>
      <c r="X440" s="45"/>
    </row>
    <row r="441" spans="2:24" x14ac:dyDescent="0.25">
      <c r="B441" s="45"/>
      <c r="C441" s="45"/>
      <c r="D441" s="45"/>
      <c r="E441" s="45"/>
      <c r="F441" s="45"/>
      <c r="G441" s="45"/>
      <c r="H441" s="45"/>
      <c r="I441" s="45"/>
      <c r="J441" s="45"/>
      <c r="K441" s="45"/>
      <c r="L441" s="45"/>
      <c r="M441" s="45"/>
      <c r="N441" s="45"/>
      <c r="O441" s="45"/>
      <c r="P441" s="45"/>
      <c r="Q441" s="45"/>
      <c r="R441" s="101"/>
      <c r="S441" s="45"/>
      <c r="T441" s="45"/>
      <c r="U441" s="45"/>
      <c r="V441" s="45"/>
      <c r="W441" s="45"/>
      <c r="X441" s="45"/>
    </row>
    <row r="442" spans="2:24" x14ac:dyDescent="0.25">
      <c r="B442" s="45"/>
      <c r="C442" s="45"/>
      <c r="D442" s="45"/>
      <c r="E442" s="45"/>
      <c r="F442" s="45"/>
      <c r="G442" s="45"/>
      <c r="H442" s="45"/>
      <c r="I442" s="45"/>
      <c r="J442" s="45"/>
      <c r="K442" s="45"/>
      <c r="L442" s="45"/>
      <c r="M442" s="45"/>
      <c r="N442" s="45"/>
      <c r="O442" s="45"/>
      <c r="P442" s="45"/>
      <c r="Q442" s="45"/>
      <c r="R442" s="101"/>
      <c r="S442" s="45"/>
      <c r="T442" s="45"/>
      <c r="U442" s="45"/>
      <c r="V442" s="45"/>
      <c r="W442" s="45"/>
      <c r="X442" s="45"/>
    </row>
    <row r="443" spans="2:24" x14ac:dyDescent="0.25">
      <c r="B443" s="45"/>
      <c r="C443" s="45"/>
      <c r="D443" s="45"/>
      <c r="E443" s="45"/>
      <c r="F443" s="45"/>
      <c r="G443" s="45"/>
      <c r="H443" s="45"/>
      <c r="I443" s="45"/>
      <c r="J443" s="45"/>
      <c r="K443" s="45"/>
      <c r="L443" s="45"/>
      <c r="M443" s="45"/>
      <c r="N443" s="45"/>
      <c r="O443" s="45"/>
      <c r="P443" s="45"/>
      <c r="Q443" s="45"/>
      <c r="R443" s="101"/>
      <c r="S443" s="45"/>
      <c r="T443" s="45"/>
      <c r="U443" s="45"/>
      <c r="V443" s="45"/>
      <c r="W443" s="45"/>
      <c r="X443" s="45"/>
    </row>
  </sheetData>
  <mergeCells count="2047">
    <mergeCell ref="S421:S424"/>
    <mergeCell ref="T421:T424"/>
    <mergeCell ref="U421:U424"/>
    <mergeCell ref="V421:V424"/>
    <mergeCell ref="W421:W424"/>
    <mergeCell ref="X421:X424"/>
    <mergeCell ref="H421:H424"/>
    <mergeCell ref="I421:I424"/>
    <mergeCell ref="J421:J424"/>
    <mergeCell ref="K421:K424"/>
    <mergeCell ref="O421:O424"/>
    <mergeCell ref="Q421:Q424"/>
    <mergeCell ref="B421:B424"/>
    <mergeCell ref="C421:C424"/>
    <mergeCell ref="D421:D424"/>
    <mergeCell ref="E421:E424"/>
    <mergeCell ref="F421:F424"/>
    <mergeCell ref="G421:G424"/>
    <mergeCell ref="Q417:Q420"/>
    <mergeCell ref="T417:T420"/>
    <mergeCell ref="U417:U420"/>
    <mergeCell ref="V417:V420"/>
    <mergeCell ref="W417:W420"/>
    <mergeCell ref="X417:X420"/>
    <mergeCell ref="H417:H420"/>
    <mergeCell ref="I417:I420"/>
    <mergeCell ref="J417:J420"/>
    <mergeCell ref="K417:K420"/>
    <mergeCell ref="O417:O420"/>
    <mergeCell ref="P417:P420"/>
    <mergeCell ref="B417:B420"/>
    <mergeCell ref="C417:C420"/>
    <mergeCell ref="D417:D420"/>
    <mergeCell ref="E417:E420"/>
    <mergeCell ref="F417:F420"/>
    <mergeCell ref="G417:G420"/>
    <mergeCell ref="Q412:Q416"/>
    <mergeCell ref="T412:T416"/>
    <mergeCell ref="U412:U416"/>
    <mergeCell ref="V412:V416"/>
    <mergeCell ref="W412:W416"/>
    <mergeCell ref="X412:X416"/>
    <mergeCell ref="H412:H416"/>
    <mergeCell ref="I412:I416"/>
    <mergeCell ref="J412:J416"/>
    <mergeCell ref="K412:K416"/>
    <mergeCell ref="O412:O416"/>
    <mergeCell ref="P412:P416"/>
    <mergeCell ref="B412:B416"/>
    <mergeCell ref="C412:C416"/>
    <mergeCell ref="D412:D416"/>
    <mergeCell ref="E412:E416"/>
    <mergeCell ref="F412:F416"/>
    <mergeCell ref="G412:G416"/>
    <mergeCell ref="S401:S411"/>
    <mergeCell ref="T401:T411"/>
    <mergeCell ref="U401:U411"/>
    <mergeCell ref="V401:V411"/>
    <mergeCell ref="W401:W411"/>
    <mergeCell ref="X401:X411"/>
    <mergeCell ref="I401:I411"/>
    <mergeCell ref="J401:J411"/>
    <mergeCell ref="K401:K411"/>
    <mergeCell ref="O401:O411"/>
    <mergeCell ref="P401:P411"/>
    <mergeCell ref="Q401:Q411"/>
    <mergeCell ref="V398:V400"/>
    <mergeCell ref="W398:W400"/>
    <mergeCell ref="X398:X400"/>
    <mergeCell ref="B401:B411"/>
    <mergeCell ref="C401:C411"/>
    <mergeCell ref="D401:D411"/>
    <mergeCell ref="E401:E411"/>
    <mergeCell ref="F401:F411"/>
    <mergeCell ref="G401:G411"/>
    <mergeCell ref="H401:H411"/>
    <mergeCell ref="P398:P400"/>
    <mergeCell ref="Q398:Q400"/>
    <mergeCell ref="R398:R400"/>
    <mergeCell ref="S398:S400"/>
    <mergeCell ref="T398:T400"/>
    <mergeCell ref="U398:U400"/>
    <mergeCell ref="G398:G400"/>
    <mergeCell ref="H398:H400"/>
    <mergeCell ref="I398:I400"/>
    <mergeCell ref="J398:J400"/>
    <mergeCell ref="K398:K400"/>
    <mergeCell ref="O398:O400"/>
    <mergeCell ref="W395:W397"/>
    <mergeCell ref="X395:X397"/>
    <mergeCell ref="L396:L397"/>
    <mergeCell ref="M396:M397"/>
    <mergeCell ref="N396:N397"/>
    <mergeCell ref="B398:B400"/>
    <mergeCell ref="C398:C400"/>
    <mergeCell ref="D398:D400"/>
    <mergeCell ref="E398:E400"/>
    <mergeCell ref="F398:F400"/>
    <mergeCell ref="Q395:Q397"/>
    <mergeCell ref="R395:R397"/>
    <mergeCell ref="S395:S397"/>
    <mergeCell ref="T395:T397"/>
    <mergeCell ref="U395:U397"/>
    <mergeCell ref="V395:V397"/>
    <mergeCell ref="H395:H397"/>
    <mergeCell ref="I395:I397"/>
    <mergeCell ref="J395:J397"/>
    <mergeCell ref="K395:K397"/>
    <mergeCell ref="O395:O397"/>
    <mergeCell ref="P395:P397"/>
    <mergeCell ref="B395:B397"/>
    <mergeCell ref="C395:C397"/>
    <mergeCell ref="D395:D397"/>
    <mergeCell ref="E395:E397"/>
    <mergeCell ref="F395:F397"/>
    <mergeCell ref="G395:G397"/>
    <mergeCell ref="S392:S394"/>
    <mergeCell ref="T392:T394"/>
    <mergeCell ref="U392:U394"/>
    <mergeCell ref="V392:V394"/>
    <mergeCell ref="W392:W394"/>
    <mergeCell ref="X392:X394"/>
    <mergeCell ref="J392:J394"/>
    <mergeCell ref="K392:K394"/>
    <mergeCell ref="O392:O394"/>
    <mergeCell ref="P392:P394"/>
    <mergeCell ref="Q392:Q394"/>
    <mergeCell ref="R392:R394"/>
    <mergeCell ref="W389:W391"/>
    <mergeCell ref="X389:X391"/>
    <mergeCell ref="B392:B394"/>
    <mergeCell ref="C392:C394"/>
    <mergeCell ref="D392:D394"/>
    <mergeCell ref="E392:E394"/>
    <mergeCell ref="F392:F394"/>
    <mergeCell ref="G392:G394"/>
    <mergeCell ref="H392:H394"/>
    <mergeCell ref="I392:I394"/>
    <mergeCell ref="Q389:Q391"/>
    <mergeCell ref="R389:R391"/>
    <mergeCell ref="S389:S391"/>
    <mergeCell ref="T389:T391"/>
    <mergeCell ref="U389:U391"/>
    <mergeCell ref="V389:V391"/>
    <mergeCell ref="H389:H391"/>
    <mergeCell ref="I389:I391"/>
    <mergeCell ref="J389:J391"/>
    <mergeCell ref="K389:K391"/>
    <mergeCell ref="O389:O391"/>
    <mergeCell ref="P389:P391"/>
    <mergeCell ref="R385:R388"/>
    <mergeCell ref="S385:S388"/>
    <mergeCell ref="W385:W388"/>
    <mergeCell ref="X385:X388"/>
    <mergeCell ref="B389:B391"/>
    <mergeCell ref="C389:C391"/>
    <mergeCell ref="D389:D391"/>
    <mergeCell ref="E389:E391"/>
    <mergeCell ref="F389:F391"/>
    <mergeCell ref="G389:G391"/>
    <mergeCell ref="H385:H388"/>
    <mergeCell ref="I385:I388"/>
    <mergeCell ref="J385:J388"/>
    <mergeCell ref="K385:K388"/>
    <mergeCell ref="O385:O388"/>
    <mergeCell ref="P385:P388"/>
    <mergeCell ref="R382:R384"/>
    <mergeCell ref="S382:S384"/>
    <mergeCell ref="W382:W384"/>
    <mergeCell ref="X382:X384"/>
    <mergeCell ref="B385:B388"/>
    <mergeCell ref="C385:C388"/>
    <mergeCell ref="D385:D388"/>
    <mergeCell ref="E385:E388"/>
    <mergeCell ref="F385:F388"/>
    <mergeCell ref="G385:G388"/>
    <mergeCell ref="G382:G384"/>
    <mergeCell ref="H382:H384"/>
    <mergeCell ref="I382:I384"/>
    <mergeCell ref="J382:J384"/>
    <mergeCell ref="K382:K384"/>
    <mergeCell ref="O382:O384"/>
    <mergeCell ref="T378:T381"/>
    <mergeCell ref="U378:U381"/>
    <mergeCell ref="V378:V381"/>
    <mergeCell ref="W378:W381"/>
    <mergeCell ref="X378:X381"/>
    <mergeCell ref="B382:B384"/>
    <mergeCell ref="C382:C384"/>
    <mergeCell ref="D382:D384"/>
    <mergeCell ref="E382:E384"/>
    <mergeCell ref="F382:F384"/>
    <mergeCell ref="J378:J381"/>
    <mergeCell ref="K378:K381"/>
    <mergeCell ref="O378:O381"/>
    <mergeCell ref="P378:P381"/>
    <mergeCell ref="Q378:Q381"/>
    <mergeCell ref="R378:R381"/>
    <mergeCell ref="W374:W377"/>
    <mergeCell ref="X374:X377"/>
    <mergeCell ref="B378:B381"/>
    <mergeCell ref="C378:C381"/>
    <mergeCell ref="D378:D381"/>
    <mergeCell ref="E378:E381"/>
    <mergeCell ref="F378:F381"/>
    <mergeCell ref="G378:G381"/>
    <mergeCell ref="H378:H381"/>
    <mergeCell ref="I378:I381"/>
    <mergeCell ref="Q374:Q377"/>
    <mergeCell ref="R374:R377"/>
    <mergeCell ref="S374:S377"/>
    <mergeCell ref="T374:T377"/>
    <mergeCell ref="U374:U377"/>
    <mergeCell ref="V374:V377"/>
    <mergeCell ref="H374:H377"/>
    <mergeCell ref="I374:I377"/>
    <mergeCell ref="J374:J377"/>
    <mergeCell ref="K374:K377"/>
    <mergeCell ref="O374:O377"/>
    <mergeCell ref="P374:P377"/>
    <mergeCell ref="B374:B377"/>
    <mergeCell ref="C374:C377"/>
    <mergeCell ref="D374:D377"/>
    <mergeCell ref="E374:E377"/>
    <mergeCell ref="F374:F377"/>
    <mergeCell ref="G374:G377"/>
    <mergeCell ref="S369:S373"/>
    <mergeCell ref="T369:T373"/>
    <mergeCell ref="U369:U373"/>
    <mergeCell ref="V369:V373"/>
    <mergeCell ref="W369:W373"/>
    <mergeCell ref="X369:X373"/>
    <mergeCell ref="J369:J373"/>
    <mergeCell ref="K369:K373"/>
    <mergeCell ref="O369:O373"/>
    <mergeCell ref="P369:P373"/>
    <mergeCell ref="Q369:Q373"/>
    <mergeCell ref="R369:R373"/>
    <mergeCell ref="W365:W368"/>
    <mergeCell ref="X365:X368"/>
    <mergeCell ref="B369:B373"/>
    <mergeCell ref="C369:C373"/>
    <mergeCell ref="D369:D373"/>
    <mergeCell ref="E369:E373"/>
    <mergeCell ref="F369:F373"/>
    <mergeCell ref="G369:G373"/>
    <mergeCell ref="H369:H373"/>
    <mergeCell ref="I369:I373"/>
    <mergeCell ref="Q365:Q368"/>
    <mergeCell ref="R365:R368"/>
    <mergeCell ref="S365:S368"/>
    <mergeCell ref="T365:T368"/>
    <mergeCell ref="U365:U368"/>
    <mergeCell ref="V365:V368"/>
    <mergeCell ref="H365:H368"/>
    <mergeCell ref="I365:I368"/>
    <mergeCell ref="J365:J368"/>
    <mergeCell ref="K365:K368"/>
    <mergeCell ref="O365:O368"/>
    <mergeCell ref="P365:P368"/>
    <mergeCell ref="B365:B368"/>
    <mergeCell ref="C365:C368"/>
    <mergeCell ref="D365:D368"/>
    <mergeCell ref="E365:E368"/>
    <mergeCell ref="F365:F368"/>
    <mergeCell ref="G365:G368"/>
    <mergeCell ref="S358:S364"/>
    <mergeCell ref="T358:T364"/>
    <mergeCell ref="U358:U364"/>
    <mergeCell ref="V358:V364"/>
    <mergeCell ref="W358:W364"/>
    <mergeCell ref="X358:X364"/>
    <mergeCell ref="J358:J364"/>
    <mergeCell ref="K358:K364"/>
    <mergeCell ref="O358:O364"/>
    <mergeCell ref="P358:P364"/>
    <mergeCell ref="Q358:Q364"/>
    <mergeCell ref="R358:R364"/>
    <mergeCell ref="W355:W356"/>
    <mergeCell ref="X355:X356"/>
    <mergeCell ref="B358:B364"/>
    <mergeCell ref="C358:C364"/>
    <mergeCell ref="D358:D364"/>
    <mergeCell ref="E358:E364"/>
    <mergeCell ref="F358:F364"/>
    <mergeCell ref="G358:G364"/>
    <mergeCell ref="H358:H364"/>
    <mergeCell ref="I358:I364"/>
    <mergeCell ref="Q355:Q356"/>
    <mergeCell ref="R355:R356"/>
    <mergeCell ref="S355:S356"/>
    <mergeCell ref="T355:T356"/>
    <mergeCell ref="U355:U356"/>
    <mergeCell ref="V355:V356"/>
    <mergeCell ref="H355:H356"/>
    <mergeCell ref="I355:I356"/>
    <mergeCell ref="J355:J356"/>
    <mergeCell ref="K355:K356"/>
    <mergeCell ref="O355:O356"/>
    <mergeCell ref="P355:P356"/>
    <mergeCell ref="B355:B356"/>
    <mergeCell ref="C355:C356"/>
    <mergeCell ref="D355:D356"/>
    <mergeCell ref="E355:E356"/>
    <mergeCell ref="F355:F356"/>
    <mergeCell ref="G355:G356"/>
    <mergeCell ref="S352:S354"/>
    <mergeCell ref="T352:T354"/>
    <mergeCell ref="U352:U354"/>
    <mergeCell ref="V352:V354"/>
    <mergeCell ref="W352:W354"/>
    <mergeCell ref="X352:X354"/>
    <mergeCell ref="J352:J354"/>
    <mergeCell ref="K352:K354"/>
    <mergeCell ref="O352:O354"/>
    <mergeCell ref="P352:P354"/>
    <mergeCell ref="Q352:Q354"/>
    <mergeCell ref="R352:R354"/>
    <mergeCell ref="W348:W351"/>
    <mergeCell ref="X348:X351"/>
    <mergeCell ref="B352:B354"/>
    <mergeCell ref="C352:C354"/>
    <mergeCell ref="D352:D354"/>
    <mergeCell ref="E352:E354"/>
    <mergeCell ref="F352:F354"/>
    <mergeCell ref="G352:G354"/>
    <mergeCell ref="H352:H354"/>
    <mergeCell ref="I352:I354"/>
    <mergeCell ref="Q348:Q351"/>
    <mergeCell ref="R348:R351"/>
    <mergeCell ref="S348:S351"/>
    <mergeCell ref="T348:T351"/>
    <mergeCell ref="U348:U351"/>
    <mergeCell ref="V348:V351"/>
    <mergeCell ref="H348:H351"/>
    <mergeCell ref="I348:I351"/>
    <mergeCell ref="J348:J351"/>
    <mergeCell ref="K348:K351"/>
    <mergeCell ref="O348:O351"/>
    <mergeCell ref="P348:P351"/>
    <mergeCell ref="B348:B351"/>
    <mergeCell ref="C348:C351"/>
    <mergeCell ref="D348:D351"/>
    <mergeCell ref="E348:E351"/>
    <mergeCell ref="F348:F351"/>
    <mergeCell ref="G348:G351"/>
    <mergeCell ref="S344:S347"/>
    <mergeCell ref="T344:T347"/>
    <mergeCell ref="U344:U347"/>
    <mergeCell ref="V344:V347"/>
    <mergeCell ref="W344:W347"/>
    <mergeCell ref="X344:X347"/>
    <mergeCell ref="J344:J347"/>
    <mergeCell ref="K344:K347"/>
    <mergeCell ref="O344:O347"/>
    <mergeCell ref="P344:P347"/>
    <mergeCell ref="Q344:Q347"/>
    <mergeCell ref="R344:R347"/>
    <mergeCell ref="W340:W343"/>
    <mergeCell ref="X340:X343"/>
    <mergeCell ref="B344:B347"/>
    <mergeCell ref="C344:C347"/>
    <mergeCell ref="D344:D347"/>
    <mergeCell ref="E344:E347"/>
    <mergeCell ref="F344:F347"/>
    <mergeCell ref="G344:G347"/>
    <mergeCell ref="H344:H347"/>
    <mergeCell ref="I344:I347"/>
    <mergeCell ref="Q340:Q343"/>
    <mergeCell ref="R340:R343"/>
    <mergeCell ref="S340:S343"/>
    <mergeCell ref="T340:T343"/>
    <mergeCell ref="U340:U343"/>
    <mergeCell ref="V340:V343"/>
    <mergeCell ref="H340:H343"/>
    <mergeCell ref="I340:I343"/>
    <mergeCell ref="J340:J343"/>
    <mergeCell ref="K340:K343"/>
    <mergeCell ref="O340:O343"/>
    <mergeCell ref="P340:P343"/>
    <mergeCell ref="B340:B343"/>
    <mergeCell ref="C340:C343"/>
    <mergeCell ref="D340:D343"/>
    <mergeCell ref="E340:E343"/>
    <mergeCell ref="F340:F343"/>
    <mergeCell ref="G340:G343"/>
    <mergeCell ref="S335:S339"/>
    <mergeCell ref="T335:T339"/>
    <mergeCell ref="U335:U339"/>
    <mergeCell ref="V335:V339"/>
    <mergeCell ref="W335:W339"/>
    <mergeCell ref="X335:X339"/>
    <mergeCell ref="J335:J339"/>
    <mergeCell ref="K335:K339"/>
    <mergeCell ref="O335:O339"/>
    <mergeCell ref="P335:P339"/>
    <mergeCell ref="Q335:Q339"/>
    <mergeCell ref="R335:R339"/>
    <mergeCell ref="W330:W334"/>
    <mergeCell ref="X330:X334"/>
    <mergeCell ref="B335:B339"/>
    <mergeCell ref="C335:C339"/>
    <mergeCell ref="D335:D339"/>
    <mergeCell ref="E335:E339"/>
    <mergeCell ref="F335:F339"/>
    <mergeCell ref="G335:G339"/>
    <mergeCell ref="H335:H339"/>
    <mergeCell ref="I335:I339"/>
    <mergeCell ref="Q330:Q334"/>
    <mergeCell ref="R330:R334"/>
    <mergeCell ref="S330:S334"/>
    <mergeCell ref="T330:T334"/>
    <mergeCell ref="U330:U334"/>
    <mergeCell ref="V330:V334"/>
    <mergeCell ref="H330:H334"/>
    <mergeCell ref="I330:I334"/>
    <mergeCell ref="J330:J334"/>
    <mergeCell ref="K330:K334"/>
    <mergeCell ref="O330:O334"/>
    <mergeCell ref="P330:P334"/>
    <mergeCell ref="B330:B334"/>
    <mergeCell ref="C330:C334"/>
    <mergeCell ref="D330:D334"/>
    <mergeCell ref="E330:E334"/>
    <mergeCell ref="F330:F334"/>
    <mergeCell ref="G330:G334"/>
    <mergeCell ref="S327:S329"/>
    <mergeCell ref="T327:T329"/>
    <mergeCell ref="U327:U329"/>
    <mergeCell ref="V327:V329"/>
    <mergeCell ref="W327:W329"/>
    <mergeCell ref="X327:X329"/>
    <mergeCell ref="J327:J329"/>
    <mergeCell ref="K327:K329"/>
    <mergeCell ref="O327:O329"/>
    <mergeCell ref="P327:P329"/>
    <mergeCell ref="Q327:Q329"/>
    <mergeCell ref="R327:R329"/>
    <mergeCell ref="W324:W326"/>
    <mergeCell ref="X324:X326"/>
    <mergeCell ref="B327:B329"/>
    <mergeCell ref="C327:C329"/>
    <mergeCell ref="D327:D329"/>
    <mergeCell ref="E327:E329"/>
    <mergeCell ref="F327:F329"/>
    <mergeCell ref="G327:G329"/>
    <mergeCell ref="H327:H329"/>
    <mergeCell ref="I327:I329"/>
    <mergeCell ref="Q324:Q326"/>
    <mergeCell ref="R324:R326"/>
    <mergeCell ref="S324:S326"/>
    <mergeCell ref="T324:T326"/>
    <mergeCell ref="U324:U326"/>
    <mergeCell ref="V324:V326"/>
    <mergeCell ref="H324:H326"/>
    <mergeCell ref="I324:I326"/>
    <mergeCell ref="J324:J326"/>
    <mergeCell ref="K324:K326"/>
    <mergeCell ref="O324:O326"/>
    <mergeCell ref="P324:P326"/>
    <mergeCell ref="B324:B326"/>
    <mergeCell ref="C324:C326"/>
    <mergeCell ref="D324:D326"/>
    <mergeCell ref="E324:E326"/>
    <mergeCell ref="F324:F326"/>
    <mergeCell ref="G324:G326"/>
    <mergeCell ref="S321:S323"/>
    <mergeCell ref="T321:T323"/>
    <mergeCell ref="U321:U323"/>
    <mergeCell ref="V321:V323"/>
    <mergeCell ref="W321:W323"/>
    <mergeCell ref="X321:X323"/>
    <mergeCell ref="J321:J323"/>
    <mergeCell ref="K321:K323"/>
    <mergeCell ref="O321:O323"/>
    <mergeCell ref="P321:P323"/>
    <mergeCell ref="Q321:Q323"/>
    <mergeCell ref="R321:R323"/>
    <mergeCell ref="W318:W320"/>
    <mergeCell ref="X318:X320"/>
    <mergeCell ref="B321:B323"/>
    <mergeCell ref="C321:C323"/>
    <mergeCell ref="D321:D323"/>
    <mergeCell ref="E321:E323"/>
    <mergeCell ref="F321:F323"/>
    <mergeCell ref="G321:G323"/>
    <mergeCell ref="H321:H323"/>
    <mergeCell ref="I321:I323"/>
    <mergeCell ref="Q318:Q320"/>
    <mergeCell ref="R318:R320"/>
    <mergeCell ref="S318:S320"/>
    <mergeCell ref="T318:T320"/>
    <mergeCell ref="U318:U320"/>
    <mergeCell ref="V318:V320"/>
    <mergeCell ref="H318:H320"/>
    <mergeCell ref="I318:I320"/>
    <mergeCell ref="J318:J320"/>
    <mergeCell ref="K318:K320"/>
    <mergeCell ref="O318:O320"/>
    <mergeCell ref="P318:P320"/>
    <mergeCell ref="B318:B320"/>
    <mergeCell ref="C318:C320"/>
    <mergeCell ref="D318:D320"/>
    <mergeCell ref="E318:E320"/>
    <mergeCell ref="F318:F320"/>
    <mergeCell ref="G318:G320"/>
    <mergeCell ref="S315:S317"/>
    <mergeCell ref="T315:T317"/>
    <mergeCell ref="U315:U317"/>
    <mergeCell ref="V315:V317"/>
    <mergeCell ref="W315:W317"/>
    <mergeCell ref="X315:X317"/>
    <mergeCell ref="J315:J317"/>
    <mergeCell ref="K315:K317"/>
    <mergeCell ref="O315:O317"/>
    <mergeCell ref="P315:P317"/>
    <mergeCell ref="Q315:Q317"/>
    <mergeCell ref="R315:R317"/>
    <mergeCell ref="W312:W314"/>
    <mergeCell ref="X312:X314"/>
    <mergeCell ref="B315:B317"/>
    <mergeCell ref="C315:C317"/>
    <mergeCell ref="D315:D317"/>
    <mergeCell ref="E315:E317"/>
    <mergeCell ref="F315:F317"/>
    <mergeCell ref="G315:G317"/>
    <mergeCell ref="H315:H317"/>
    <mergeCell ref="I315:I317"/>
    <mergeCell ref="Q312:Q314"/>
    <mergeCell ref="R312:R314"/>
    <mergeCell ref="S312:S314"/>
    <mergeCell ref="T312:T314"/>
    <mergeCell ref="U312:U314"/>
    <mergeCell ref="V312:V314"/>
    <mergeCell ref="H312:H314"/>
    <mergeCell ref="I312:I314"/>
    <mergeCell ref="J312:J314"/>
    <mergeCell ref="K312:K314"/>
    <mergeCell ref="O312:O314"/>
    <mergeCell ref="P312:P314"/>
    <mergeCell ref="B312:B314"/>
    <mergeCell ref="C312:C314"/>
    <mergeCell ref="D312:D314"/>
    <mergeCell ref="E312:E314"/>
    <mergeCell ref="F312:F314"/>
    <mergeCell ref="G312:G314"/>
    <mergeCell ref="S309:S311"/>
    <mergeCell ref="T309:T311"/>
    <mergeCell ref="U309:U311"/>
    <mergeCell ref="V309:V311"/>
    <mergeCell ref="W309:W311"/>
    <mergeCell ref="X309:X311"/>
    <mergeCell ref="J309:J311"/>
    <mergeCell ref="K309:K311"/>
    <mergeCell ref="O309:O311"/>
    <mergeCell ref="P309:P311"/>
    <mergeCell ref="Q309:Q311"/>
    <mergeCell ref="R309:R311"/>
    <mergeCell ref="W306:W308"/>
    <mergeCell ref="X306:X308"/>
    <mergeCell ref="B309:B311"/>
    <mergeCell ref="C309:C311"/>
    <mergeCell ref="D309:D311"/>
    <mergeCell ref="E309:E311"/>
    <mergeCell ref="F309:F311"/>
    <mergeCell ref="G309:G311"/>
    <mergeCell ref="H309:H311"/>
    <mergeCell ref="I309:I311"/>
    <mergeCell ref="Q306:Q308"/>
    <mergeCell ref="R306:R308"/>
    <mergeCell ref="S306:S308"/>
    <mergeCell ref="T306:T308"/>
    <mergeCell ref="U306:U308"/>
    <mergeCell ref="V306:V308"/>
    <mergeCell ref="H306:H308"/>
    <mergeCell ref="I306:I308"/>
    <mergeCell ref="J306:J308"/>
    <mergeCell ref="K306:K308"/>
    <mergeCell ref="O306:O308"/>
    <mergeCell ref="P306:P308"/>
    <mergeCell ref="B306:B308"/>
    <mergeCell ref="C306:C308"/>
    <mergeCell ref="D306:D308"/>
    <mergeCell ref="E306:E308"/>
    <mergeCell ref="F306:F308"/>
    <mergeCell ref="G306:G308"/>
    <mergeCell ref="S303:S305"/>
    <mergeCell ref="T303:T305"/>
    <mergeCell ref="U303:U305"/>
    <mergeCell ref="V303:V305"/>
    <mergeCell ref="W303:W305"/>
    <mergeCell ref="X303:X305"/>
    <mergeCell ref="J303:J305"/>
    <mergeCell ref="K303:K305"/>
    <mergeCell ref="O303:O305"/>
    <mergeCell ref="P303:P305"/>
    <mergeCell ref="Q303:Q305"/>
    <mergeCell ref="R303:R305"/>
    <mergeCell ref="W297:W302"/>
    <mergeCell ref="X297:X302"/>
    <mergeCell ref="B303:B305"/>
    <mergeCell ref="C303:C305"/>
    <mergeCell ref="D303:D305"/>
    <mergeCell ref="E303:E305"/>
    <mergeCell ref="F303:F305"/>
    <mergeCell ref="G303:G305"/>
    <mergeCell ref="H303:H305"/>
    <mergeCell ref="I303:I305"/>
    <mergeCell ref="Q297:Q302"/>
    <mergeCell ref="R297:R302"/>
    <mergeCell ref="S297:S302"/>
    <mergeCell ref="T297:T302"/>
    <mergeCell ref="U297:U302"/>
    <mergeCell ref="V297:V302"/>
    <mergeCell ref="H297:H302"/>
    <mergeCell ref="I297:I302"/>
    <mergeCell ref="J297:J302"/>
    <mergeCell ref="K297:K302"/>
    <mergeCell ref="O297:O302"/>
    <mergeCell ref="P297:P302"/>
    <mergeCell ref="B297:B302"/>
    <mergeCell ref="C297:C302"/>
    <mergeCell ref="D297:D302"/>
    <mergeCell ref="E297:E302"/>
    <mergeCell ref="F297:F302"/>
    <mergeCell ref="G297:G302"/>
    <mergeCell ref="S295:S296"/>
    <mergeCell ref="T295:T296"/>
    <mergeCell ref="U295:U296"/>
    <mergeCell ref="V295:V296"/>
    <mergeCell ref="W295:W296"/>
    <mergeCell ref="X295:X296"/>
    <mergeCell ref="J295:J296"/>
    <mergeCell ref="K295:K296"/>
    <mergeCell ref="O295:O296"/>
    <mergeCell ref="P295:P296"/>
    <mergeCell ref="Q295:Q296"/>
    <mergeCell ref="R295:R296"/>
    <mergeCell ref="W292:W294"/>
    <mergeCell ref="X292:X294"/>
    <mergeCell ref="B295:B296"/>
    <mergeCell ref="C295:C296"/>
    <mergeCell ref="D295:D296"/>
    <mergeCell ref="E295:E296"/>
    <mergeCell ref="F295:F296"/>
    <mergeCell ref="G295:G296"/>
    <mergeCell ref="H295:H296"/>
    <mergeCell ref="I295:I296"/>
    <mergeCell ref="Q292:Q294"/>
    <mergeCell ref="R292:R294"/>
    <mergeCell ref="S292:S294"/>
    <mergeCell ref="T292:T294"/>
    <mergeCell ref="U292:U294"/>
    <mergeCell ref="V292:V294"/>
    <mergeCell ref="H292:H294"/>
    <mergeCell ref="I292:I294"/>
    <mergeCell ref="J292:J294"/>
    <mergeCell ref="K292:K294"/>
    <mergeCell ref="O292:O294"/>
    <mergeCell ref="P292:P294"/>
    <mergeCell ref="W286:W291"/>
    <mergeCell ref="X286:X291"/>
    <mergeCell ref="R289:R291"/>
    <mergeCell ref="S289:S291"/>
    <mergeCell ref="B292:B294"/>
    <mergeCell ref="C292:C294"/>
    <mergeCell ref="D292:D294"/>
    <mergeCell ref="E292:E294"/>
    <mergeCell ref="F292:F294"/>
    <mergeCell ref="G292:G294"/>
    <mergeCell ref="Q286:Q291"/>
    <mergeCell ref="R286:R288"/>
    <mergeCell ref="S286:S288"/>
    <mergeCell ref="T286:T291"/>
    <mergeCell ref="U286:U291"/>
    <mergeCell ref="V286:V291"/>
    <mergeCell ref="H286:H291"/>
    <mergeCell ref="I286:I291"/>
    <mergeCell ref="J286:J291"/>
    <mergeCell ref="K286:K291"/>
    <mergeCell ref="O286:O291"/>
    <mergeCell ref="P286:P291"/>
    <mergeCell ref="B286:B291"/>
    <mergeCell ref="C286:C291"/>
    <mergeCell ref="D286:D291"/>
    <mergeCell ref="E286:E291"/>
    <mergeCell ref="F286:F291"/>
    <mergeCell ref="G286:G291"/>
    <mergeCell ref="S279:S284"/>
    <mergeCell ref="T279:T284"/>
    <mergeCell ref="U279:U284"/>
    <mergeCell ref="V279:V284"/>
    <mergeCell ref="W279:W284"/>
    <mergeCell ref="X279:X284"/>
    <mergeCell ref="J279:J284"/>
    <mergeCell ref="K279:K284"/>
    <mergeCell ref="O279:O284"/>
    <mergeCell ref="P279:P284"/>
    <mergeCell ref="Q279:Q284"/>
    <mergeCell ref="R279:R284"/>
    <mergeCell ref="W273:W278"/>
    <mergeCell ref="X273:X278"/>
    <mergeCell ref="B279:B284"/>
    <mergeCell ref="C279:C284"/>
    <mergeCell ref="D279:D284"/>
    <mergeCell ref="E279:E284"/>
    <mergeCell ref="F279:F284"/>
    <mergeCell ref="G279:G284"/>
    <mergeCell ref="H279:H284"/>
    <mergeCell ref="I279:I284"/>
    <mergeCell ref="Q273:Q278"/>
    <mergeCell ref="R273:R278"/>
    <mergeCell ref="S273:S278"/>
    <mergeCell ref="T273:T278"/>
    <mergeCell ref="U273:U278"/>
    <mergeCell ref="V273:V278"/>
    <mergeCell ref="H273:H278"/>
    <mergeCell ref="I273:I278"/>
    <mergeCell ref="J273:J278"/>
    <mergeCell ref="K273:K278"/>
    <mergeCell ref="X269:X272"/>
    <mergeCell ref="P271:P272"/>
    <mergeCell ref="Q271:Q272"/>
    <mergeCell ref="R271:R272"/>
    <mergeCell ref="S271:S272"/>
    <mergeCell ref="Q269:Q270"/>
    <mergeCell ref="R269:R270"/>
    <mergeCell ref="S269:S270"/>
    <mergeCell ref="T269:T272"/>
    <mergeCell ref="U269:U272"/>
    <mergeCell ref="V269:V272"/>
    <mergeCell ref="H269:H272"/>
    <mergeCell ref="I269:I272"/>
    <mergeCell ref="J269:J272"/>
    <mergeCell ref="K269:K272"/>
    <mergeCell ref="O269:O272"/>
    <mergeCell ref="P269:P270"/>
    <mergeCell ref="H264:H268"/>
    <mergeCell ref="I264:I268"/>
    <mergeCell ref="J264:J268"/>
    <mergeCell ref="K264:K268"/>
    <mergeCell ref="O264:O268"/>
    <mergeCell ref="P264:P265"/>
    <mergeCell ref="O273:O278"/>
    <mergeCell ref="P273:P278"/>
    <mergeCell ref="B273:B278"/>
    <mergeCell ref="C273:C278"/>
    <mergeCell ref="D273:D278"/>
    <mergeCell ref="E273:E278"/>
    <mergeCell ref="F273:F278"/>
    <mergeCell ref="G273:G278"/>
    <mergeCell ref="W269:W272"/>
    <mergeCell ref="B269:B272"/>
    <mergeCell ref="C269:C272"/>
    <mergeCell ref="D269:D272"/>
    <mergeCell ref="E269:E272"/>
    <mergeCell ref="F269:F272"/>
    <mergeCell ref="G269:G272"/>
    <mergeCell ref="B264:B268"/>
    <mergeCell ref="C264:C268"/>
    <mergeCell ref="D264:D268"/>
    <mergeCell ref="E264:E268"/>
    <mergeCell ref="F264:F268"/>
    <mergeCell ref="G264:G268"/>
    <mergeCell ref="W260:W263"/>
    <mergeCell ref="X260:X263"/>
    <mergeCell ref="S262:S263"/>
    <mergeCell ref="J260:J263"/>
    <mergeCell ref="K260:K263"/>
    <mergeCell ref="O260:O263"/>
    <mergeCell ref="P260:P261"/>
    <mergeCell ref="Q260:Q261"/>
    <mergeCell ref="R260:R261"/>
    <mergeCell ref="P262:P263"/>
    <mergeCell ref="Q262:Q263"/>
    <mergeCell ref="R262:R263"/>
    <mergeCell ref="W264:W268"/>
    <mergeCell ref="X264:X268"/>
    <mergeCell ref="P266:P268"/>
    <mergeCell ref="Q266:Q268"/>
    <mergeCell ref="R266:R268"/>
    <mergeCell ref="S266:S268"/>
    <mergeCell ref="Q264:Q265"/>
    <mergeCell ref="R264:R265"/>
    <mergeCell ref="S264:S265"/>
    <mergeCell ref="T264:T268"/>
    <mergeCell ref="U264:U268"/>
    <mergeCell ref="V264:V268"/>
    <mergeCell ref="W256:W259"/>
    <mergeCell ref="X256:X259"/>
    <mergeCell ref="B260:B263"/>
    <mergeCell ref="C260:C263"/>
    <mergeCell ref="D260:D263"/>
    <mergeCell ref="E260:E263"/>
    <mergeCell ref="F260:F263"/>
    <mergeCell ref="G260:G263"/>
    <mergeCell ref="H260:H263"/>
    <mergeCell ref="I260:I263"/>
    <mergeCell ref="Q256:Q259"/>
    <mergeCell ref="R256:R259"/>
    <mergeCell ref="S256:S259"/>
    <mergeCell ref="T256:T259"/>
    <mergeCell ref="U256:U259"/>
    <mergeCell ref="V256:V259"/>
    <mergeCell ref="H256:H259"/>
    <mergeCell ref="I256:I259"/>
    <mergeCell ref="J256:J259"/>
    <mergeCell ref="K256:K259"/>
    <mergeCell ref="O256:O259"/>
    <mergeCell ref="P256:P259"/>
    <mergeCell ref="B256:B259"/>
    <mergeCell ref="C256:C259"/>
    <mergeCell ref="D256:D259"/>
    <mergeCell ref="E256:E259"/>
    <mergeCell ref="F256:F259"/>
    <mergeCell ref="G256:G259"/>
    <mergeCell ref="S260:S261"/>
    <mergeCell ref="T260:T263"/>
    <mergeCell ref="U260:U263"/>
    <mergeCell ref="V260:V263"/>
    <mergeCell ref="S252:S255"/>
    <mergeCell ref="T252:T255"/>
    <mergeCell ref="U252:U255"/>
    <mergeCell ref="V252:V255"/>
    <mergeCell ref="W252:W255"/>
    <mergeCell ref="X252:X255"/>
    <mergeCell ref="J252:J255"/>
    <mergeCell ref="K252:K255"/>
    <mergeCell ref="O252:O255"/>
    <mergeCell ref="P252:P255"/>
    <mergeCell ref="Q252:Q255"/>
    <mergeCell ref="R252:R255"/>
    <mergeCell ref="W248:W251"/>
    <mergeCell ref="X248:X251"/>
    <mergeCell ref="B252:B255"/>
    <mergeCell ref="C252:C255"/>
    <mergeCell ref="D252:D255"/>
    <mergeCell ref="E252:E255"/>
    <mergeCell ref="F252:F255"/>
    <mergeCell ref="G252:G255"/>
    <mergeCell ref="H252:H255"/>
    <mergeCell ref="I252:I255"/>
    <mergeCell ref="Q248:Q251"/>
    <mergeCell ref="R248:R251"/>
    <mergeCell ref="S248:S251"/>
    <mergeCell ref="T248:T251"/>
    <mergeCell ref="U248:U251"/>
    <mergeCell ref="V248:V251"/>
    <mergeCell ref="H248:H251"/>
    <mergeCell ref="I248:I251"/>
    <mergeCell ref="J248:J251"/>
    <mergeCell ref="K248:K251"/>
    <mergeCell ref="O248:O251"/>
    <mergeCell ref="P248:P251"/>
    <mergeCell ref="B248:B251"/>
    <mergeCell ref="C248:C251"/>
    <mergeCell ref="D248:D251"/>
    <mergeCell ref="E248:E251"/>
    <mergeCell ref="F248:F251"/>
    <mergeCell ref="G248:G251"/>
    <mergeCell ref="S245:S247"/>
    <mergeCell ref="T245:T247"/>
    <mergeCell ref="U245:U247"/>
    <mergeCell ref="V245:V247"/>
    <mergeCell ref="W245:W247"/>
    <mergeCell ref="X245:X247"/>
    <mergeCell ref="J245:J247"/>
    <mergeCell ref="K245:K247"/>
    <mergeCell ref="O245:O247"/>
    <mergeCell ref="P245:P247"/>
    <mergeCell ref="Q245:Q247"/>
    <mergeCell ref="R245:R247"/>
    <mergeCell ref="W243:W244"/>
    <mergeCell ref="X243:X244"/>
    <mergeCell ref="B245:B247"/>
    <mergeCell ref="C245:C247"/>
    <mergeCell ref="D245:D247"/>
    <mergeCell ref="E245:E247"/>
    <mergeCell ref="F245:F247"/>
    <mergeCell ref="G245:G247"/>
    <mergeCell ref="H245:H247"/>
    <mergeCell ref="I245:I247"/>
    <mergeCell ref="Q243:Q244"/>
    <mergeCell ref="R243:R244"/>
    <mergeCell ref="S243:S244"/>
    <mergeCell ref="T243:T244"/>
    <mergeCell ref="U243:U244"/>
    <mergeCell ref="V243:V244"/>
    <mergeCell ref="H243:H244"/>
    <mergeCell ref="I243:I244"/>
    <mergeCell ref="J243:J244"/>
    <mergeCell ref="K243:K244"/>
    <mergeCell ref="O243:O244"/>
    <mergeCell ref="P243:P244"/>
    <mergeCell ref="B243:B244"/>
    <mergeCell ref="C243:C244"/>
    <mergeCell ref="D243:D244"/>
    <mergeCell ref="E243:E244"/>
    <mergeCell ref="F243:F244"/>
    <mergeCell ref="G243:G244"/>
    <mergeCell ref="Q237:Q240"/>
    <mergeCell ref="T237:T242"/>
    <mergeCell ref="U237:U242"/>
    <mergeCell ref="V237:V242"/>
    <mergeCell ref="W237:W242"/>
    <mergeCell ref="X237:X242"/>
    <mergeCell ref="Q241:Q242"/>
    <mergeCell ref="H237:H242"/>
    <mergeCell ref="I237:I242"/>
    <mergeCell ref="J237:J242"/>
    <mergeCell ref="K237:K242"/>
    <mergeCell ref="O237:O242"/>
    <mergeCell ref="P237:P240"/>
    <mergeCell ref="P241:P242"/>
    <mergeCell ref="B237:B242"/>
    <mergeCell ref="C237:C242"/>
    <mergeCell ref="D237:D242"/>
    <mergeCell ref="E237:E242"/>
    <mergeCell ref="F237:F242"/>
    <mergeCell ref="G237:G242"/>
    <mergeCell ref="V226:V236"/>
    <mergeCell ref="W226:W236"/>
    <mergeCell ref="X226:X236"/>
    <mergeCell ref="L229:L231"/>
    <mergeCell ref="M229:M231"/>
    <mergeCell ref="N229:N231"/>
    <mergeCell ref="L232:L234"/>
    <mergeCell ref="M232:M234"/>
    <mergeCell ref="N232:N234"/>
    <mergeCell ref="P232:P234"/>
    <mergeCell ref="N226:N228"/>
    <mergeCell ref="O226:O236"/>
    <mergeCell ref="P226:P230"/>
    <mergeCell ref="Q226:Q230"/>
    <mergeCell ref="T226:T236"/>
    <mergeCell ref="U226:U236"/>
    <mergeCell ref="Q232:Q234"/>
    <mergeCell ref="N235:N236"/>
    <mergeCell ref="P235:P236"/>
    <mergeCell ref="Q235:Q236"/>
    <mergeCell ref="H226:H236"/>
    <mergeCell ref="I226:I236"/>
    <mergeCell ref="J226:J236"/>
    <mergeCell ref="K226:K236"/>
    <mergeCell ref="L226:L228"/>
    <mergeCell ref="M226:M228"/>
    <mergeCell ref="L235:L236"/>
    <mergeCell ref="M235:M236"/>
    <mergeCell ref="B226:B236"/>
    <mergeCell ref="C226:C236"/>
    <mergeCell ref="D226:D236"/>
    <mergeCell ref="E226:E236"/>
    <mergeCell ref="F226:F236"/>
    <mergeCell ref="G226:G236"/>
    <mergeCell ref="V216:V225"/>
    <mergeCell ref="W216:W225"/>
    <mergeCell ref="X216:X225"/>
    <mergeCell ref="L218:L219"/>
    <mergeCell ref="M218:M219"/>
    <mergeCell ref="N218:N219"/>
    <mergeCell ref="P221:P223"/>
    <mergeCell ref="Q221:Q223"/>
    <mergeCell ref="L223:L225"/>
    <mergeCell ref="M223:M225"/>
    <mergeCell ref="N216:N217"/>
    <mergeCell ref="O216:O225"/>
    <mergeCell ref="P216:P219"/>
    <mergeCell ref="Q216:Q219"/>
    <mergeCell ref="T216:T225"/>
    <mergeCell ref="U216:U225"/>
    <mergeCell ref="N223:N225"/>
    <mergeCell ref="P224:P225"/>
    <mergeCell ref="Q224:Q225"/>
    <mergeCell ref="H216:H225"/>
    <mergeCell ref="I216:I225"/>
    <mergeCell ref="J216:J225"/>
    <mergeCell ref="K216:K225"/>
    <mergeCell ref="L216:L217"/>
    <mergeCell ref="M216:M217"/>
    <mergeCell ref="B216:B225"/>
    <mergeCell ref="C216:C225"/>
    <mergeCell ref="D216:D225"/>
    <mergeCell ref="E216:E225"/>
    <mergeCell ref="F216:F225"/>
    <mergeCell ref="G216:G225"/>
    <mergeCell ref="U211:U215"/>
    <mergeCell ref="V211:V215"/>
    <mergeCell ref="W211:W215"/>
    <mergeCell ref="X211:X215"/>
    <mergeCell ref="P212:P213"/>
    <mergeCell ref="Q212:Q213"/>
    <mergeCell ref="P214:P215"/>
    <mergeCell ref="Q214:Q215"/>
    <mergeCell ref="R214:R215"/>
    <mergeCell ref="S214:S215"/>
    <mergeCell ref="H211:H215"/>
    <mergeCell ref="I211:I215"/>
    <mergeCell ref="J211:J215"/>
    <mergeCell ref="K211:K215"/>
    <mergeCell ref="O211:O215"/>
    <mergeCell ref="T211:T215"/>
    <mergeCell ref="B211:B215"/>
    <mergeCell ref="C211:C215"/>
    <mergeCell ref="D211:D215"/>
    <mergeCell ref="E211:E215"/>
    <mergeCell ref="F211:F215"/>
    <mergeCell ref="G211:G215"/>
    <mergeCell ref="U206:U210"/>
    <mergeCell ref="V206:V210"/>
    <mergeCell ref="W206:W210"/>
    <mergeCell ref="X206:X210"/>
    <mergeCell ref="P207:P208"/>
    <mergeCell ref="Q207:Q208"/>
    <mergeCell ref="P209:P210"/>
    <mergeCell ref="Q209:Q210"/>
    <mergeCell ref="H206:H210"/>
    <mergeCell ref="I206:I210"/>
    <mergeCell ref="J206:J210"/>
    <mergeCell ref="K206:K210"/>
    <mergeCell ref="O206:O210"/>
    <mergeCell ref="T206:T210"/>
    <mergeCell ref="L209:L210"/>
    <mergeCell ref="M209:M210"/>
    <mergeCell ref="N209:N210"/>
    <mergeCell ref="B206:B210"/>
    <mergeCell ref="C206:C210"/>
    <mergeCell ref="D206:D210"/>
    <mergeCell ref="E206:E210"/>
    <mergeCell ref="F206:F210"/>
    <mergeCell ref="G206:G210"/>
    <mergeCell ref="V202:V205"/>
    <mergeCell ref="W202:W205"/>
    <mergeCell ref="X202:X205"/>
    <mergeCell ref="O203:O205"/>
    <mergeCell ref="P203:P205"/>
    <mergeCell ref="Q203:Q205"/>
    <mergeCell ref="H202:H205"/>
    <mergeCell ref="I202:I205"/>
    <mergeCell ref="J202:J205"/>
    <mergeCell ref="K202:K205"/>
    <mergeCell ref="T202:T205"/>
    <mergeCell ref="U202:U205"/>
    <mergeCell ref="B202:B205"/>
    <mergeCell ref="C202:C205"/>
    <mergeCell ref="D202:D205"/>
    <mergeCell ref="E202:E205"/>
    <mergeCell ref="F202:F205"/>
    <mergeCell ref="G202:G205"/>
    <mergeCell ref="Q198:Q201"/>
    <mergeCell ref="T198:T201"/>
    <mergeCell ref="U198:U201"/>
    <mergeCell ref="V198:V201"/>
    <mergeCell ref="W198:W201"/>
    <mergeCell ref="X198:X201"/>
    <mergeCell ref="H198:H201"/>
    <mergeCell ref="I198:I201"/>
    <mergeCell ref="J198:J201"/>
    <mergeCell ref="K198:K201"/>
    <mergeCell ref="O198:O201"/>
    <mergeCell ref="P198:P201"/>
    <mergeCell ref="B198:B201"/>
    <mergeCell ref="C198:C201"/>
    <mergeCell ref="D198:D201"/>
    <mergeCell ref="E198:E201"/>
    <mergeCell ref="F198:F201"/>
    <mergeCell ref="G198:G201"/>
    <mergeCell ref="Q193:Q197"/>
    <mergeCell ref="T193:T197"/>
    <mergeCell ref="U193:U197"/>
    <mergeCell ref="V193:V197"/>
    <mergeCell ref="W193:W197"/>
    <mergeCell ref="X193:X197"/>
    <mergeCell ref="H193:H197"/>
    <mergeCell ref="I193:I197"/>
    <mergeCell ref="J193:J197"/>
    <mergeCell ref="K193:K197"/>
    <mergeCell ref="O193:O197"/>
    <mergeCell ref="P193:P197"/>
    <mergeCell ref="B193:B197"/>
    <mergeCell ref="C193:C197"/>
    <mergeCell ref="D193:D197"/>
    <mergeCell ref="E193:E197"/>
    <mergeCell ref="F193:F197"/>
    <mergeCell ref="G193:G197"/>
    <mergeCell ref="Q191:Q192"/>
    <mergeCell ref="T191:T192"/>
    <mergeCell ref="U191:U192"/>
    <mergeCell ref="V191:V192"/>
    <mergeCell ref="W191:W192"/>
    <mergeCell ref="X191:X192"/>
    <mergeCell ref="H191:H192"/>
    <mergeCell ref="I191:I192"/>
    <mergeCell ref="J191:J192"/>
    <mergeCell ref="K191:K192"/>
    <mergeCell ref="O191:O192"/>
    <mergeCell ref="P191:P192"/>
    <mergeCell ref="W188:W189"/>
    <mergeCell ref="X188:X189"/>
    <mergeCell ref="R189:R190"/>
    <mergeCell ref="S189:S190"/>
    <mergeCell ref="B191:B192"/>
    <mergeCell ref="C191:C192"/>
    <mergeCell ref="D191:D192"/>
    <mergeCell ref="E191:E192"/>
    <mergeCell ref="F191:F192"/>
    <mergeCell ref="G191:G192"/>
    <mergeCell ref="J188:J189"/>
    <mergeCell ref="K188:K189"/>
    <mergeCell ref="O188:O189"/>
    <mergeCell ref="P188:P189"/>
    <mergeCell ref="T188:T189"/>
    <mergeCell ref="U188:U189"/>
    <mergeCell ref="B188:B189"/>
    <mergeCell ref="C188:C189"/>
    <mergeCell ref="D188:D189"/>
    <mergeCell ref="E188:E189"/>
    <mergeCell ref="F188:F189"/>
    <mergeCell ref="G188:G189"/>
    <mergeCell ref="H188:H189"/>
    <mergeCell ref="I188:I189"/>
    <mergeCell ref="Q185:Q190"/>
    <mergeCell ref="R185:R188"/>
    <mergeCell ref="S185:S188"/>
    <mergeCell ref="T185:T187"/>
    <mergeCell ref="U185:U187"/>
    <mergeCell ref="V185:V187"/>
    <mergeCell ref="V188:V189"/>
    <mergeCell ref="H185:H187"/>
    <mergeCell ref="I185:I187"/>
    <mergeCell ref="J185:J187"/>
    <mergeCell ref="K185:K187"/>
    <mergeCell ref="O185:O187"/>
    <mergeCell ref="P185:P187"/>
    <mergeCell ref="B185:B187"/>
    <mergeCell ref="C185:C187"/>
    <mergeCell ref="D185:D187"/>
    <mergeCell ref="E185:E187"/>
    <mergeCell ref="F185:F187"/>
    <mergeCell ref="G185:G187"/>
    <mergeCell ref="I182:I183"/>
    <mergeCell ref="J182:J183"/>
    <mergeCell ref="K182:K183"/>
    <mergeCell ref="O182:O183"/>
    <mergeCell ref="P182:P183"/>
    <mergeCell ref="T182:T183"/>
    <mergeCell ref="X179:X181"/>
    <mergeCell ref="R181:R183"/>
    <mergeCell ref="S181:S183"/>
    <mergeCell ref="B182:B183"/>
    <mergeCell ref="C182:C183"/>
    <mergeCell ref="D182:D183"/>
    <mergeCell ref="E182:E183"/>
    <mergeCell ref="F182:F183"/>
    <mergeCell ref="G182:G183"/>
    <mergeCell ref="H182:H183"/>
    <mergeCell ref="H179:H181"/>
    <mergeCell ref="I179:I181"/>
    <mergeCell ref="J179:J181"/>
    <mergeCell ref="K179:K181"/>
    <mergeCell ref="O179:O181"/>
    <mergeCell ref="P179:P181"/>
    <mergeCell ref="W185:W187"/>
    <mergeCell ref="X185:X187"/>
    <mergeCell ref="B179:B181"/>
    <mergeCell ref="C179:C181"/>
    <mergeCell ref="D179:D181"/>
    <mergeCell ref="E179:E181"/>
    <mergeCell ref="F179:F181"/>
    <mergeCell ref="G179:G181"/>
    <mergeCell ref="S176:S180"/>
    <mergeCell ref="T176:T178"/>
    <mergeCell ref="U176:U178"/>
    <mergeCell ref="V176:V178"/>
    <mergeCell ref="W176:W178"/>
    <mergeCell ref="X176:X178"/>
    <mergeCell ref="T179:T181"/>
    <mergeCell ref="U179:U181"/>
    <mergeCell ref="V179:V181"/>
    <mergeCell ref="W179:W181"/>
    <mergeCell ref="J176:J178"/>
    <mergeCell ref="K176:K178"/>
    <mergeCell ref="O176:O178"/>
    <mergeCell ref="P176:P178"/>
    <mergeCell ref="Q176:Q184"/>
    <mergeCell ref="R176:R180"/>
    <mergeCell ref="U182:U183"/>
    <mergeCell ref="V182:V183"/>
    <mergeCell ref="W182:W183"/>
    <mergeCell ref="X182:X183"/>
    <mergeCell ref="W174:W175"/>
    <mergeCell ref="X174:X175"/>
    <mergeCell ref="B176:B178"/>
    <mergeCell ref="C176:C178"/>
    <mergeCell ref="D176:D178"/>
    <mergeCell ref="E176:E178"/>
    <mergeCell ref="F176:F178"/>
    <mergeCell ref="G176:G178"/>
    <mergeCell ref="H176:H178"/>
    <mergeCell ref="I176:I178"/>
    <mergeCell ref="J174:J175"/>
    <mergeCell ref="K174:K175"/>
    <mergeCell ref="O174:O175"/>
    <mergeCell ref="P174:P175"/>
    <mergeCell ref="T174:T175"/>
    <mergeCell ref="U174:U175"/>
    <mergeCell ref="W172:W173"/>
    <mergeCell ref="X172:X173"/>
    <mergeCell ref="B174:B175"/>
    <mergeCell ref="C174:C175"/>
    <mergeCell ref="D174:D175"/>
    <mergeCell ref="E174:E175"/>
    <mergeCell ref="F174:F175"/>
    <mergeCell ref="G174:G175"/>
    <mergeCell ref="H174:H175"/>
    <mergeCell ref="I174:I175"/>
    <mergeCell ref="H172:H173"/>
    <mergeCell ref="I172:I173"/>
    <mergeCell ref="J172:J173"/>
    <mergeCell ref="K172:K173"/>
    <mergeCell ref="O172:O173"/>
    <mergeCell ref="P172:P173"/>
    <mergeCell ref="W167:W170"/>
    <mergeCell ref="X167:X170"/>
    <mergeCell ref="R171:R175"/>
    <mergeCell ref="S171:S175"/>
    <mergeCell ref="B172:B173"/>
    <mergeCell ref="C172:C173"/>
    <mergeCell ref="D172:D173"/>
    <mergeCell ref="E172:E173"/>
    <mergeCell ref="F172:F173"/>
    <mergeCell ref="G172:G173"/>
    <mergeCell ref="Q167:Q175"/>
    <mergeCell ref="R167:R170"/>
    <mergeCell ref="S167:S170"/>
    <mergeCell ref="T167:T170"/>
    <mergeCell ref="U167:U170"/>
    <mergeCell ref="V167:V170"/>
    <mergeCell ref="T172:T173"/>
    <mergeCell ref="U172:U173"/>
    <mergeCell ref="V172:V173"/>
    <mergeCell ref="V174:V175"/>
    <mergeCell ref="H167:H170"/>
    <mergeCell ref="I167:I170"/>
    <mergeCell ref="J167:J170"/>
    <mergeCell ref="K167:K170"/>
    <mergeCell ref="O167:O170"/>
    <mergeCell ref="P167:P170"/>
    <mergeCell ref="B167:B170"/>
    <mergeCell ref="C167:C170"/>
    <mergeCell ref="D167:D170"/>
    <mergeCell ref="E167:E170"/>
    <mergeCell ref="F167:F170"/>
    <mergeCell ref="G167:G170"/>
    <mergeCell ref="T164:T166"/>
    <mergeCell ref="U164:U166"/>
    <mergeCell ref="V164:V166"/>
    <mergeCell ref="W164:W166"/>
    <mergeCell ref="X164:X166"/>
    <mergeCell ref="Y164:Y166"/>
    <mergeCell ref="I164:I166"/>
    <mergeCell ref="J164:J166"/>
    <mergeCell ref="K164:K166"/>
    <mergeCell ref="O164:O166"/>
    <mergeCell ref="P164:P165"/>
    <mergeCell ref="Q164:Q165"/>
    <mergeCell ref="W162:W163"/>
    <mergeCell ref="X162:X163"/>
    <mergeCell ref="Y162:Y163"/>
    <mergeCell ref="B164:B166"/>
    <mergeCell ref="C164:C166"/>
    <mergeCell ref="D164:D166"/>
    <mergeCell ref="E164:E166"/>
    <mergeCell ref="F164:F166"/>
    <mergeCell ref="G164:G166"/>
    <mergeCell ref="H164:H166"/>
    <mergeCell ref="Q162:Q163"/>
    <mergeCell ref="R162:R163"/>
    <mergeCell ref="S162:S163"/>
    <mergeCell ref="T162:T163"/>
    <mergeCell ref="U162:U163"/>
    <mergeCell ref="V162:V163"/>
    <mergeCell ref="H162:H163"/>
    <mergeCell ref="I162:I163"/>
    <mergeCell ref="J162:J163"/>
    <mergeCell ref="K162:K163"/>
    <mergeCell ref="O162:O163"/>
    <mergeCell ref="P162:P163"/>
    <mergeCell ref="B162:B163"/>
    <mergeCell ref="C162:C163"/>
    <mergeCell ref="D162:D163"/>
    <mergeCell ref="E162:E163"/>
    <mergeCell ref="F162:F163"/>
    <mergeCell ref="G162:G163"/>
    <mergeCell ref="W147:W161"/>
    <mergeCell ref="X147:X161"/>
    <mergeCell ref="Y147:Y161"/>
    <mergeCell ref="P152:P154"/>
    <mergeCell ref="L154:L161"/>
    <mergeCell ref="M154:M161"/>
    <mergeCell ref="N154:N161"/>
    <mergeCell ref="P155:P159"/>
    <mergeCell ref="Q155:Q156"/>
    <mergeCell ref="Q158:Q159"/>
    <mergeCell ref="N147:N153"/>
    <mergeCell ref="O147:O161"/>
    <mergeCell ref="P147:P150"/>
    <mergeCell ref="T147:T161"/>
    <mergeCell ref="U147:U161"/>
    <mergeCell ref="V147:V161"/>
    <mergeCell ref="P160:P161"/>
    <mergeCell ref="H147:H161"/>
    <mergeCell ref="I147:I161"/>
    <mergeCell ref="J147:J161"/>
    <mergeCell ref="K147:K161"/>
    <mergeCell ref="L147:L153"/>
    <mergeCell ref="M147:M153"/>
    <mergeCell ref="B147:B161"/>
    <mergeCell ref="C147:C161"/>
    <mergeCell ref="D147:D161"/>
    <mergeCell ref="E147:E161"/>
    <mergeCell ref="F147:F161"/>
    <mergeCell ref="G147:G161"/>
    <mergeCell ref="W140:W146"/>
    <mergeCell ref="X140:X146"/>
    <mergeCell ref="Y140:Y146"/>
    <mergeCell ref="L143:L144"/>
    <mergeCell ref="M143:M144"/>
    <mergeCell ref="N143:N144"/>
    <mergeCell ref="P144:P145"/>
    <mergeCell ref="L145:L146"/>
    <mergeCell ref="M145:M146"/>
    <mergeCell ref="N145:N146"/>
    <mergeCell ref="N140:N142"/>
    <mergeCell ref="O140:O146"/>
    <mergeCell ref="P140:P143"/>
    <mergeCell ref="T140:T146"/>
    <mergeCell ref="U140:U146"/>
    <mergeCell ref="V140:V146"/>
    <mergeCell ref="H140:H146"/>
    <mergeCell ref="I140:I146"/>
    <mergeCell ref="J140:J146"/>
    <mergeCell ref="K140:K146"/>
    <mergeCell ref="L140:L142"/>
    <mergeCell ref="M140:M142"/>
    <mergeCell ref="B140:B146"/>
    <mergeCell ref="C140:C146"/>
    <mergeCell ref="D140:D146"/>
    <mergeCell ref="E140:E146"/>
    <mergeCell ref="F140:F146"/>
    <mergeCell ref="G140:G146"/>
    <mergeCell ref="U135:U139"/>
    <mergeCell ref="V135:V139"/>
    <mergeCell ref="W135:W139"/>
    <mergeCell ref="X135:X139"/>
    <mergeCell ref="Y135:Y139"/>
    <mergeCell ref="Q138:Q139"/>
    <mergeCell ref="R138:R139"/>
    <mergeCell ref="S138:S139"/>
    <mergeCell ref="J135:J139"/>
    <mergeCell ref="K135:K139"/>
    <mergeCell ref="O135:O139"/>
    <mergeCell ref="P135:P139"/>
    <mergeCell ref="Q135:Q136"/>
    <mergeCell ref="T135:T139"/>
    <mergeCell ref="Y130:Y134"/>
    <mergeCell ref="B135:B139"/>
    <mergeCell ref="C135:C139"/>
    <mergeCell ref="D135:D139"/>
    <mergeCell ref="E135:E139"/>
    <mergeCell ref="F135:F139"/>
    <mergeCell ref="G135:G139"/>
    <mergeCell ref="H135:H139"/>
    <mergeCell ref="I135:I139"/>
    <mergeCell ref="R130:R134"/>
    <mergeCell ref="S130:S134"/>
    <mergeCell ref="T130:T134"/>
    <mergeCell ref="U130:U134"/>
    <mergeCell ref="V130:V134"/>
    <mergeCell ref="W130:W134"/>
    <mergeCell ref="I130:I134"/>
    <mergeCell ref="J130:J134"/>
    <mergeCell ref="K130:K134"/>
    <mergeCell ref="O130:O134"/>
    <mergeCell ref="P130:P134"/>
    <mergeCell ref="Q130:Q134"/>
    <mergeCell ref="V127:V129"/>
    <mergeCell ref="W127:W129"/>
    <mergeCell ref="X127:X129"/>
    <mergeCell ref="B130:B134"/>
    <mergeCell ref="C130:C134"/>
    <mergeCell ref="D130:D134"/>
    <mergeCell ref="E130:E134"/>
    <mergeCell ref="F130:F134"/>
    <mergeCell ref="G130:G134"/>
    <mergeCell ref="H130:H134"/>
    <mergeCell ref="P127:P129"/>
    <mergeCell ref="Q127:Q129"/>
    <mergeCell ref="R127:R129"/>
    <mergeCell ref="S127:S129"/>
    <mergeCell ref="T127:T129"/>
    <mergeCell ref="U127:U129"/>
    <mergeCell ref="G127:G129"/>
    <mergeCell ref="H127:H129"/>
    <mergeCell ref="I127:I129"/>
    <mergeCell ref="J127:J129"/>
    <mergeCell ref="K127:K129"/>
    <mergeCell ref="O127:O129"/>
    <mergeCell ref="X130:X134"/>
    <mergeCell ref="T124:T126"/>
    <mergeCell ref="U124:U126"/>
    <mergeCell ref="V124:V126"/>
    <mergeCell ref="W124:W126"/>
    <mergeCell ref="X124:X126"/>
    <mergeCell ref="B127:B129"/>
    <mergeCell ref="C127:C129"/>
    <mergeCell ref="D127:D129"/>
    <mergeCell ref="E127:E129"/>
    <mergeCell ref="F127:F129"/>
    <mergeCell ref="K124:K126"/>
    <mergeCell ref="O124:O126"/>
    <mergeCell ref="P124:P126"/>
    <mergeCell ref="Q124:Q126"/>
    <mergeCell ref="R124:R126"/>
    <mergeCell ref="S124:S126"/>
    <mergeCell ref="X121:X123"/>
    <mergeCell ref="B124:B126"/>
    <mergeCell ref="C124:C126"/>
    <mergeCell ref="D124:D126"/>
    <mergeCell ref="E124:E126"/>
    <mergeCell ref="F124:F126"/>
    <mergeCell ref="G124:G126"/>
    <mergeCell ref="H124:H126"/>
    <mergeCell ref="I124:I126"/>
    <mergeCell ref="J124:J126"/>
    <mergeCell ref="K121:K123"/>
    <mergeCell ref="O121:O123"/>
    <mergeCell ref="T121:T123"/>
    <mergeCell ref="U121:U123"/>
    <mergeCell ref="V121:V123"/>
    <mergeCell ref="W121:W123"/>
    <mergeCell ref="X118:X120"/>
    <mergeCell ref="B121:B123"/>
    <mergeCell ref="C121:C123"/>
    <mergeCell ref="D121:D123"/>
    <mergeCell ref="E121:E123"/>
    <mergeCell ref="F121:F123"/>
    <mergeCell ref="G121:G123"/>
    <mergeCell ref="H121:H123"/>
    <mergeCell ref="I121:I123"/>
    <mergeCell ref="J121:J123"/>
    <mergeCell ref="K118:K120"/>
    <mergeCell ref="O118:O120"/>
    <mergeCell ref="T118:T120"/>
    <mergeCell ref="U118:U120"/>
    <mergeCell ref="V118:V120"/>
    <mergeCell ref="W118:W120"/>
    <mergeCell ref="X115:X117"/>
    <mergeCell ref="B118:B120"/>
    <mergeCell ref="C118:C120"/>
    <mergeCell ref="D118:D120"/>
    <mergeCell ref="E118:E120"/>
    <mergeCell ref="F118:F120"/>
    <mergeCell ref="G118:G120"/>
    <mergeCell ref="H118:H120"/>
    <mergeCell ref="I118:I120"/>
    <mergeCell ref="J118:J120"/>
    <mergeCell ref="K115:K117"/>
    <mergeCell ref="O115:O117"/>
    <mergeCell ref="T115:T117"/>
    <mergeCell ref="U115:U117"/>
    <mergeCell ref="V115:V117"/>
    <mergeCell ref="W115:W117"/>
    <mergeCell ref="X111:X114"/>
    <mergeCell ref="B115:B117"/>
    <mergeCell ref="C115:C117"/>
    <mergeCell ref="D115:D117"/>
    <mergeCell ref="E115:E117"/>
    <mergeCell ref="F115:F117"/>
    <mergeCell ref="G115:G117"/>
    <mergeCell ref="H115:H117"/>
    <mergeCell ref="I115:I117"/>
    <mergeCell ref="J115:J117"/>
    <mergeCell ref="K111:K114"/>
    <mergeCell ref="O111:O114"/>
    <mergeCell ref="T111:T114"/>
    <mergeCell ref="U111:U114"/>
    <mergeCell ref="V111:V114"/>
    <mergeCell ref="W111:W114"/>
    <mergeCell ref="X108:X110"/>
    <mergeCell ref="B111:B114"/>
    <mergeCell ref="C111:C114"/>
    <mergeCell ref="D111:D114"/>
    <mergeCell ref="E111:E114"/>
    <mergeCell ref="F111:F114"/>
    <mergeCell ref="G111:G114"/>
    <mergeCell ref="H111:H114"/>
    <mergeCell ref="I111:I114"/>
    <mergeCell ref="J111:J114"/>
    <mergeCell ref="Q108:Q110"/>
    <mergeCell ref="S108:S110"/>
    <mergeCell ref="T108:T110"/>
    <mergeCell ref="U108:U110"/>
    <mergeCell ref="V108:V110"/>
    <mergeCell ref="W108:W110"/>
    <mergeCell ref="H108:H110"/>
    <mergeCell ref="I108:I110"/>
    <mergeCell ref="J108:J110"/>
    <mergeCell ref="K108:K110"/>
    <mergeCell ref="O108:O110"/>
    <mergeCell ref="P108:P110"/>
    <mergeCell ref="B108:B110"/>
    <mergeCell ref="C108:C110"/>
    <mergeCell ref="D108:D110"/>
    <mergeCell ref="E108:E110"/>
    <mergeCell ref="F108:F110"/>
    <mergeCell ref="G108:G110"/>
    <mergeCell ref="S103:S106"/>
    <mergeCell ref="T103:T106"/>
    <mergeCell ref="U103:U106"/>
    <mergeCell ref="V103:V106"/>
    <mergeCell ref="W103:W106"/>
    <mergeCell ref="X103:X106"/>
    <mergeCell ref="J103:J106"/>
    <mergeCell ref="K103:K106"/>
    <mergeCell ref="O103:O106"/>
    <mergeCell ref="P103:P106"/>
    <mergeCell ref="Q103:Q106"/>
    <mergeCell ref="R103:R106"/>
    <mergeCell ref="W99:W101"/>
    <mergeCell ref="X99:X101"/>
    <mergeCell ref="B103:B106"/>
    <mergeCell ref="C103:C106"/>
    <mergeCell ref="D103:D106"/>
    <mergeCell ref="E103:E106"/>
    <mergeCell ref="F103:F106"/>
    <mergeCell ref="G103:G106"/>
    <mergeCell ref="H103:H106"/>
    <mergeCell ref="I103:I106"/>
    <mergeCell ref="P99:P101"/>
    <mergeCell ref="Q99:Q101"/>
    <mergeCell ref="S99:S101"/>
    <mergeCell ref="T99:T101"/>
    <mergeCell ref="U99:U101"/>
    <mergeCell ref="V99:V101"/>
    <mergeCell ref="G99:G101"/>
    <mergeCell ref="H99:H101"/>
    <mergeCell ref="I99:I101"/>
    <mergeCell ref="J99:J101"/>
    <mergeCell ref="K99:K101"/>
    <mergeCell ref="O99:O101"/>
    <mergeCell ref="T96:T98"/>
    <mergeCell ref="U96:U98"/>
    <mergeCell ref="V96:V98"/>
    <mergeCell ref="W96:W98"/>
    <mergeCell ref="X96:X98"/>
    <mergeCell ref="B99:B101"/>
    <mergeCell ref="C99:C101"/>
    <mergeCell ref="D99:D101"/>
    <mergeCell ref="E99:E101"/>
    <mergeCell ref="F99:F101"/>
    <mergeCell ref="J96:J98"/>
    <mergeCell ref="K96:K98"/>
    <mergeCell ref="O96:O98"/>
    <mergeCell ref="P96:P98"/>
    <mergeCell ref="Q96:Q98"/>
    <mergeCell ref="S96:S98"/>
    <mergeCell ref="W94:W95"/>
    <mergeCell ref="X94:X95"/>
    <mergeCell ref="B96:B98"/>
    <mergeCell ref="C96:C98"/>
    <mergeCell ref="D96:D98"/>
    <mergeCell ref="E96:E98"/>
    <mergeCell ref="F96:F98"/>
    <mergeCell ref="G96:G98"/>
    <mergeCell ref="H96:H98"/>
    <mergeCell ref="I96:I98"/>
    <mergeCell ref="Q94:Q95"/>
    <mergeCell ref="R94:R95"/>
    <mergeCell ref="S94:S95"/>
    <mergeCell ref="T94:T95"/>
    <mergeCell ref="U94:U95"/>
    <mergeCell ref="V94:V95"/>
    <mergeCell ref="H94:H95"/>
    <mergeCell ref="I94:I95"/>
    <mergeCell ref="J94:J95"/>
    <mergeCell ref="K94:K95"/>
    <mergeCell ref="O94:O95"/>
    <mergeCell ref="P94:P95"/>
    <mergeCell ref="W88:W93"/>
    <mergeCell ref="X88:X93"/>
    <mergeCell ref="R91:R93"/>
    <mergeCell ref="S91:S93"/>
    <mergeCell ref="B94:B95"/>
    <mergeCell ref="C94:C95"/>
    <mergeCell ref="D94:D95"/>
    <mergeCell ref="E94:E95"/>
    <mergeCell ref="F94:F95"/>
    <mergeCell ref="G94:G95"/>
    <mergeCell ref="Q88:Q93"/>
    <mergeCell ref="R88:R90"/>
    <mergeCell ref="S88:S90"/>
    <mergeCell ref="T88:T93"/>
    <mergeCell ref="U88:U93"/>
    <mergeCell ref="V88:V93"/>
    <mergeCell ref="H88:H93"/>
    <mergeCell ref="I88:I93"/>
    <mergeCell ref="J88:J93"/>
    <mergeCell ref="K88:K93"/>
    <mergeCell ref="O88:O93"/>
    <mergeCell ref="P88:P93"/>
    <mergeCell ref="B88:B93"/>
    <mergeCell ref="C88:C93"/>
    <mergeCell ref="D88:D93"/>
    <mergeCell ref="E88:E93"/>
    <mergeCell ref="F88:F93"/>
    <mergeCell ref="G88:G93"/>
    <mergeCell ref="K85:K87"/>
    <mergeCell ref="T85:T87"/>
    <mergeCell ref="U85:U87"/>
    <mergeCell ref="V85:V87"/>
    <mergeCell ref="W85:W87"/>
    <mergeCell ref="X85:X87"/>
    <mergeCell ref="X80:X84"/>
    <mergeCell ref="B85:B87"/>
    <mergeCell ref="C85:C87"/>
    <mergeCell ref="D85:D87"/>
    <mergeCell ref="E85:E87"/>
    <mergeCell ref="F85:F87"/>
    <mergeCell ref="G85:G87"/>
    <mergeCell ref="H85:H87"/>
    <mergeCell ref="I85:I87"/>
    <mergeCell ref="J85:J87"/>
    <mergeCell ref="R80:R84"/>
    <mergeCell ref="S80:S84"/>
    <mergeCell ref="T80:T84"/>
    <mergeCell ref="U80:U84"/>
    <mergeCell ref="V80:V84"/>
    <mergeCell ref="W80:W84"/>
    <mergeCell ref="I80:I84"/>
    <mergeCell ref="J80:J84"/>
    <mergeCell ref="K80:K84"/>
    <mergeCell ref="O80:O84"/>
    <mergeCell ref="P80:P84"/>
    <mergeCell ref="Q80:Q84"/>
    <mergeCell ref="V77:V79"/>
    <mergeCell ref="W77:W79"/>
    <mergeCell ref="X77:X79"/>
    <mergeCell ref="B80:B84"/>
    <mergeCell ref="C80:C84"/>
    <mergeCell ref="D80:D84"/>
    <mergeCell ref="E80:E84"/>
    <mergeCell ref="F80:F84"/>
    <mergeCell ref="G80:G84"/>
    <mergeCell ref="H80:H84"/>
    <mergeCell ref="H77:H79"/>
    <mergeCell ref="I77:I79"/>
    <mergeCell ref="J77:J79"/>
    <mergeCell ref="K77:K79"/>
    <mergeCell ref="T77:T79"/>
    <mergeCell ref="U77:U79"/>
    <mergeCell ref="B77:B79"/>
    <mergeCell ref="C77:C79"/>
    <mergeCell ref="D77:D79"/>
    <mergeCell ref="E77:E79"/>
    <mergeCell ref="F77:F79"/>
    <mergeCell ref="G77:G79"/>
    <mergeCell ref="Q73:Q76"/>
    <mergeCell ref="T73:T76"/>
    <mergeCell ref="U73:U76"/>
    <mergeCell ref="V73:V76"/>
    <mergeCell ref="W73:W76"/>
    <mergeCell ref="X73:X76"/>
    <mergeCell ref="R74:R75"/>
    <mergeCell ref="S74:S75"/>
    <mergeCell ref="H73:H76"/>
    <mergeCell ref="I73:I76"/>
    <mergeCell ref="J73:J76"/>
    <mergeCell ref="K73:K76"/>
    <mergeCell ref="O73:O76"/>
    <mergeCell ref="P73:P76"/>
    <mergeCell ref="B73:B76"/>
    <mergeCell ref="C73:C76"/>
    <mergeCell ref="D73:D76"/>
    <mergeCell ref="E73:E76"/>
    <mergeCell ref="F73:F76"/>
    <mergeCell ref="G73:G76"/>
    <mergeCell ref="G66:G69"/>
    <mergeCell ref="Q70:Q72"/>
    <mergeCell ref="U70:U72"/>
    <mergeCell ref="V70:V72"/>
    <mergeCell ref="W70:W72"/>
    <mergeCell ref="X70:X72"/>
    <mergeCell ref="T71:T72"/>
    <mergeCell ref="H70:H72"/>
    <mergeCell ref="I70:I72"/>
    <mergeCell ref="J70:J72"/>
    <mergeCell ref="K70:K72"/>
    <mergeCell ref="O70:O72"/>
    <mergeCell ref="P70:P72"/>
    <mergeCell ref="B70:B72"/>
    <mergeCell ref="C70:C72"/>
    <mergeCell ref="D70:D72"/>
    <mergeCell ref="E70:E72"/>
    <mergeCell ref="F70:F72"/>
    <mergeCell ref="G70:G72"/>
    <mergeCell ref="V63:V65"/>
    <mergeCell ref="W63:W65"/>
    <mergeCell ref="X63:X65"/>
    <mergeCell ref="H63:H65"/>
    <mergeCell ref="I63:I65"/>
    <mergeCell ref="J63:J65"/>
    <mergeCell ref="K63:K65"/>
    <mergeCell ref="O63:O65"/>
    <mergeCell ref="P63:P65"/>
    <mergeCell ref="B63:B65"/>
    <mergeCell ref="C63:C65"/>
    <mergeCell ref="D63:D65"/>
    <mergeCell ref="E63:E65"/>
    <mergeCell ref="F63:F65"/>
    <mergeCell ref="G63:G65"/>
    <mergeCell ref="Q66:Q69"/>
    <mergeCell ref="T66:T69"/>
    <mergeCell ref="U66:U69"/>
    <mergeCell ref="V66:V69"/>
    <mergeCell ref="W66:W69"/>
    <mergeCell ref="X66:X69"/>
    <mergeCell ref="H66:H69"/>
    <mergeCell ref="I66:I69"/>
    <mergeCell ref="J66:J69"/>
    <mergeCell ref="K66:K69"/>
    <mergeCell ref="O66:O69"/>
    <mergeCell ref="P66:P69"/>
    <mergeCell ref="B66:B69"/>
    <mergeCell ref="C66:C69"/>
    <mergeCell ref="D66:D69"/>
    <mergeCell ref="E66:E69"/>
    <mergeCell ref="F66:F69"/>
    <mergeCell ref="B60:B62"/>
    <mergeCell ref="C60:C62"/>
    <mergeCell ref="D60:D62"/>
    <mergeCell ref="E60:E62"/>
    <mergeCell ref="F60:F62"/>
    <mergeCell ref="G60:G62"/>
    <mergeCell ref="H60:H62"/>
    <mergeCell ref="H57:H59"/>
    <mergeCell ref="I57:I59"/>
    <mergeCell ref="J57:J59"/>
    <mergeCell ref="K57:K59"/>
    <mergeCell ref="T57:T59"/>
    <mergeCell ref="U57:U59"/>
    <mergeCell ref="B57:B59"/>
    <mergeCell ref="C57:C59"/>
    <mergeCell ref="D57:D59"/>
    <mergeCell ref="Q63:Q65"/>
    <mergeCell ref="T63:T65"/>
    <mergeCell ref="U63:U65"/>
    <mergeCell ref="P50:P51"/>
    <mergeCell ref="L52:L53"/>
    <mergeCell ref="M52:M53"/>
    <mergeCell ref="N52:N53"/>
    <mergeCell ref="O52:O53"/>
    <mergeCell ref="W60:W62"/>
    <mergeCell ref="X60:X62"/>
    <mergeCell ref="O61:O62"/>
    <mergeCell ref="P61:P62"/>
    <mergeCell ref="Q61:Q62"/>
    <mergeCell ref="R61:R62"/>
    <mergeCell ref="S61:S62"/>
    <mergeCell ref="I60:I62"/>
    <mergeCell ref="J60:J62"/>
    <mergeCell ref="K60:K62"/>
    <mergeCell ref="T60:T62"/>
    <mergeCell ref="U60:U62"/>
    <mergeCell ref="V60:V62"/>
    <mergeCell ref="V57:V59"/>
    <mergeCell ref="W57:W59"/>
    <mergeCell ref="X57:X59"/>
    <mergeCell ref="U47:U49"/>
    <mergeCell ref="B47:B49"/>
    <mergeCell ref="C47:C49"/>
    <mergeCell ref="D47:D49"/>
    <mergeCell ref="E47:E49"/>
    <mergeCell ref="F47:F49"/>
    <mergeCell ref="G47:G49"/>
    <mergeCell ref="E57:E59"/>
    <mergeCell ref="F57:F59"/>
    <mergeCell ref="G57:G59"/>
    <mergeCell ref="S54:S56"/>
    <mergeCell ref="T54:T56"/>
    <mergeCell ref="U54:U56"/>
    <mergeCell ref="V54:V56"/>
    <mergeCell ref="W54:W56"/>
    <mergeCell ref="X54:X56"/>
    <mergeCell ref="J54:J56"/>
    <mergeCell ref="K54:K56"/>
    <mergeCell ref="O54:O56"/>
    <mergeCell ref="P54:P56"/>
    <mergeCell ref="Q54:Q56"/>
    <mergeCell ref="R54:R56"/>
    <mergeCell ref="P52:P53"/>
    <mergeCell ref="Q52:Q53"/>
    <mergeCell ref="V50:V53"/>
    <mergeCell ref="W50:W53"/>
    <mergeCell ref="X50:X53"/>
    <mergeCell ref="H50:H53"/>
    <mergeCell ref="I50:I53"/>
    <mergeCell ref="J50:J53"/>
    <mergeCell ref="K50:K53"/>
    <mergeCell ref="O50:O51"/>
    <mergeCell ref="B54:B56"/>
    <mergeCell ref="C54:C56"/>
    <mergeCell ref="D54:D56"/>
    <mergeCell ref="E54:E56"/>
    <mergeCell ref="F54:F56"/>
    <mergeCell ref="G54:G56"/>
    <mergeCell ref="H54:H56"/>
    <mergeCell ref="I54:I56"/>
    <mergeCell ref="Q50:Q51"/>
    <mergeCell ref="T50:T53"/>
    <mergeCell ref="U50:U53"/>
    <mergeCell ref="V43:V46"/>
    <mergeCell ref="W43:W46"/>
    <mergeCell ref="X43:X46"/>
    <mergeCell ref="L44:L45"/>
    <mergeCell ref="M44:M45"/>
    <mergeCell ref="N44:N45"/>
    <mergeCell ref="I43:I46"/>
    <mergeCell ref="J43:J46"/>
    <mergeCell ref="K43:K46"/>
    <mergeCell ref="O43:O46"/>
    <mergeCell ref="P43:P46"/>
    <mergeCell ref="Q43:Q46"/>
    <mergeCell ref="B50:B53"/>
    <mergeCell ref="C50:C53"/>
    <mergeCell ref="D50:D53"/>
    <mergeCell ref="E50:E53"/>
    <mergeCell ref="F50:F53"/>
    <mergeCell ref="G50:G53"/>
    <mergeCell ref="H47:H49"/>
    <mergeCell ref="I47:I49"/>
    <mergeCell ref="J47:J49"/>
    <mergeCell ref="V41:V42"/>
    <mergeCell ref="W41:W42"/>
    <mergeCell ref="X41:X42"/>
    <mergeCell ref="V47:V49"/>
    <mergeCell ref="W47:W49"/>
    <mergeCell ref="X47:X49"/>
    <mergeCell ref="L48:L49"/>
    <mergeCell ref="M48:M49"/>
    <mergeCell ref="N48:N49"/>
    <mergeCell ref="B43:B46"/>
    <mergeCell ref="C43:C46"/>
    <mergeCell ref="D43:D46"/>
    <mergeCell ref="E43:E46"/>
    <mergeCell ref="F43:F46"/>
    <mergeCell ref="G43:G46"/>
    <mergeCell ref="H43:H46"/>
    <mergeCell ref="P41:P42"/>
    <mergeCell ref="Q41:Q42"/>
    <mergeCell ref="R41:R42"/>
    <mergeCell ref="S41:S42"/>
    <mergeCell ref="T41:T42"/>
    <mergeCell ref="U41:U42"/>
    <mergeCell ref="G41:G42"/>
    <mergeCell ref="H41:H42"/>
    <mergeCell ref="I41:I42"/>
    <mergeCell ref="J41:J42"/>
    <mergeCell ref="K41:K42"/>
    <mergeCell ref="O41:O42"/>
    <mergeCell ref="T43:T46"/>
    <mergeCell ref="U43:U46"/>
    <mergeCell ref="K47:K49"/>
    <mergeCell ref="T47:T49"/>
    <mergeCell ref="I38:I40"/>
    <mergeCell ref="J38:J40"/>
    <mergeCell ref="K38:K40"/>
    <mergeCell ref="O38:O40"/>
    <mergeCell ref="R38:R40"/>
    <mergeCell ref="B41:B42"/>
    <mergeCell ref="C41:C42"/>
    <mergeCell ref="D41:D42"/>
    <mergeCell ref="E41:E42"/>
    <mergeCell ref="F41:F42"/>
    <mergeCell ref="B38:B40"/>
    <mergeCell ref="C38:C40"/>
    <mergeCell ref="D38:D40"/>
    <mergeCell ref="E38:E40"/>
    <mergeCell ref="G38:G40"/>
    <mergeCell ref="H38:H40"/>
    <mergeCell ref="S33:S37"/>
    <mergeCell ref="T33:T37"/>
    <mergeCell ref="U33:U37"/>
    <mergeCell ref="V33:V37"/>
    <mergeCell ref="W33:W37"/>
    <mergeCell ref="X33:X37"/>
    <mergeCell ref="J33:J37"/>
    <mergeCell ref="K33:K37"/>
    <mergeCell ref="O33:O37"/>
    <mergeCell ref="P33:P37"/>
    <mergeCell ref="Q33:Q37"/>
    <mergeCell ref="R33:R37"/>
    <mergeCell ref="W30:W32"/>
    <mergeCell ref="X30:X32"/>
    <mergeCell ref="B33:B37"/>
    <mergeCell ref="C33:C37"/>
    <mergeCell ref="D33:D37"/>
    <mergeCell ref="E33:E37"/>
    <mergeCell ref="F33:F37"/>
    <mergeCell ref="G33:G37"/>
    <mergeCell ref="H33:H37"/>
    <mergeCell ref="I33:I37"/>
    <mergeCell ref="J30:J32"/>
    <mergeCell ref="K30:K32"/>
    <mergeCell ref="O30:O32"/>
    <mergeCell ref="T30:T32"/>
    <mergeCell ref="U30:U32"/>
    <mergeCell ref="V30:V32"/>
    <mergeCell ref="W27:W29"/>
    <mergeCell ref="X27:X29"/>
    <mergeCell ref="B30:B32"/>
    <mergeCell ref="C30:C32"/>
    <mergeCell ref="D30:D32"/>
    <mergeCell ref="E30:E32"/>
    <mergeCell ref="F30:F32"/>
    <mergeCell ref="G30:G32"/>
    <mergeCell ref="H30:H32"/>
    <mergeCell ref="I30:I32"/>
    <mergeCell ref="J27:J29"/>
    <mergeCell ref="K27:K29"/>
    <mergeCell ref="O27:O29"/>
    <mergeCell ref="T27:T29"/>
    <mergeCell ref="U27:U29"/>
    <mergeCell ref="V27:V29"/>
    <mergeCell ref="W22:W26"/>
    <mergeCell ref="X22:X26"/>
    <mergeCell ref="B27:B29"/>
    <mergeCell ref="C27:C29"/>
    <mergeCell ref="D27:D29"/>
    <mergeCell ref="E27:E29"/>
    <mergeCell ref="F27:F29"/>
    <mergeCell ref="G27:G29"/>
    <mergeCell ref="H27:H29"/>
    <mergeCell ref="I27:I29"/>
    <mergeCell ref="Q22:Q26"/>
    <mergeCell ref="R22:R26"/>
    <mergeCell ref="S22:S26"/>
    <mergeCell ref="T22:T26"/>
    <mergeCell ref="U22:U26"/>
    <mergeCell ref="V22:V26"/>
    <mergeCell ref="H22:H26"/>
    <mergeCell ref="I22:I26"/>
    <mergeCell ref="J22:J26"/>
    <mergeCell ref="K22:K26"/>
    <mergeCell ref="O22:O26"/>
    <mergeCell ref="P22:P26"/>
    <mergeCell ref="B22:B26"/>
    <mergeCell ref="C22:C26"/>
    <mergeCell ref="D22:D26"/>
    <mergeCell ref="E22:E26"/>
    <mergeCell ref="F22:F26"/>
    <mergeCell ref="G22:G26"/>
    <mergeCell ref="S18:S21"/>
    <mergeCell ref="T18:T21"/>
    <mergeCell ref="U18:U21"/>
    <mergeCell ref="V18:V21"/>
    <mergeCell ref="W18:W21"/>
    <mergeCell ref="X18:X21"/>
    <mergeCell ref="J18:J21"/>
    <mergeCell ref="K18:K21"/>
    <mergeCell ref="O18:O21"/>
    <mergeCell ref="P18:P21"/>
    <mergeCell ref="Q18:Q21"/>
    <mergeCell ref="R18:R21"/>
    <mergeCell ref="W15:W17"/>
    <mergeCell ref="X15:X17"/>
    <mergeCell ref="B18:B21"/>
    <mergeCell ref="C18:C21"/>
    <mergeCell ref="D18:D21"/>
    <mergeCell ref="E18:E21"/>
    <mergeCell ref="F18:F21"/>
    <mergeCell ref="G18:G21"/>
    <mergeCell ref="H18:H21"/>
    <mergeCell ref="I18:I21"/>
    <mergeCell ref="Q15:Q17"/>
    <mergeCell ref="R15:R17"/>
    <mergeCell ref="S15:S17"/>
    <mergeCell ref="T15:T17"/>
    <mergeCell ref="U15:U17"/>
    <mergeCell ref="V15:V17"/>
    <mergeCell ref="H15:H17"/>
    <mergeCell ref="I15:I17"/>
    <mergeCell ref="J15:J17"/>
    <mergeCell ref="K15:K17"/>
    <mergeCell ref="O15:O17"/>
    <mergeCell ref="P15:P17"/>
    <mergeCell ref="B15:B17"/>
    <mergeCell ref="C15:C17"/>
    <mergeCell ref="D15:D17"/>
    <mergeCell ref="E15:E17"/>
    <mergeCell ref="F15:F17"/>
    <mergeCell ref="G15:G17"/>
    <mergeCell ref="S11:S14"/>
    <mergeCell ref="T11:T14"/>
    <mergeCell ref="U11:U14"/>
    <mergeCell ref="V11:V14"/>
    <mergeCell ref="W11:W14"/>
    <mergeCell ref="X11:X14"/>
    <mergeCell ref="J11:J14"/>
    <mergeCell ref="K11:K14"/>
    <mergeCell ref="O11:O14"/>
    <mergeCell ref="P11:P14"/>
    <mergeCell ref="Q11:Q14"/>
    <mergeCell ref="R11:R14"/>
    <mergeCell ref="W8:W10"/>
    <mergeCell ref="X8:X10"/>
    <mergeCell ref="B2:O3"/>
    <mergeCell ref="B4:O5"/>
    <mergeCell ref="B6:N6"/>
    <mergeCell ref="O6:S6"/>
    <mergeCell ref="T6:V6"/>
    <mergeCell ref="W6:X6"/>
    <mergeCell ref="B11:B14"/>
    <mergeCell ref="C11:C14"/>
    <mergeCell ref="D11:D14"/>
    <mergeCell ref="E11:E14"/>
    <mergeCell ref="F11:F14"/>
    <mergeCell ref="G11:G14"/>
    <mergeCell ref="H11:H14"/>
    <mergeCell ref="I11:I14"/>
    <mergeCell ref="Q8:Q10"/>
    <mergeCell ref="R8:R10"/>
    <mergeCell ref="S8:S10"/>
    <mergeCell ref="T8:T10"/>
    <mergeCell ref="U8:U10"/>
    <mergeCell ref="V8:V10"/>
    <mergeCell ref="H8:H10"/>
    <mergeCell ref="I8:I10"/>
    <mergeCell ref="J8:J10"/>
    <mergeCell ref="K8:K10"/>
    <mergeCell ref="O8:O10"/>
    <mergeCell ref="P8:P10"/>
    <mergeCell ref="B8:B10"/>
    <mergeCell ref="C8:C10"/>
    <mergeCell ref="D8:D10"/>
    <mergeCell ref="E8:E10"/>
    <mergeCell ref="F8:F10"/>
    <mergeCell ref="G8:G10"/>
  </mergeCells>
  <dataValidations count="1">
    <dataValidation type="list" allowBlank="1" showInputMessage="1" showErrorMessage="1" sqref="G102:G110 W96:X99 W102:X108 G96:G99">
      <formula1>#REF!</formula1>
    </dataValidation>
  </dataValidations>
  <printOptions horizontalCentered="1" verticalCentered="1"/>
  <pageMargins left="0.59055118110236227" right="0.59055118110236227" top="0.59055118110236227" bottom="0.59055118110236227" header="0.31496062992125984" footer="0.31496062992125984"/>
  <pageSetup paperSize="5" scale="56" fitToHeight="0" orientation="landscape" horizontalDpi="4294967294" verticalDpi="4294967294"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[2]Hoja2!#REF!</xm:f>
          </x14:formula1>
          <xm:sqref>W382:X382 W385:X385</xm:sqref>
        </x14:dataValidation>
        <x14:dataValidation type="list" allowBlank="1" showInputMessage="1" showErrorMessage="1">
          <x14:formula1>
            <xm:f>[3]Hoja2!#REF!</xm:f>
          </x14:formula1>
          <xm:sqref>G344:G347</xm:sqref>
        </x14:dataValidation>
        <x14:dataValidation type="list" allowBlank="1" showInputMessage="1" showErrorMessage="1">
          <x14:formula1>
            <xm:f>[4]Hoja2!#REF!</xm:f>
          </x14:formula1>
          <xm:sqref>W365:X365 G312:G313 G315:G316 G365 W330:X334 W295:X295 G355 W358:X358 W292:X292 W348:X348 G357:G358 W340:X340 G318:G319 G330:G334 G340:G342 G352 W297:X297 W303:X303 W306:X306 W324:X325 G324:G325 G327:G328 W327:X328 W355:X355 G295 W352:X352 G309</xm:sqref>
        </x14:dataValidation>
        <x14:dataValidation type="list" allowBlank="1" showInputMessage="1" showErrorMessage="1">
          <x14:formula1>
            <xm:f>[5]Hoja2!#REF!</xm:f>
          </x14:formula1>
          <xm:sqref>R417:R420 W421:X421 W417:X417</xm:sqref>
        </x14:dataValidation>
        <x14:dataValidation type="list" allowBlank="1" showInputMessage="1" showErrorMessage="1">
          <x14:formula1>
            <xm:f>[6]Hoja2!#REF!</xm:f>
          </x14:formula1>
          <xm:sqref>W374:X374 W369:X369 R421:R424</xm:sqref>
        </x14:dataValidation>
        <x14:dataValidation type="list" allowBlank="1" showInputMessage="1" showErrorMessage="1">
          <x14:formula1>
            <xm:f>[7]Hoja2!#REF!</xm:f>
          </x14:formula1>
          <xm:sqref>W94:X94 G94 W88:X88 G88</xm:sqref>
        </x14:dataValidation>
        <x14:dataValidation type="list" allowBlank="1" showInputMessage="1" showErrorMessage="1">
          <x14:formula1>
            <xm:f>[8]Hoja2!#REF!</xm:f>
          </x14:formula1>
          <xm:sqref>W66:X66 W70:X70 W73:X73 W63:X63 G66 G70 G73 G63</xm:sqref>
        </x14:dataValidation>
        <x14:dataValidation type="list" allowBlank="1" showInputMessage="1" showErrorMessage="1">
          <x14:formula1>
            <xm:f>[1]Hoja2!#REF!</xm:f>
          </x14:formula1>
          <xm:sqref>W77:X77 W315:X315 W176:X176 G77 G174 W273:X273 W179:X179 W80:X80 G185 W182:X182 G80 W184:X185 G167:G169 W188:X188 W174:X174 G176 G179 G182 X135:Y137 G188 W321:X321 G140 G85 G162 G171:G172 G164 G190 W167:X169 X171:X172 W172 W378:X378 W135 R385:R386 R398 G130 W389:X389 W190:X190 W392:X392 W395:X395 R389 R392 R382 W164:Y164 W130:Y130 R369 R374 W398:X398 W309:X309 W312:X312 W318:X318 D279:D286 F279:G286 W279:X279</xm:sqref>
        </x14:dataValidation>
        <x14:dataValidation type="list" allowBlank="1" showInputMessage="1" showErrorMessage="1">
          <x14:formula1>
            <xm:f>[9]Hoja2!#REF!</xm:f>
          </x14:formula1>
          <xm:sqref>G260 G269 W260:X260 G264</xm:sqref>
        </x14:dataValidation>
        <x14:dataValidation type="list" allowBlank="1" showInputMessage="1" showErrorMessage="1">
          <x14:formula1>
            <xm:f>[10]Hoja2!#REF!</xm:f>
          </x14:formula1>
          <xm:sqref>G216 G226 G202 G237 G243 G191 G193 G198 G206 W193:X193 W191:X191 G211</xm:sqref>
        </x14:dataValidation>
        <x14:dataValidation type="list" allowBlank="1" showInputMessage="1" showErrorMessage="1">
          <x14:formula1>
            <xm:f>[11]Hoja2!#REF!</xm:f>
          </x14:formula1>
          <xm:sqref>W202:X202 W206:X206 W211:X211 W216:X216 W226:X226 W237:X237 W243:X243 W198:X198</xm:sqref>
        </x14:dataValidation>
        <x14:dataValidation type="list" allowBlank="1" showInputMessage="1" showErrorMessage="1">
          <x14:formula1>
            <xm:f>[12]Hoja2!#REF!</xm:f>
          </x14:formula1>
          <xm:sqref>W252:X252 W256:X256 W245:X245 G252 G256 G245 W248:X248 G248</xm:sqref>
        </x14:dataValidation>
        <x14:dataValidation type="list" allowBlank="1" showInputMessage="1" showErrorMessage="1">
          <x14:formula1>
            <xm:f>[13]Hoja2!#REF!</xm:f>
          </x14:formula1>
          <xm:sqref>W8:X8 G43 G50 G8 W11:X11 W15:X15 W50:X50 G11 G15 G22 G47 W47:X47 G118 R401:R416 G127 G56:G57 W124:X124 G121 W41:X41 W43:X43 W57:X57 G124 W401:X401 W412:X415 G18:G19 W27:X27 G27 G30 G111 W54:X54 G115 G41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acción 030919</vt:lpstr>
      <vt:lpstr>'plan acción 030919'!Área_de_impresión</vt:lpstr>
      <vt:lpstr>'plan acción 030919'!Títulos_a_imprimir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Xiomara Ruiz Ballen</dc:creator>
  <cp:lastModifiedBy>Andrea  del Pilar Zuluaga Fandiño</cp:lastModifiedBy>
  <dcterms:created xsi:type="dcterms:W3CDTF">2019-09-03T22:31:34Z</dcterms:created>
  <dcterms:modified xsi:type="dcterms:W3CDTF">2019-10-17T15:44:39Z</dcterms:modified>
</cp:coreProperties>
</file>