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66925"/>
  <mc:AlternateContent xmlns:mc="http://schemas.openxmlformats.org/markup-compatibility/2006">
    <mc:Choice Requires="x15">
      <x15ac:absPath xmlns:x15ac="http://schemas.microsoft.com/office/spreadsheetml/2010/11/ac" url="D:\DANE\ENTREGA DE CARGO OPLAN\2_PLANES_INSTITUCIONALES\2_PLAN_DE_ACCION\2023\"/>
    </mc:Choice>
  </mc:AlternateContent>
  <xr:revisionPtr revIDLastSave="0" documentId="13_ncr:1_{0A661C21-5F9E-4D3B-BC9B-33838EBFE164}" xr6:coauthVersionLast="47" xr6:coauthVersionMax="47" xr10:uidLastSave="{00000000-0000-0000-0000-000000000000}"/>
  <bookViews>
    <workbookView xWindow="-120" yWindow="-120" windowWidth="20730" windowHeight="11040" activeTab="1" xr2:uid="{00000000-000D-0000-FFFF-FFFF00000000}"/>
  </bookViews>
  <sheets>
    <sheet name="INSTRUCTIVO" sheetId="68" r:id="rId1"/>
    <sheet name="PLAN DE ACCIÓN_2023" sheetId="61" r:id="rId2"/>
    <sheet name="LISTA" sheetId="67" state="hidden" r:id="rId3"/>
  </sheets>
  <externalReferences>
    <externalReference r:id="rId4"/>
    <externalReference r:id="rId5"/>
    <externalReference r:id="rId6"/>
    <externalReference r:id="rId7"/>
  </externalReferences>
  <definedNames>
    <definedName name="_xlnm._FilterDatabase" localSheetId="1" hidden="1">'PLAN DE ACCIÓN_2023'!$A$5:$AK$232</definedName>
    <definedName name="_ftn1" localSheetId="0">INSTRUCTIVO!$B$85</definedName>
    <definedName name="_ftnref1" localSheetId="0">INSTRUCTIVO!$B$44</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 localSheetId="0">#REF!</definedName>
    <definedName name="CAPA_TEC">LISTA!$H$3:$H$8</definedName>
    <definedName name="CAPACITACION">#REF!</definedName>
    <definedName name="CAPACITACIÓN">#REF!</definedName>
    <definedName name="CARACTER_SOCIO" localSheetId="0">#REF!</definedName>
    <definedName name="CARACTER_SOCIO">LISTA!$E$3:$E$11</definedName>
    <definedName name="caractersoc">#REF!</definedName>
    <definedName name="CENSOE">#REF!</definedName>
    <definedName name="censoec">#REF!</definedName>
    <definedName name="CENSOECONOMICO" localSheetId="0">#REF!</definedName>
    <definedName name="CENSOECONOMICO">LISTA!$Q$3:$Q$7</definedName>
    <definedName name="COMPRADEEQUIPO">#REF!</definedName>
    <definedName name="COMPRAEQUIPO">#REF!</definedName>
    <definedName name="COMUNICACIONESYTRANS">#REF!</definedName>
    <definedName name="Concepto">#REF!</definedName>
    <definedName name="COOP">#REF!</definedName>
    <definedName name="COOR_REG_SEN" localSheetId="0">#REF!</definedName>
    <definedName name="COOR_REG_SEN">LISTA!$F$3:$F$12</definedName>
    <definedName name="coordregsen">#REF!</definedName>
    <definedName name="ctasnales">#REF!</definedName>
    <definedName name="CUENTAS_N" localSheetId="0">#REF!</definedName>
    <definedName name="CUENTAS_N">LISTA!$G$3:$G$16</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 localSheetId="0">#REF!</definedName>
    <definedName name="DIFUSION">LISTA!$I$3:$I$5</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 localSheetId="0">#REF!</definedName>
    <definedName name="FONDANE_SEN">LISTA!$P$3:$P$5</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 localSheetId="0">#REF!</definedName>
    <definedName name="GEOESPACIAL">LISTA!$K$3:$K$5</definedName>
    <definedName name="GESTION_DOC" localSheetId="0">#REF!</definedName>
    <definedName name="GESTION_DOC">LISTA!$R$3:$R$5</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 localSheetId="0">#REF!</definedName>
    <definedName name="INFRAESTRUCTURA">LISTA!$M$3:$M$5</definedName>
    <definedName name="Insumos">#REF!</definedName>
    <definedName name="JOTA">#REF!</definedName>
    <definedName name="JUDICIALES">#REF!</definedName>
    <definedName name="JURIDICA">#REF!</definedName>
    <definedName name="Ley">#REF!</definedName>
    <definedName name="Ley_1757">[3]LISTAS!$N$2:$N$10</definedName>
    <definedName name="LOGIST" localSheetId="0">#REF!</definedName>
    <definedName name="LOGIST">LISTA!$L$3:$L$19</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RIMATECNICA">#REF!</definedName>
    <definedName name="PROYECTO" localSheetId="0">#REF!</definedName>
    <definedName name="PROYECTO">LISTA!$E$2:$R$2</definedName>
    <definedName name="PROYECTO_INV">[2]DATOS!$H$2:$H$25</definedName>
    <definedName name="PROYECTOS2021">#REF!</definedName>
    <definedName name="proylogistica">#REF!</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 localSheetId="0">#REF!</definedName>
    <definedName name="SISTEM">LISTA!$J$3:$J$4</definedName>
    <definedName name="SISTEMAS">#REF!</definedName>
    <definedName name="Software">#REF!</definedName>
    <definedName name="SUBDIRECCION">#REF!</definedName>
    <definedName name="SUELDOSNOMINA">#REF!</definedName>
    <definedName name="T_ECONOMICOS" localSheetId="0">#REF!</definedName>
    <definedName name="T_ECONOMICOS">LISTA!$N$3:$N$23</definedName>
    <definedName name="T_SOCIALES" localSheetId="0">#REF!</definedName>
    <definedName name="T_SOCIALES">LISTA!$O$3:$O$15</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H126" i="61" l="1"/>
  <c r="AI107" i="61" l="1"/>
  <c r="AH99" i="61"/>
  <c r="AH97" i="61"/>
  <c r="AH78" i="61"/>
  <c r="AH28" i="61" l="1"/>
  <c r="AH52" i="61"/>
  <c r="AH51" i="61"/>
  <c r="AH50" i="61"/>
  <c r="AH49" i="61"/>
  <c r="AH125" i="61" l="1"/>
  <c r="AH124" i="61"/>
  <c r="AH90" i="61" l="1"/>
  <c r="R10" i="67" l="1"/>
</calcChain>
</file>

<file path=xl/sharedStrings.xml><?xml version="1.0" encoding="utf-8"?>
<sst xmlns="http://schemas.openxmlformats.org/spreadsheetml/2006/main" count="4289" uniqueCount="1104">
  <si>
    <t>DEPARTAMENTO ADMINISTRATIVO NACIONAL DE ESTADÍSTICA
INSTRUCTIVO PLAN DE ACCIÓN INSTITUCIONAL</t>
  </si>
  <si>
    <t>ALINEACIÓN ESTRATEGICA</t>
  </si>
  <si>
    <t>CAMPOS A DILIGENCIAR</t>
  </si>
  <si>
    <t xml:space="preserve">DESCRIPCIÓN </t>
  </si>
  <si>
    <t>ALINEACIÓN  CON
 FICHA EBI</t>
  </si>
  <si>
    <t>ÁREA RESPONSABLE</t>
  </si>
  <si>
    <t>Área o dependencia que responde por la meta del Plan de Acción</t>
  </si>
  <si>
    <t>PROYECTO DE INVERSIÓN</t>
  </si>
  <si>
    <t>Nombre del proyecto de inversión de la Ficha EBI o funcionamiento, que definene los recursos con los que se cumplira la meta</t>
  </si>
  <si>
    <t>PRODUCTO</t>
  </si>
  <si>
    <t xml:space="preserve">Producto de la FICHA EBI de los proyectos de inversión de la entidad </t>
  </si>
  <si>
    <t>DEFINICIÓN METAS</t>
  </si>
  <si>
    <t>[ID META]</t>
  </si>
  <si>
    <r>
      <t xml:space="preserve">
Número entero asignado a meta por la Oficina de Planeaciòn 
</t>
    </r>
    <r>
      <rPr>
        <b/>
        <sz val="8"/>
        <rFont val="Segoe UI"/>
        <family val="2"/>
      </rPr>
      <t>Este campo lo diligencia OPLAN</t>
    </r>
  </si>
  <si>
    <t>LINEA ESTRATEGICA</t>
  </si>
  <si>
    <t>Líneas base que definen el horizonte y los componenetes que guiarán la acción del DANE para el período 2022 - 2026</t>
  </si>
  <si>
    <t>META NÚMERICA</t>
  </si>
  <si>
    <r>
      <t xml:space="preserve">Nùmero entero o porcentaje que se propone alcanzar en la vigencia como meta
</t>
    </r>
    <r>
      <rPr>
        <b/>
        <sz val="8"/>
        <rFont val="Segoe UI"/>
        <family val="2"/>
      </rPr>
      <t>Ejemplo:</t>
    </r>
    <r>
      <rPr>
        <sz val="8"/>
        <rFont val="Segoe UI"/>
        <family val="2"/>
      </rPr>
      <t xml:space="preserve"> 1 o 100%</t>
    </r>
  </si>
  <si>
    <t>META DESCRIPTIVA</t>
  </si>
  <si>
    <r>
      <t xml:space="preserve">
La meta descriptiva es una situación deseada en relación con un problema identificado o una iniciativa de gobierno y que responde a la pregunta ¿Qué se quiere lograr?.
La meta debe estar orientada a dar cumplimiento en primera instancia a los objetivos de los proyectos de inversión y a los productos de la Ficha EBI.
En segunda instancia las metas deben generan valor al desempeño institucional y que den cumplimiento a MIPG, ITA, PAAC o Planes de mejoramiento.
Las metas deben seguir una estructura que se conforma por al menos tres componentes:
</t>
    </r>
    <r>
      <rPr>
        <b/>
        <sz val="8"/>
        <rFont val="Segoe UI"/>
        <family val="2"/>
      </rPr>
      <t>Sujeto + condición deseada del sujeto (verbo conjugado) + elementos adicionales de contexto descriptivo.</t>
    </r>
    <r>
      <rPr>
        <sz val="8"/>
        <rFont val="Segoe UI"/>
        <family val="2"/>
      </rPr>
      <t xml:space="preserve">
</t>
    </r>
    <r>
      <rPr>
        <b/>
        <sz val="8"/>
        <rFont val="Segoe UI"/>
        <family val="2"/>
      </rPr>
      <t xml:space="preserve">Ejemplo:  
</t>
    </r>
    <r>
      <rPr>
        <sz val="8"/>
        <rFont val="Segoe UI"/>
        <family val="2"/>
      </rPr>
      <t xml:space="preserve">
Sistema de información + implementado  + para el procesamiento de los datos del Censo Económico 
Además de seguir la estructura presentada, se recomienda validar la identificación de las metas por medio de cinco criterios:
</t>
    </r>
    <r>
      <rPr>
        <b/>
        <sz val="8"/>
        <rFont val="Segoe UI"/>
        <family val="2"/>
      </rPr>
      <t>1. Específico:</t>
    </r>
    <r>
      <rPr>
        <sz val="8"/>
        <rFont val="Segoe UI"/>
        <family val="2"/>
      </rPr>
      <t xml:space="preserve"> que sea claro sobre qué, dónde, cuándo y cómo va a cambiar la situación.
</t>
    </r>
    <r>
      <rPr>
        <b/>
        <sz val="8"/>
        <rFont val="Segoe UI"/>
        <family val="2"/>
      </rPr>
      <t>2. Medible:</t>
    </r>
    <r>
      <rPr>
        <sz val="8"/>
        <rFont val="Segoe UI"/>
        <family val="2"/>
      </rPr>
      <t xml:space="preserve"> que sea posible cuantificar los fines y beneficios.
</t>
    </r>
    <r>
      <rPr>
        <b/>
        <sz val="8"/>
        <rFont val="Segoe UI"/>
        <family val="2"/>
      </rPr>
      <t>3. Realizable:</t>
    </r>
    <r>
      <rPr>
        <sz val="8"/>
        <rFont val="Segoe UI"/>
        <family val="2"/>
      </rPr>
      <t xml:space="preserve"> que sea posible de lograr a partir de la situación inicial.
</t>
    </r>
    <r>
      <rPr>
        <b/>
        <sz val="8"/>
        <rFont val="Segoe UI"/>
        <family val="2"/>
      </rPr>
      <t xml:space="preserve">4. Realista: </t>
    </r>
    <r>
      <rPr>
        <sz val="8"/>
        <rFont val="Segoe UI"/>
        <family val="2"/>
      </rPr>
      <t xml:space="preserve">que sea posible obtener el nivel de cambio reflejado en 
</t>
    </r>
    <r>
      <rPr>
        <b/>
        <sz val="8"/>
        <rFont val="Segoe UI"/>
        <family val="2"/>
      </rPr>
      <t>5. Limitado en el tiempo:</t>
    </r>
    <r>
      <rPr>
        <sz val="8"/>
        <rFont val="Segoe UI"/>
        <family val="2"/>
      </rPr>
      <t xml:space="preserve"> que la meta se establezca en un periodo de tiempo en el que se debe completar cada uno de ellos.
</t>
    </r>
  </si>
  <si>
    <t>TIPO DE INDICADOR</t>
  </si>
  <si>
    <r>
      <rPr>
        <sz val="8"/>
        <color rgb="FF000000"/>
        <rFont val="Segoe UI"/>
        <family val="2"/>
      </rPr>
      <t xml:space="preserve">Los indicadores se deben clasificar de acuerdo al Procedimientode Formulación y monitoreode indicadores de gestión de la Entidad en su versión 11, así:
</t>
    </r>
    <r>
      <rPr>
        <b/>
        <sz val="8"/>
        <color rgb="FF000000"/>
        <rFont val="Segoe UI"/>
        <family val="2"/>
      </rPr>
      <t xml:space="preserve">
Economía:</t>
    </r>
    <r>
      <rPr>
        <sz val="8"/>
        <color rgb="FF000000"/>
        <rFont val="Segoe UI"/>
        <family val="2"/>
      </rPr>
      <t xml:space="preserve">se refieren a las condiciones en que se adquieren los recursos financieros, humanos y materiales, las cuales indican que debe realizarse en un tiempo adecuado, su costo debe ser el más bajo posible, con la cantidad y la calidad adecuadas.
</t>
    </r>
    <r>
      <rPr>
        <b/>
        <sz val="8"/>
        <color rgb="FF000000"/>
        <rFont val="Segoe UI"/>
        <family val="2"/>
      </rPr>
      <t xml:space="preserve">
Efectividad: </t>
    </r>
    <r>
      <rPr>
        <sz val="8"/>
        <color rgb="FF000000"/>
        <rFont val="Segoe UI"/>
        <family val="2"/>
      </rPr>
      <t xml:space="preserve">buscan identificar, a través de metodologías minuciosas, los cambios en la población objetivo luego de implementados ciertos programas, proyectos o haber recibido ciertos bienes o servicios.
</t>
    </r>
    <r>
      <rPr>
        <b/>
        <sz val="8"/>
        <color rgb="FF000000"/>
        <rFont val="Segoe UI"/>
        <family val="2"/>
      </rPr>
      <t xml:space="preserve">Eficacia: </t>
    </r>
    <r>
      <rPr>
        <sz val="8"/>
        <color rgb="FF000000"/>
        <rFont val="Segoe UI"/>
        <family val="2"/>
      </rPr>
      <t>buscan determinar si el cumplimiento de un objetivo específico es coherente con la meta establecida</t>
    </r>
    <r>
      <rPr>
        <b/>
        <sz val="8"/>
        <color rgb="FF000000"/>
        <rFont val="Segoe UI"/>
        <family val="2"/>
      </rPr>
      <t xml:space="preserve"> </t>
    </r>
    <r>
      <rPr>
        <sz val="8"/>
        <color rgb="FF000000"/>
        <rFont val="Segoe UI"/>
        <family val="2"/>
      </rPr>
      <t>previamente</t>
    </r>
    <r>
      <rPr>
        <b/>
        <sz val="8"/>
        <color rgb="FF000000"/>
        <rFont val="Segoe UI"/>
        <family val="2"/>
      </rPr>
      <t xml:space="preserve">.
Eficiencia: </t>
    </r>
    <r>
      <rPr>
        <sz val="8"/>
        <color rgb="FF000000"/>
        <rFont val="Segoe UI"/>
        <family val="2"/>
      </rPr>
      <t>pretenden medir la relación existente entre el avance en el logro de un determinado objetivo y los recursos empleados para laconsecución del mismo</t>
    </r>
    <r>
      <rPr>
        <b/>
        <sz val="8"/>
        <color rgb="FF000000"/>
        <rFont val="Segoe UI"/>
        <family val="2"/>
      </rPr>
      <t xml:space="preserve">.
Equidad: </t>
    </r>
    <r>
      <rPr>
        <sz val="8"/>
        <color rgb="FF000000"/>
        <rFont val="Segoe UI"/>
        <family val="2"/>
      </rPr>
      <t xml:space="preserve">buscan  medir  el  nivel  de  distribución  justa  (ecuánime)  de  los  servicios  públicos.  La  equidad  trata  de  garantizar  la  igualdad  de posibilidad de acceso a la utilización de los recursos.
</t>
    </r>
    <r>
      <rPr>
        <b/>
        <sz val="8"/>
        <color rgb="FF000000"/>
        <rFont val="Segoe UI"/>
        <family val="2"/>
      </rPr>
      <t xml:space="preserve">Valoración  de  costos  ambientales: </t>
    </r>
    <r>
      <rPr>
        <sz val="8"/>
        <color rgb="FF000000"/>
        <rFont val="Segoe UI"/>
        <family val="2"/>
      </rPr>
      <t>permiten  evaluar  la  gestión  que  se  adelanta  en  el  uso,  explotación  y  conservación  de  los  recursos naturales y el medio ambiente para contribuir al desarrollo sostenible</t>
    </r>
    <r>
      <rPr>
        <b/>
        <sz val="8"/>
        <color rgb="FF000000"/>
        <rFont val="Segoe UI"/>
        <family val="2"/>
      </rPr>
      <t>.</t>
    </r>
  </si>
  <si>
    <t>FORMULA DEL INDICADOR</t>
  </si>
  <si>
    <t>Es la representación matemática del cálculo del indicador que medira la meta.</t>
  </si>
  <si>
    <t>UNIDAD DE MEDIDA</t>
  </si>
  <si>
    <r>
      <t xml:space="preserve">Es el parámetro o unidad de refernecia para determinar la  magnitud de medición del indicador
</t>
    </r>
    <r>
      <rPr>
        <b/>
        <sz val="8"/>
        <rFont val="Segoe UI"/>
        <family val="2"/>
      </rPr>
      <t xml:space="preserve">Ejemplo: </t>
    </r>
    <r>
      <rPr>
        <sz val="8"/>
        <rFont val="Segoe UI"/>
        <family val="2"/>
      </rPr>
      <t xml:space="preserve"> 
Número 
porcentaje
otras posibles unidades de medida</t>
    </r>
  </si>
  <si>
    <t>ENTREGABLE</t>
  </si>
  <si>
    <r>
      <t xml:space="preserve">Para  las </t>
    </r>
    <r>
      <rPr>
        <b/>
        <sz val="8"/>
        <rFont val="Segoe UI"/>
        <family val="2"/>
      </rPr>
      <t>METAS DE GESTIÓN</t>
    </r>
    <r>
      <rPr>
        <sz val="8"/>
        <rFont val="Segoe UI"/>
        <family val="2"/>
      </rPr>
      <t xml:space="preserve"> (diferentes a las metas que vienen de proyectos de inversión) se debe definir el el entregable o producto final resultado de la meta.</t>
    </r>
  </si>
  <si>
    <t>FUENTE DE META</t>
  </si>
  <si>
    <t>Instrumentos de planeación de donde se origina la meta y que dará cumplimiento a los logros de desempeño institucional.
La Oficina Asesora de Planeación  definio como fuentes de meta prioritarios los siguientes instrumentos de planeación, 
1. Proyecto de Inversión
2. Plan de Acción (PAI) 2022
3. Plan Operativo (PO) 2022
4. Recomendaciones MIPG
5. Plan Anticorrupción y de Atención al Ciudadano
6. SISCONPES
7. ITA
8. PNGRD</t>
  </si>
  <si>
    <t xml:space="preserve">FECHA DE INICIO </t>
  </si>
  <si>
    <t>Fecha en la que inicia la gestión de la meta y se debe definir en formato dd/mm/aaaa</t>
  </si>
  <si>
    <t xml:space="preserve">FECHA FINAL </t>
  </si>
  <si>
    <t>Fecha en la que finaliza la gestión de la meta y se debe definir en formatodd/mm/aaaa</t>
  </si>
  <si>
    <t>DISTRIBUCIÓN PORCENTUAL</t>
  </si>
  <si>
    <t>PERIODICIDAD</t>
  </si>
  <si>
    <t>Frecuencia con la que se realizarán los entregables de la meta durante el año. 
Puede ser mensual, trimestral, cuatrimestral, semestral y anual</t>
  </si>
  <si>
    <t>MESES DEL AÑO (Ene a Dic 2023)</t>
  </si>
  <si>
    <t>Es el valor porcentual (%) de avance de la meta  de acuerdo a la periodicidad</t>
  </si>
  <si>
    <t>ALINEACIÓN LINEAMIENTOS ESTRATÉGICOS</t>
  </si>
  <si>
    <t>PROCESO DEL SIGI ASOCIADO</t>
  </si>
  <si>
    <r>
      <t>Procesos del</t>
    </r>
    <r>
      <rPr>
        <b/>
        <sz val="8"/>
        <rFont val="Segoe UI"/>
        <family val="2"/>
      </rPr>
      <t xml:space="preserve"> Sistema Integrado de Gestión Institucional</t>
    </r>
    <r>
      <rPr>
        <sz val="8"/>
        <rFont val="Segoe UI"/>
        <family val="2"/>
      </rPr>
      <t xml:space="preserve"> de la entidad que debe ser asociado con la meta
</t>
    </r>
    <r>
      <rPr>
        <b/>
        <sz val="8"/>
        <rFont val="Segoe UI"/>
        <family val="2"/>
      </rPr>
      <t>Procesos Estratégicos:</t>
    </r>
    <r>
      <rPr>
        <sz val="8"/>
        <rFont val="Segoe UI"/>
        <family val="2"/>
      </rPr>
      <t xml:space="preserve"> Incluyen los relativos al establecimiento de políticas y estrategias, fijación de objetivos, comunicación, disposición de recursos necesarios y revisiones por la Dirección.
1. Direccionamiento Estratégico
2. Comunicación
3. Regulación
4. Sinergia Organizacional
</t>
    </r>
    <r>
      <rPr>
        <b/>
        <sz val="8"/>
        <rFont val="Segoe UI"/>
        <family val="2"/>
      </rPr>
      <t xml:space="preserve">Procesos Misionales: </t>
    </r>
    <r>
      <rPr>
        <sz val="8"/>
        <rFont val="Segoe UI"/>
        <family val="2"/>
      </rPr>
      <t xml:space="preserve">Incluye el proceso que proporciona el resultado previsto por la entidad en el cumplimiento del objeto social o razón de ser
5. Producción Estadística
</t>
    </r>
    <r>
      <rPr>
        <b/>
        <sz val="8"/>
        <rFont val="Segoe UI"/>
        <family val="2"/>
      </rPr>
      <t xml:space="preserve">Procesos de Apoyo: </t>
    </r>
    <r>
      <rPr>
        <sz val="8"/>
        <rFont val="Segoe UI"/>
        <family val="2"/>
      </rPr>
      <t xml:space="preserve">Incluyen aquellos que proveen los recursos necesarios para el desarrollo de los procesos estratégicos, misionales y de evaluación. Entre estos procesos se encuentran:
6. Gestión del talento humano
7. Gestión financiera
8. Gestión contractual
9. Gestión de bienes y servicios
10. Gestión de Información y documental
11. Gestión Tecnológica
12. Gestión de proovedores de datos
13. Gestión de desarrollo de capacidades e innovación
14. Gestión jurídica
</t>
    </r>
    <r>
      <rPr>
        <b/>
        <sz val="8"/>
        <rFont val="Segoe UI"/>
        <family val="2"/>
      </rPr>
      <t xml:space="preserve">Procesos de Control y Evaluación: </t>
    </r>
    <r>
      <rPr>
        <sz val="8"/>
        <rFont val="Segoe UI"/>
        <family val="2"/>
      </rPr>
      <t>Incluye lo necesario para medir y recopilar datos para el análisis del desempeño y la mejora de la eficacia y la eficiencia, y son una parte integral de los procesos estratégicos, de apoyo y los misionales.
15. Aprendizaje Institucional</t>
    </r>
  </si>
  <si>
    <t xml:space="preserve">PLANES ADMINISTRATIVOS </t>
  </si>
  <si>
    <r>
      <rPr>
        <b/>
        <sz val="8"/>
        <rFont val="Segoe UI"/>
        <family val="2"/>
      </rPr>
      <t xml:space="preserve">Los Planes Administrativos son los dispuestos en el
Decreto 612 de 2018.
 </t>
    </r>
    <r>
      <rPr>
        <sz val="8"/>
        <rFont val="Segoe UI"/>
        <family val="2"/>
      </rPr>
      <t>Las entidades del Estado, de acuerdo con el ámbito de aplicación del Modelo Integrado de Planeación y Gestión, al Plan de Acción de que trata el artículo 74 de la Ley 1474 de 2011, deberán integrar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r>
  </si>
  <si>
    <t>POLÍTICA MIPG RELACIONADA</t>
  </si>
  <si>
    <r>
      <t xml:space="preserve">El </t>
    </r>
    <r>
      <rPr>
        <b/>
        <sz val="8"/>
        <rFont val="Segoe UI"/>
        <family val="2"/>
      </rPr>
      <t>Modelo Integrado de Planeación y Gestión - MIP G</t>
    </r>
    <r>
      <rPr>
        <sz val="8"/>
        <rFont val="Segoe UI"/>
        <family val="2"/>
      </rPr>
      <t xml:space="preserve">opera a través de un conjunto de 7 dimensiones que agrupan 19 políticas de gestión y desempeño institucional. 
</t>
    </r>
    <r>
      <rPr>
        <b/>
        <sz val="8"/>
        <rFont val="Segoe UI"/>
        <family val="2"/>
      </rPr>
      <t xml:space="preserve">Se debe seleccionar la Política de MIPG que más se relacione con la meta. </t>
    </r>
    <r>
      <rPr>
        <sz val="8"/>
        <rFont val="Segoe UI"/>
        <family val="2"/>
      </rPr>
      <t xml:space="preserve">A continuación se relacinan las 19 políticas de MIPG, así:
1. Talento humano
2. Integridad
3. Planeación Institucional 
4. Gestión presupuestal y eficiencia del gasto público.
5. Compras y contratación pública
6. Transparencia, acceso a la información pública y lucha contra la corrupción
7. Fortalecimiento organizacional y  simplificación de procesos
8. Servicio al ciudadano
9. Participación ciudadana en la gestión pública
10. Racionalización de trámites
11. Gobierno digital_x000B_12. Seguridad digital_x000B_13. Defensa jurídica_x000B_14. Mejora normativa
15. Seguimiento y evaluación de desempeño institucional
16. Gestión documental 
17. Gestión de la información estadística
18. Gestión del conocimiento y la innovación
19. Control Interno </t>
    </r>
  </si>
  <si>
    <t>OBJETIVO O ESTRATEGIA DEL PLAN ESTRATÉGICO INSTITUCIONAL</t>
  </si>
  <si>
    <r>
      <t xml:space="preserve">Logros esperados en el marco del objetivo general del Plan Estratégico Institucional 2022 - 2026 que se alinea con la  meta formulada y que constribuyen a la consecución del mismo.
</t>
    </r>
    <r>
      <rPr>
        <b/>
        <sz val="8"/>
        <rFont val="Segoe UI"/>
        <family val="2"/>
      </rPr>
      <t>Este campo lo diligencia OPLAN</t>
    </r>
  </si>
  <si>
    <t>LEGADOS DEL PND</t>
  </si>
  <si>
    <r>
      <t xml:space="preserve">Legados propuestos a partir de los programas clave para avanzar en los pilares estratégicos del Gobierno: Justicia Social, Justicia Ambiental y Justicia Económica que apuntan hacia la Paz Total.
</t>
    </r>
    <r>
      <rPr>
        <b/>
        <sz val="8"/>
        <rFont val="Segoe UI"/>
        <family val="2"/>
      </rPr>
      <t xml:space="preserve">
Este campo lo diligencia OPLAN</t>
    </r>
  </si>
  <si>
    <t>OBJETIVOS DE DESARROLLO SOSTENIBLE - ODS</t>
  </si>
  <si>
    <r>
      <t xml:space="preserve">El 25 de septiembre de 2015, los líderes mundiales adoptaron un conjunto de objetivos globales para erradicar la pobreza, proteger el planeta y asegurar la prosperidad para todos como parte de una nueva agenda de desarrollo sostenible. Cada objetivo tiene metas específicas que deben alcanzarse en los próximos 15 años.
Para alcanzar estas metas, todas la entidades del Gobiernos deben orientar sus objetivos institucionales para que aporten al cumplimiento de los ODS.
</t>
    </r>
    <r>
      <rPr>
        <b/>
        <sz val="8"/>
        <rFont val="Segoe UI"/>
        <family val="2"/>
      </rPr>
      <t>Este campo lo diligencia OPLAN</t>
    </r>
  </si>
  <si>
    <t>DISTRIBUCIÓN PRESUPUESTAL</t>
  </si>
  <si>
    <t>VALOR FUNCIONAMIENTO</t>
  </si>
  <si>
    <t xml:space="preserve">Se deben registrar los recursos asignados por funcionamiento para el cumplimiento de la meta. </t>
  </si>
  <si>
    <t>VALOR INVERSIÓN</t>
  </si>
  <si>
    <r>
      <t xml:space="preserve">Se deben registrar los recursos asignados por inversión en el  cumplimiento de la meta. 
</t>
    </r>
    <r>
      <rPr>
        <b/>
        <sz val="8"/>
        <rFont val="Segoe UI"/>
        <family val="2"/>
      </rPr>
      <t>Este campo lo diligencia OPLAN</t>
    </r>
  </si>
  <si>
    <t>META TOTAL</t>
  </si>
  <si>
    <t>Ene</t>
  </si>
  <si>
    <t>Feb</t>
  </si>
  <si>
    <t>Mar</t>
  </si>
  <si>
    <t>Abr</t>
  </si>
  <si>
    <t>May</t>
  </si>
  <si>
    <t>Jun</t>
  </si>
  <si>
    <t>Jul</t>
  </si>
  <si>
    <t>Ago</t>
  </si>
  <si>
    <t>Sept</t>
  </si>
  <si>
    <t>Oct</t>
  </si>
  <si>
    <t>Nov</t>
  </si>
  <si>
    <t>Dic</t>
  </si>
  <si>
    <t>Área o dependencia responsable de la meta</t>
  </si>
  <si>
    <t>Producto de la FICHA EBI</t>
  </si>
  <si>
    <t>Este campo lo diligencia OPLAN</t>
  </si>
  <si>
    <t>Descripción de la meta: Sujeto + condición deseada del sujeto (verbo conjugado) + elementos adicionales de contexto descriptivo.</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</si>
  <si>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</si>
  <si>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</si>
  <si>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</si>
  <si>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</si>
  <si>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</si>
  <si>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</si>
  <si>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</si>
  <si>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 xml:space="preserve">Recursos asignados al cumplimiento de la meta. </t>
  </si>
  <si>
    <t>Dirección - Relacionamiento Internacional</t>
  </si>
  <si>
    <t>FORTALECIMIENTO DE LA CAPACIDAD TECNICA Y ADMINISTRATIVA</t>
  </si>
  <si>
    <t>Documentos de lineamientos técnicos</t>
  </si>
  <si>
    <t>DIR_RELA_1</t>
  </si>
  <si>
    <t>Fortalecimiento de la Gestión Institucional y el modelo organizacional</t>
  </si>
  <si>
    <t>Eficacia</t>
  </si>
  <si>
    <t xml:space="preserve">Número </t>
  </si>
  <si>
    <t>Proyecto de Inversión</t>
  </si>
  <si>
    <t>Trimestral</t>
  </si>
  <si>
    <t>3. Regulación</t>
  </si>
  <si>
    <t>6. Plan Institucional de Capacitación</t>
  </si>
  <si>
    <t>18. Gestión del conocimiento y la innovación</t>
  </si>
  <si>
    <t>DIR_RELA_2</t>
  </si>
  <si>
    <t>Convenios nacionales o internacionales que contribuyan al fortalecimiento institucional del DANE, a través de acciones de posicionamiento, formalizados.</t>
  </si>
  <si>
    <t>Efectividad</t>
  </si>
  <si>
    <t>(Número de convenios  posicionados /Total de convenios programados en el año)</t>
  </si>
  <si>
    <t xml:space="preserve">Convenios desarrollados </t>
  </si>
  <si>
    <t>1. Direccionamiento Estratégico</t>
  </si>
  <si>
    <t>No Aplica</t>
  </si>
  <si>
    <t>6. Transparencia, acceso a la información pública y lucha contra la corrupción</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</si>
  <si>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</si>
  <si>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</si>
  <si>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</si>
  <si>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</si>
  <si>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DIR_RELA_4</t>
  </si>
  <si>
    <t>Porcentaje de avance de la identificación de la demandade cooperación internacional técnica y financiera</t>
  </si>
  <si>
    <t>Dirección - Pobreza</t>
  </si>
  <si>
    <t>TEMAS SOCIALES</t>
  </si>
  <si>
    <t>Boletines técnicos de la temática pobreza y condiciones de vida</t>
  </si>
  <si>
    <t>DIR_POB_1</t>
  </si>
  <si>
    <t>Estadísticas para la visibilización de las inequidades</t>
  </si>
  <si>
    <t>Un (1) Índice de Pobreza Multidimensional, publicado</t>
  </si>
  <si>
    <t>Número de actividades realizadas / número de actividades programadas durante el periodo</t>
  </si>
  <si>
    <t>Porcentaje</t>
  </si>
  <si>
    <t>Ocho (8) productos de publicación: anexo nacional, anexo departamental, comunicado de prensa, presentación, boletín nacional, dos (2) infografías del IPM,  presentaciones con enfoque diferencial</t>
  </si>
  <si>
    <t>Cuatrimestral</t>
  </si>
  <si>
    <t>5. Producción Estadística</t>
  </si>
  <si>
    <t>17. Gestión de la información estadística</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</si>
  <si>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</si>
  <si>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</si>
  <si>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</si>
  <si>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DIR_POB_3</t>
  </si>
  <si>
    <t>Un (1) documento con el desarrollo del proceso de rediseño del Índice de Pobreza Multidimensional (IPM), realizado</t>
  </si>
  <si>
    <t>Eficiencia</t>
  </si>
  <si>
    <t>Documento terminado</t>
  </si>
  <si>
    <t>Un (1) documento con el desarrollo del rediseño del IPM</t>
  </si>
  <si>
    <t>Anual</t>
  </si>
  <si>
    <t>Dirección - Objetivos de Desarrollo Sostenible - ODS</t>
  </si>
  <si>
    <t>RECOLECCION Y ACOPIO</t>
  </si>
  <si>
    <t>Bases de datos de la temática de mercado laboral</t>
  </si>
  <si>
    <t>DIR_ODS_1</t>
  </si>
  <si>
    <t>Difusión y Acceso a la información</t>
  </si>
  <si>
    <t xml:space="preserve">Notas estadísticas publicadas </t>
  </si>
  <si>
    <t> </t>
  </si>
  <si>
    <t>DIR_ODS_2</t>
  </si>
  <si>
    <t>Fortalecimiento de la Producción Estadística a partir de la innovación y la gestión tecnológica</t>
  </si>
  <si>
    <t>SISCONPES</t>
  </si>
  <si>
    <t>DIR_ODS_3</t>
  </si>
  <si>
    <t>Planes de trabajo ejecutados con soportes y registro en el Barómetro</t>
  </si>
  <si>
    <t>DIR_ODS_4</t>
  </si>
  <si>
    <t>Documento estratégico actualizado.
Sitio Web en funcionamiento (Dashboard)
Piezas de comunicación</t>
  </si>
  <si>
    <t>Subdireccion</t>
  </si>
  <si>
    <t>Documentos de planeación</t>
  </si>
  <si>
    <t>SUBDI_1</t>
  </si>
  <si>
    <t>Piloto de cálculos y resultados preliminares documentado del indicador trimestral de cultura y economía creativa Nacional y de Bogotá, realizados</t>
  </si>
  <si>
    <t>% Avance de desarrollo del piloto / % total de la meta</t>
  </si>
  <si>
    <t>Un (1) documento metodológico para desarrollar 1 piloto de cálculos y resultados preliminares del indicador trimestral de cultura y economía creativa nacional y Bogotá.</t>
  </si>
  <si>
    <t>SUBDI_2</t>
  </si>
  <si>
    <t>Reportes de información para economía cultural y creativa  y economía circular publicados, realizados</t>
  </si>
  <si>
    <t>Número de reportes publicados / Número de reportes que se deben publicar</t>
  </si>
  <si>
    <t>Dos (2) reportes de información para economía cultural y creativa  y economía circular</t>
  </si>
  <si>
    <t>SUBDI_3</t>
  </si>
  <si>
    <t>% Avance de desarrollo del documento  / % total de la meta</t>
  </si>
  <si>
    <t>Un (1) documento diagnóstico sobre la implementación de metodologías de  analítica avanzada para los procesos de producción estadística de las direcciones técnicas.</t>
  </si>
  <si>
    <t>Censo Económico</t>
  </si>
  <si>
    <t>DESARROLLO CENSO ECONOMICO NACIONAL</t>
  </si>
  <si>
    <t>Bases de datos del marco geoestadístico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</si>
  <si>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</si>
  <si>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</si>
  <si>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t>
  </si>
  <si>
    <t>Un marco censal cartográfico y de unidades económicas actualizado que permita realizar la planeación y el control de cobertura del operativo de campo del Censo Económico</t>
  </si>
  <si>
    <t>Bases de microdatos anonimizados</t>
  </si>
  <si>
    <t>CE_2</t>
  </si>
  <si>
    <t>Conjunto de Instrumentos de recolección ajustados para el operativo de recolección del Censo Económico.</t>
  </si>
  <si>
    <t>Número de instrumentos de recolección finalizados / Número total de instrumentos diseñados</t>
  </si>
  <si>
    <t>Instrumentos de recolección funcionales que operen en cualquiera de los municipios del territorio colombiano para todos los sectores económicos</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</si>
  <si>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</si>
  <si>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</si>
  <si>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t>
  </si>
  <si>
    <t>Lineamientos sobre método y modalidad de enseñanza, recursos didácticos, medios de apoyo, y evaluación. Necesarios para desarrollar el proceso de entrenamiento del personal operativo del Censo Económico.</t>
  </si>
  <si>
    <t>Oficina de Control Interno - OCI</t>
  </si>
  <si>
    <t>OCI_1</t>
  </si>
  <si>
    <t>Plan Anual de Auditoría Interna de gestión (PAAI) 2023 implementado para fortalecer la gestión institucional y el modelo integrado de planeación y gestión.</t>
  </si>
  <si>
    <t>Informes</t>
  </si>
  <si>
    <t>Plan de Acción (PAI) 2022</t>
  </si>
  <si>
    <t>31/11/2023</t>
  </si>
  <si>
    <t>Mensual</t>
  </si>
  <si>
    <t xml:space="preserve">19. Control Interno </t>
  </si>
  <si>
    <t>Oficina de Control Interno Disciplinario - OCID</t>
  </si>
  <si>
    <t>OCID_1</t>
  </si>
  <si>
    <t>%Avance de los lineamientos desarrollados en el periodo/ % Avance total de la meta</t>
  </si>
  <si>
    <t>Documento del lineamiento formalizado</t>
  </si>
  <si>
    <t>Recomendaciones MIPG</t>
  </si>
  <si>
    <t>6. Gestión del talento humano</t>
  </si>
  <si>
    <t>9. Plan Anticorrupción y de Atención al Ciudadano</t>
  </si>
  <si>
    <t>Oficina de Sistemas - OSIS</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</si>
  <si>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</si>
  <si>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</si>
  <si>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</si>
  <si>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</si>
  <si>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</si>
  <si>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</si>
  <si>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</si>
  <si>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</si>
  <si>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OSIS_2</t>
  </si>
  <si>
    <t>Porcentaje de seguimiento</t>
  </si>
  <si>
    <t>Plan Estratégico de Tecnologías de la Información  2023-2026</t>
  </si>
  <si>
    <t>11. Gestión Tecnológica</t>
  </si>
  <si>
    <t>OSIS_4</t>
  </si>
  <si>
    <t xml:space="preserve">Instrumentos del subproceso de Planeación y Gobierno de TI actualizados e implementados  (incluye políticas, procedimientos, riesgos, salidas no conformes, indicadores y demás instrumentos de gestión y control) </t>
  </si>
  <si>
    <t>Instrumentos del subproceso de Planeación y Gobierno actualizados</t>
  </si>
  <si>
    <t>OSIS_5</t>
  </si>
  <si>
    <t xml:space="preserve">Soluciones de seguridad informática fortalecidas que permitan contribuir a la estrategia de confidencialidad, integridad y disponibilidad de la información </t>
  </si>
  <si>
    <t xml:space="preserve">Número eventos de seguridad informática identificados / Controles de seguridad implementados </t>
  </si>
  <si>
    <t>Soluciones de seguridad informática para soportar la plataforma tecnológica</t>
  </si>
  <si>
    <t>12. Plan de Seguridad y Privacidad de la Información</t>
  </si>
  <si>
    <t>OSIS_6</t>
  </si>
  <si>
    <t xml:space="preserve">Productos del plan de seguridad de la información a cargo de la Oficina de Sistemas completados conforme  a los compromisos planteados en el Plan de Seguridad de la Información.  </t>
  </si>
  <si>
    <t xml:space="preserve">%Avance de desarrollo en el plan de seguridad de la información/  % total de la meta </t>
  </si>
  <si>
    <t xml:space="preserve">Productos del Plan de Seguridad y Privacidad de la Información a cargo de la Oficina de Sistemas </t>
  </si>
  <si>
    <t>OSIS_7</t>
  </si>
  <si>
    <t xml:space="preserve">Solución de Backup institucional ampliado para respaldar la información de los servicios tecnológicos de la Entidad  </t>
  </si>
  <si>
    <t xml:space="preserve">(Cantidad de servidores respaldados / Cantidad de servidores existentes)  </t>
  </si>
  <si>
    <t>Sistema de Backup implementado y ampliado</t>
  </si>
  <si>
    <t>OSIS_8</t>
  </si>
  <si>
    <t xml:space="preserve">Sistemas de procesamiento, servidores y software estadístico fortalecidos. </t>
  </si>
  <si>
    <t xml:space="preserve">(Capacidad total de infraestructura / Cantidad de servidores existentes) </t>
  </si>
  <si>
    <t xml:space="preserve">Componentes de infraestructura para soportar el procesamiento </t>
  </si>
  <si>
    <t>OSIS_9</t>
  </si>
  <si>
    <t xml:space="preserve">Servicio de la red WAN institucional prestado para  asegurar su continuidad. </t>
  </si>
  <si>
    <t>Cantidad de canales de Internet MPLS / disponibilidad de servicio</t>
  </si>
  <si>
    <t>Servicio de infraestructura para soportar la red de comunicaciones</t>
  </si>
  <si>
    <t>OSIS_10</t>
  </si>
  <si>
    <t>Componentes de TI fortalecidos  para gestionar la plataforma tecnológica</t>
  </si>
  <si>
    <t xml:space="preserve">Cantidad de servicios solicitados / Cantidad de servicios solucionados </t>
  </si>
  <si>
    <t>Componentes de infraestructura para soportar la plataforma tecnológica</t>
  </si>
  <si>
    <t>Semestral</t>
  </si>
  <si>
    <t>OSIS_11</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</si>
  <si>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</si>
  <si>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%avance de los servicios habilitados /%total de la meta </t>
  </si>
  <si>
    <t>Servicios de interoperabilidad habilitados </t>
  </si>
  <si>
    <t>10. Gestión de Información y documental</t>
  </si>
  <si>
    <t>OSIS_12</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</si>
  <si>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</si>
  <si>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</si>
  <si>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</si>
  <si>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OSIS_13</t>
  </si>
  <si>
    <t xml:space="preserve">Proyectos de automatización habilitados para el fortalecimiento de los procesos de producción y calidad de información que aporte a la gestión estadística de las Direcciones Técnicas del DANE. </t>
  </si>
  <si>
    <t>% Avance de los proyectos de automatización habilitados / % total de la meta </t>
  </si>
  <si>
    <t>Proyectos de automatización habilitados </t>
  </si>
  <si>
    <t>OSIS_14</t>
  </si>
  <si>
    <t>Piloto de modernización implementado para la actualización de la arquitectura de solución del lago de datos hibrido que fortalezca la producción estadística a partir de la innovación y la gestión tecnológica.</t>
  </si>
  <si>
    <t>% Avance de implementación del Piloto de modernización / % Total de la meta </t>
  </si>
  <si>
    <t>Arquitectura de Solución actualizada </t>
  </si>
  <si>
    <t>OSIS_15</t>
  </si>
  <si>
    <t>Piloto de datos maestros habilitado para el fortalecimiento de la producción estadística a partir de la innovación y la gestión tecnológica del DANE</t>
  </si>
  <si>
    <t>% Avance de implementación del piloto de datos maestros / % Total de la meta</t>
  </si>
  <si>
    <t>Base de datos maestros habilitado </t>
  </si>
  <si>
    <t>OSIS_16</t>
  </si>
  <si>
    <t>Sistemas de Información generados e implementados para la captura e inicio del operativo de las temáticas de sociales, índices, agropecuarias económicas y administrativas</t>
  </si>
  <si>
    <t>Proyectos terminados a tiempo: Sumatoria de las tareas finalizadas/  número total de tareas * 100.</t>
  </si>
  <si>
    <t xml:space="preserve">Sistemas de información generados </t>
  </si>
  <si>
    <t>OSIS_17</t>
  </si>
  <si>
    <t>Sistemas de Información mantenidos para la captura y/o inicio del operativo de las temáticas de sociales, índices, agropecuarias económicas y administrativas.</t>
  </si>
  <si>
    <t xml:space="preserve">Numero de requerimientos solucionados a nivel de mantenimiento / # de requerimientos recibidos a nivel de mantenimiento </t>
  </si>
  <si>
    <t>Sistemas de información mantenidos</t>
  </si>
  <si>
    <t>OSIS_18</t>
  </si>
  <si>
    <t>Sistemas de Información soportados para la captura y/o inicio del operativo de las temáticas de sociales, índices, agropecuarias económicas y administrativas</t>
  </si>
  <si>
    <t>Numero de incidencias solucionadas a nivel de soporte / # de incidencias recibidas a nivel de soporte</t>
  </si>
  <si>
    <t>Sistemas de información soportados</t>
  </si>
  <si>
    <t>OSIS_19</t>
  </si>
  <si>
    <t>Sistemas de Información generados e implementados para la captura e inicio del operativo de las temáticas de Comercio, Servicios, Industria, Infraestructura</t>
  </si>
  <si>
    <t>Proyectos terminados a tiempo: Sumatoria de las tareas finalizadas/número total de tareas * 100.</t>
  </si>
  <si>
    <t>OSIS_20</t>
  </si>
  <si>
    <t>Sistemas de Información actualizados para la captura y/o inicio del operativo de las temáticas de Comercio, Servicios, Industria y Agropecuaria SIENA, Infraestructura</t>
  </si>
  <si>
    <t xml:space="preserve">Numero de incidencias solucionadas a nivel de mantenimiento / # de incidencias encontradas a nivel de mantenimiento </t>
  </si>
  <si>
    <t>Sistemas de información actualizados y mantenidos</t>
  </si>
  <si>
    <t>Sistemas de Información soportados para la captura y/o inicio del operativo de las temáticas de Comercio, Servicios, Industria y Agropecuaria SIENA, Infraestructura</t>
  </si>
  <si>
    <t>Numero de incidencias solucionadas a nivel de soporte / # de incidencias encontradas a nivel de soporte</t>
  </si>
  <si>
    <t>Oficina Asesora Jurídica - OAJ</t>
  </si>
  <si>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</si>
  <si>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</si>
  <si>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(Numero de suscripciones, modificaciones y liquidaciones de los Convenios y Contratos interadministrativos gestionadas/Numero de  suscripciones, modificaciones y liquidaciones de los Convenios y Contratos interadministrativos recibidos)*100%</t>
  </si>
  <si>
    <t xml:space="preserve"> suscripciones, modificaciones y liquidaciones de los Convenios y Contratos interadministrativos gestionados
Base de datos con informacion contractual</t>
  </si>
  <si>
    <t>14. Gestión jurídica</t>
  </si>
  <si>
    <t>15. Seguimiento y evaluación de desempeño institucional</t>
  </si>
  <si>
    <t>OAJ_2</t>
  </si>
  <si>
    <t xml:space="preserve">Verificar el cumplimiento de los mecanismos definidos en la política de prevención del daño antijurídico 2022 – 2023 </t>
  </si>
  <si>
    <t>(Actividades ejecutadas de la política de prevención del daño antijuridico/actividades programadas)*100</t>
  </si>
  <si>
    <t>Informe de cumplimiento de los mecanismos definidos en la política de prevención del daño antijurídico.</t>
  </si>
  <si>
    <t>13. Defensa jurídica</t>
  </si>
  <si>
    <t>OAJ_3</t>
  </si>
  <si>
    <t>Formular la política de prevención del daño antijurídico 2024 – 2025</t>
  </si>
  <si>
    <t>Documento generado/ documento programado</t>
  </si>
  <si>
    <t>Numero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</si>
  <si>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</si>
  <si>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</si>
  <si>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</si>
  <si>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</si>
  <si>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Número</t>
  </si>
  <si>
    <t>Documento Proyecto de Ley 383 de 2022</t>
  </si>
  <si>
    <t>14. Mejora normativa</t>
  </si>
  <si>
    <t>Oficina Asesora de Planeación - OPLAN</t>
  </si>
  <si>
    <t>OPLAN_1</t>
  </si>
  <si>
    <t>Puntaje IDI 2022 - Puntaje IDI 2021  / Puntaje IDI 2021*100</t>
  </si>
  <si>
    <t>Resultados del Índice de Desempeño Institucional</t>
  </si>
  <si>
    <t xml:space="preserve">3. Planeación Institucional </t>
  </si>
  <si>
    <t>OPLAN_2</t>
  </si>
  <si>
    <t>Ejecución presupuestal de los recursos de inversión y funcionamiento en obligaciones</t>
  </si>
  <si>
    <t>% de Obligaciones / Apropiación Vigente</t>
  </si>
  <si>
    <t>4. Gestión presupuestal y eficiencia del gasto público.</t>
  </si>
  <si>
    <t>OPLAN_3</t>
  </si>
  <si>
    <t>Ejecución de los convenios y contratos que cuentan con apropiación durante la vigencia.</t>
  </si>
  <si>
    <t>% de ejecución en obligaciones por convenio/contrato/ apropiación vigente por convenio y contrato en la vigencia</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</si>
  <si>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</si>
  <si>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</si>
  <si>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</si>
  <si>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</si>
  <si>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Documento de Desarrollo</t>
  </si>
  <si>
    <t>7. Fortalecimiento organizacional y  simplificación de procesos</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</si>
  <si>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</si>
  <si>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</si>
  <si>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</si>
  <si>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t>
  </si>
  <si>
    <t>Informes de seguimiento a la gestión documental</t>
  </si>
  <si>
    <t>4. Sinergia Organizacional</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</si>
  <si>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</si>
  <si>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</si>
  <si>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t>
  </si>
  <si>
    <t>OPLAN_7</t>
  </si>
  <si>
    <t>Número de planes de mejoramiento de la auditoria externa en termino / Número total de Planes de mejoramiento resultado de la auditoria</t>
  </si>
  <si>
    <t>Informe de auditoria externa</t>
  </si>
  <si>
    <t>OPLAN_8</t>
  </si>
  <si>
    <t>Modificación de la estructura organizacional de acuerdo a necesidades identificadas, radicada</t>
  </si>
  <si>
    <t>% Avance  en los ajustes a la estructura organizacional en el periodo / % total de la meta</t>
  </si>
  <si>
    <t>1. Talento humano</t>
  </si>
  <si>
    <t>Secretaria General - Área de Gestión Administrativa</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</si>
  <si>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</si>
  <si>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</si>
  <si>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</si>
  <si>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</si>
  <si>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</si>
  <si>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GESTION DOCUMENTAL</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</si>
  <si>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</si>
  <si>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</si>
  <si>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</si>
  <si>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</si>
  <si>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</si>
  <si>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Gestión documental </t>
  </si>
  <si>
    <t>Documentos de lineamientos técnicos - GD</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</si>
  <si>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</si>
  <si>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</si>
  <si>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</si>
  <si>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</si>
  <si>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</si>
  <si>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</si>
  <si>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</si>
  <si>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</si>
  <si>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</si>
  <si>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</si>
  <si>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Secretaria General - Área de Gestión Humana</t>
  </si>
  <si>
    <t>SG_GH_1</t>
  </si>
  <si>
    <t>Clima laboral fortalecido a partir de la implementación de un programa enfocado en la variable estilo de dirección de la EDI.</t>
  </si>
  <si>
    <t>Porcentaje  Avance de implementación</t>
  </si>
  <si>
    <t>5. Plan Estratégico de Talento Humano</t>
  </si>
  <si>
    <t>SG_GH_2</t>
  </si>
  <si>
    <t>8. Plan de Trabajo Anual en Seguridad y Salud en el Trabajo</t>
  </si>
  <si>
    <t>Secretaria General - Área de Compras Públicas</t>
  </si>
  <si>
    <t>SG_CP_1</t>
  </si>
  <si>
    <t>Estrategia denominada Rigor, Oportunidad y Calidad (ROC) diseñada e implementada en su Fase 1, para fortalecer los procesos contractuales de la Entidad.</t>
  </si>
  <si>
    <t>Documento estrategia denominada Rigor, Oportunidad y Calidad (ROC)</t>
  </si>
  <si>
    <t>8. Gestión contractual</t>
  </si>
  <si>
    <t>5. Compras y contratación pública</t>
  </si>
  <si>
    <t>SG_CP_2</t>
  </si>
  <si>
    <t>Mesas Técnicas de Trabajo Articulado realizadas</t>
  </si>
  <si>
    <t>Secretaria General - Área de Gestión Financiera</t>
  </si>
  <si>
    <t>SG_FIN_1</t>
  </si>
  <si>
    <t>Diagnóstico elaborado</t>
  </si>
  <si>
    <t>SG_FIN_2</t>
  </si>
  <si>
    <t>Campaña de sensibilización diseñada y divulgada a la entidad a nivel Nacional, sobre el proceso de radicación de cuentas, conforme al cumplimiento de requisitos para pago a terceros DANE y FONDANE.</t>
  </si>
  <si>
    <t>SG_FIN_3</t>
  </si>
  <si>
    <t>Informes de seguimiento a la ejecución de reservas presupuestales.</t>
  </si>
  <si>
    <t>Informes de seguimiento</t>
  </si>
  <si>
    <t>SG_FIN_4</t>
  </si>
  <si>
    <t>Plan de trabajo diseñado y ejecutado de articulación y fortalecimiento con las Direcciones Territoriales, sobre la carga impositiva e ingreso de información contable.</t>
  </si>
  <si>
    <t>Informe de implementación del plan de trabajo</t>
  </si>
  <si>
    <t>SG_FIN_5</t>
  </si>
  <si>
    <t xml:space="preserve">Documentación actualizada </t>
  </si>
  <si>
    <t>CULTURA ESTADISTICA</t>
  </si>
  <si>
    <t xml:space="preserve">Servicio de apoyo a la gestión de conocimiento y consolidación de la cultura estadística </t>
  </si>
  <si>
    <t>2. Comunicación</t>
  </si>
  <si>
    <t>Servicio de difusión de la información estadística</t>
  </si>
  <si>
    <t>8. Servicio al ciudadano</t>
  </si>
  <si>
    <t>Dirección de Regulación, Planeación, Estandarización y Normalización - DIRPEN</t>
  </si>
  <si>
    <t>COORDINACION Y REGULACION DEL SEN</t>
  </si>
  <si>
    <t>Documentos de regulación</t>
  </si>
  <si>
    <t>DIRPEN_1</t>
  </si>
  <si>
    <t xml:space="preserve">Un Sistema Estadístico Nacional - SEN coordinado </t>
  </si>
  <si>
    <t>Documentos para la regulación estadística, difundidos</t>
  </si>
  <si>
    <t>(Documentos difundidos) *100  / Proyectos de documentos realizados</t>
  </si>
  <si>
    <t>Actos administrativos
Documento de Clasificaciones divulgadas
Documento de Correlativas
Sistemas de consulta de clasificaciones
Documento de Conceptos actualizados</t>
  </si>
  <si>
    <t>DIRPEN_2</t>
  </si>
  <si>
    <t>Programa de Regulación definido para la producción estadística del SEN diseñado e implementado</t>
  </si>
  <si>
    <t>(Actividades de verificación ejecutadas) * 100 / Actividades de ejecución programadas</t>
  </si>
  <si>
    <t>Plan de verificación de la implementación de la regulación estadística</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</si>
  <si>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</si>
  <si>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</si>
  <si>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</si>
  <si>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</si>
  <si>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</si>
  <si>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DIRPEN_4</t>
  </si>
  <si>
    <t>(Análisis de variables y riesgo de bases de datos realizado) * 100 / Bases de datos identificadas</t>
  </si>
  <si>
    <t>12. Gestión de proovedores de datos</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</si>
  <si>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</si>
  <si>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</si>
  <si>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</si>
  <si>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</si>
  <si>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</si>
  <si>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DIRPEN_6</t>
  </si>
  <si>
    <t>Política de Gestión de la Información Estadística de MIPG, actualizada</t>
  </si>
  <si>
    <t>Una (1) Política de Gestión de la Información Estadística actualizada</t>
  </si>
  <si>
    <t>Servicio de evaluación del proceso estadístico</t>
  </si>
  <si>
    <t>DIRPEN_7</t>
  </si>
  <si>
    <t xml:space="preserve">Planes de mejora de operaciones estadísticas evaluadas con seguimientos realizados, para identificar el nivel de cumplimiento de las acciones propuestas </t>
  </si>
  <si>
    <t>Seguimientos realizados * 100 / Seguimientos programados</t>
  </si>
  <si>
    <t>30 formatos de seguimiento</t>
  </si>
  <si>
    <t>Plan Operativo (PO) 2022</t>
  </si>
  <si>
    <t>15. Aprendizaje Institucional</t>
  </si>
  <si>
    <t>DIRPEN_8</t>
  </si>
  <si>
    <t>Entidades priorizadas para la implementación del Marco de Aseguramiento de la Calidad y sus instrumentos con énfasis en operaciones a partir de registros administrativos, con acompañamiento realizado</t>
  </si>
  <si>
    <t xml:space="preserve">Documento de informe de acompañamientos realizados </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</si>
  <si>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</si>
  <si>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</si>
  <si>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</si>
  <si>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</si>
  <si>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Documentos de diagnóstico del aprovechamiento de registros
administrativos</t>
  </si>
  <si>
    <t>DIRPEN_10</t>
  </si>
  <si>
    <t>Diagnósticos de Registro Administrativo según lineamientos de revisión de pares, evaluados y publicados</t>
  </si>
  <si>
    <t>Diagnósticos de RRAA</t>
  </si>
  <si>
    <t>Servicio de articulación del sistema estadístico nacional</t>
  </si>
  <si>
    <t>DIRPEN_11</t>
  </si>
  <si>
    <t>Mesas técnicas de articulación realizadas / # Mesas técnicas programadas*100</t>
  </si>
  <si>
    <t>Evidencia de las mesas técnicas realizadas</t>
  </si>
  <si>
    <t>DIRPEN_12</t>
  </si>
  <si>
    <t>Plan Estadístico Nacional 2023 - 2027, formulado</t>
  </si>
  <si>
    <t xml:space="preserve">Un (1) Plan Estadístico Nacional 2023 - 2027 formulado </t>
  </si>
  <si>
    <t xml:space="preserve">Un documento de Plan Estadístico Nacional 2023 - 2027 formulado </t>
  </si>
  <si>
    <t>DIRPEN_13</t>
  </si>
  <si>
    <t>Instancias de coordinación del SEN gestionadas y dinamizadas con generación de productos y resultados</t>
  </si>
  <si>
    <t xml:space="preserve">Cinco (5) Salas especializadas del Casen activas, 5 comités Estadísticos Sectoriales activos y 18 mesas estadísticas activas </t>
  </si>
  <si>
    <t>DIRPEN_14</t>
  </si>
  <si>
    <t xml:space="preserve"> Índice de Capacidad  Estadística, medido</t>
  </si>
  <si>
    <t>Índice de capacidad estadística territorial 2021 finalizado</t>
  </si>
  <si>
    <t>Índice de capacidad estadística territorial 2021 publicado y 2022 calculado</t>
  </si>
  <si>
    <t>DIRPEN_15</t>
  </si>
  <si>
    <t>Estudios de prospectiva y análisis de datos que conduzcan a la modernización de la gestión en el proceso estratégico y misional del DANE y perfilamiento de necesidades en analítica en la entidad, realizados.</t>
  </si>
  <si>
    <t>13. Gestión de desarrollo de capacidades e innovación</t>
  </si>
  <si>
    <t>DIRPEN_16</t>
  </si>
  <si>
    <t>Plataforma tecnológica del SEN 2.0. con desarrollo, mantenimiento y actualización de funcionalidades realizados</t>
  </si>
  <si>
    <t>DIRPEN_17</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</si>
  <si>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</si>
  <si>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</si>
  <si>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</si>
  <si>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DIRPEN_18</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</si>
  <si>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</si>
  <si>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</si>
  <si>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</si>
  <si>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DIRPEN_19</t>
  </si>
  <si>
    <t>DIRPEN_20</t>
  </si>
  <si>
    <t>% de avance en la generación del documento de lineamientos</t>
  </si>
  <si>
    <t xml:space="preserve">Documento de lineamientos para estandarizar la integración entre encuestas y RRAA </t>
  </si>
  <si>
    <t>Plan Nacional de Desarrollo 2023-2026</t>
  </si>
  <si>
    <t>DIRPEN_21</t>
  </si>
  <si>
    <t>DIRPEN_22</t>
  </si>
  <si>
    <t>Sistema de registros administrativos propuesto por la misión Kostat, diseñado e implementado</t>
  </si>
  <si>
    <t>Sistema de RRAA implementado</t>
  </si>
  <si>
    <t>DIRPEN_23</t>
  </si>
  <si>
    <t>Cursos virtuales de Campus DANE para el SEN, desarrollados, mantenidos y actualizados</t>
  </si>
  <si>
    <t>Número de cursos desarrollados en el trimestre</t>
  </si>
  <si>
    <t>Cursos virtuales con mantenimiento realizado</t>
  </si>
  <si>
    <t>DIRPEN_24</t>
  </si>
  <si>
    <t>Planes de capacitación para la promoción de lineamientos, normas y estándares estadísticos en el Sistema Estadístico Nacional SEN 2023, implementados</t>
  </si>
  <si>
    <t>(Entidades del Sistema Estadístico Nacional capacitadas)*100/Total Entidades SEN</t>
  </si>
  <si>
    <t>Entidades capacitadas</t>
  </si>
  <si>
    <t>DIRPEN_25</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</si>
  <si>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</si>
  <si>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</si>
  <si>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</si>
  <si>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DIRPEN_26</t>
  </si>
  <si>
    <t xml:space="preserve">Un (1)  Inventario de conocimiento explícito
Un (1) Informe trimestral de Intercambio de Conocimiento 
Un (1) Documento con el Modelo para la implementación de gestión del conocimiento e innovación </t>
  </si>
  <si>
    <t>Dirección de Síntesis y Cuentas Nacionales - DSCN</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</si>
  <si>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</si>
  <si>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</si>
  <si>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</si>
  <si>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</si>
  <si>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</si>
  <si>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Boletines técnicos de la cuenta satélite de turismo</t>
  </si>
  <si>
    <t>DSCN_2</t>
  </si>
  <si>
    <t>Publicación de la Cuenta Satélite de Turismo (CST), finalizada</t>
  </si>
  <si>
    <t>Número de boletines y anexos publicados de la CST sobre boletines y anexos proyectados a publicar</t>
  </si>
  <si>
    <t>Un (1) boletín técnico y un (1) anexo de publicación de la CST, finalizados</t>
  </si>
  <si>
    <t>Boletines técnicos de la cuenta satélite de cultura</t>
  </si>
  <si>
    <t>DSCN_3</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</si>
  <si>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</si>
  <si>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</si>
  <si>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</si>
  <si>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Boletines técnicos de la cuenta satélite de cultura bogotá</t>
  </si>
  <si>
    <t>DSCN_4</t>
  </si>
  <si>
    <t>Publicación de la Cuenta Satélite de Cultura y Economía Creativa Bogotá, finalizada</t>
  </si>
  <si>
    <t>Un (1) boletín técnico y un (1) anexo de publicación de la CSCECB, finalizados</t>
  </si>
  <si>
    <t>Boletines técnicos de la cuenta satélite piloto de agroindustria</t>
  </si>
  <si>
    <t>DSCN_5</t>
  </si>
  <si>
    <t>Publicaciones de la Cuenta Satélite de la Agroindustria: Arroz (CSAA); Avícola (CSAAV); Maíz, Sorgo y Soya (CSAMSS) finalizadas.</t>
  </si>
  <si>
    <t>Un (1) boletín técnico y su anexo de publicación de las CSAA, CSAAV y CSAMSS, finalizados</t>
  </si>
  <si>
    <t>Boletines técnicosdel pib nacional</t>
  </si>
  <si>
    <t>DSCN_6</t>
  </si>
  <si>
    <t>Publicaciones del PIB trimestral desde los enfoques de la producción y el gasto, para los periodos del: cuarto trimestre de 2022, y los tres primeros trimestre de 2023, finalizadas.</t>
  </si>
  <si>
    <t>Economía</t>
  </si>
  <si>
    <t>Cuatro (4) boletines técnicos y sus anexos estadísticos finalizados</t>
  </si>
  <si>
    <t>Boletines técnicos del indicador de seguimiento a la economía -ise</t>
  </si>
  <si>
    <t>DSCN_7</t>
  </si>
  <si>
    <t>Publicaciones del Indicador de Seguimiento a la Economía ISE para los periodos: noviembre y diciembre de 2022, y los meses de enero a octubre de 2023, finalizadas.</t>
  </si>
  <si>
    <t>Doce (12) boletines técnicos y sus anexos estadísticos finalizados</t>
  </si>
  <si>
    <t>Boletines técnicos de las cuentas anuales de bienes y servicios</t>
  </si>
  <si>
    <t>DSCN_8</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</si>
  <si>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</si>
  <si>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DSCN_9</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</si>
  <si>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</si>
  <si>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</si>
  <si>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DSCN_10</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</si>
  <si>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</si>
  <si>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Boletines técnicos de las cuentas departamentales</t>
  </si>
  <si>
    <t>DSCN_11</t>
  </si>
  <si>
    <t>Publicaciones del Producto Interno Bruto por departamentos:
- años 2020 definitivo, 2021 provisional y 2022 preliminar y Valor agregado por municipios años 2020 definitivo y 2021 provisional</t>
  </si>
  <si>
    <t>DSCN_12</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</si>
  <si>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</si>
  <si>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</si>
  <si>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Boletines técnicos de las cuentas anuales de sectores institucionales</t>
  </si>
  <si>
    <t>DSCN_13</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</si>
  <si>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</si>
  <si>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Recursos de Funcionamiento</t>
  </si>
  <si>
    <t>DSCN_14</t>
  </si>
  <si>
    <t>Publicación del indicador trimestral de actividad económica por departamentos trimestres III y IV de 2022, y trimestres I y II de 2023</t>
  </si>
  <si>
    <t>DSCN_15</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</si>
  <si>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</si>
  <si>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</si>
  <si>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</si>
  <si>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</si>
  <si>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</si>
  <si>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</si>
  <si>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</si>
  <si>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DSCN_17</t>
  </si>
  <si>
    <t>Documento para el plan general y diseño del cambio de año base de Cuentas Nacionales.</t>
  </si>
  <si>
    <t>Plan general elaborado/plan general proyectado</t>
  </si>
  <si>
    <t>Un (1) plan general elaborado.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</si>
  <si>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</si>
  <si>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</si>
  <si>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</si>
  <si>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</si>
  <si>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</si>
  <si>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</si>
  <si>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</si>
  <si>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</si>
  <si>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</si>
  <si>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</si>
  <si>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</si>
  <si>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</si>
  <si>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DSCN_21</t>
  </si>
  <si>
    <t>Publicaciones del PIB trimestral de la ciudad de Bogotá, desde el enfoque de la producción, para los periodos: cuarto trimestre de 2022, y los tres primeros trimestre de 2023, finalizadas.</t>
  </si>
  <si>
    <t>DSCN_22</t>
  </si>
  <si>
    <t>Publicación de la Cuenta Satélite de Salud (CSS), finalizada</t>
  </si>
  <si>
    <t>Un (1) boletín técnico y un (1) anexo de publicación de la CSS, finalizados</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</si>
  <si>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</si>
  <si>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</si>
  <si>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</si>
  <si>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</si>
  <si>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DSCN_24</t>
  </si>
  <si>
    <t>Procesamiento y piloto de resultados de la medición de la economía digital en Colombia</t>
  </si>
  <si>
    <t>Un (1) Cuadro de resultados del piloto de la medición de la economía digital en Colombia.</t>
  </si>
  <si>
    <t>Dirección de Censos y Demografía - DCD</t>
  </si>
  <si>
    <t>CARACTER SOCIODEMOGRAFICO</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</si>
  <si>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</si>
  <si>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</si>
  <si>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</si>
  <si>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</si>
  <si>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</si>
  <si>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</si>
  <si>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</si>
  <si>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</si>
  <si>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</si>
  <si>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Documentos metodológicos del censo de población y vivienda</t>
  </si>
  <si>
    <t>DCD_3</t>
  </si>
  <si>
    <t>Documentos preliminares: plan general y diseño temático, para la operación censal liderada por la DCD en materia agropecuaria.</t>
  </si>
  <si>
    <t>Número de documentos producidos</t>
  </si>
  <si>
    <t>DCD_4</t>
  </si>
  <si>
    <t>Documentación del diseño del conteo intercensal de población y vivienda 2025, elaborado.</t>
  </si>
  <si>
    <t>Documentos de estudios postcensales temáticas demográficas y poblacionales</t>
  </si>
  <si>
    <t>DCD_5</t>
  </si>
  <si>
    <t>Gestionar el almacenamiento y custodia de la información estadística recolectada, atendiendo los lineamientos del sistema de gestión documental del DANE.</t>
  </si>
  <si>
    <t xml:space="preserve">Evidencias de seguimiento del contrato de arrendamiento y reportes </t>
  </si>
  <si>
    <t>Plan Anticorrupción y de Atención al Ciudadano</t>
  </si>
  <si>
    <t>DCD_6</t>
  </si>
  <si>
    <t>Porcentaje de avance en la creación de los sistemas</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</si>
  <si>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</si>
  <si>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</si>
  <si>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</si>
  <si>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Cuadros de resultados para la temática de demografía y población</t>
  </si>
  <si>
    <t>DCD_8</t>
  </si>
  <si>
    <t>Propuesta metodológica con variables socioambientales a desarrollar en las operaciones estadísticas, en respuesta al Conpes 4058 sobre variabilidad climática.</t>
  </si>
  <si>
    <t>DCD_9</t>
  </si>
  <si>
    <t>(i) cuadros de salida de procesamientos especializados para grupo étnicos, (ii) actas de reunión y listados de asistencia</t>
  </si>
  <si>
    <t>DCD_10</t>
  </si>
  <si>
    <t>Documento metodológico para la identificación de los territorios indígenas ubicados en áreas no municipalizadas de los departamentos de Amazonas, Guainía y Vaupés elaborado, en cumplimiento de la ley 632 de 2018.</t>
  </si>
  <si>
    <t>Boletines técnicos de la temática demografía y población</t>
  </si>
  <si>
    <t>DCD_11</t>
  </si>
  <si>
    <t>Número de informes de estadística sociodemográfica aplicada</t>
  </si>
  <si>
    <t>Informes de estadística sociodemográfica aplicada producidos</t>
  </si>
  <si>
    <t>DCD_12</t>
  </si>
  <si>
    <t>Número de documento metodológicos elaborados.</t>
  </si>
  <si>
    <t>DCD_13</t>
  </si>
  <si>
    <t>Método de estimación de los componentes demográficos (fecundidad, mortalidad y migración), evaluados</t>
  </si>
  <si>
    <t>Número de documentos evaluados</t>
  </si>
  <si>
    <t>DCD_14</t>
  </si>
  <si>
    <t xml:space="preserve">Estimación de la población a nivel municipal utilizando la misma metodología usada en el operativo de rutas CNPV 2018. </t>
  </si>
  <si>
    <t>Cuadros de salida con la población a nivel municipal (media e intervalos de confianza)</t>
  </si>
  <si>
    <t>DCD_15</t>
  </si>
  <si>
    <t>Número de artículos producidos</t>
  </si>
  <si>
    <t xml:space="preserve"> (i) artículo de la estimación de uso de métodos anticonceptivos para población étnica. (ii) artículo de la estimación de la población para Colombia (en colaboración con Southampton y Oxford.</t>
  </si>
  <si>
    <t>DCD_16</t>
  </si>
  <si>
    <t>DCD_17</t>
  </si>
  <si>
    <t>Sistema de seguimiento permanente a las proyecciones conformado, en el marco de fenómenos coyunturales que afecten la dinámica poblacional</t>
  </si>
  <si>
    <t>DCD_18</t>
  </si>
  <si>
    <t>Documentos de análisis demográfico postcensal elaborados teniendo en cuenta los resultados del CNPV 2018 y otras fuentes de información.</t>
  </si>
  <si>
    <t>DCD_19</t>
  </si>
  <si>
    <t>DCD_20</t>
  </si>
  <si>
    <t xml:space="preserve">Sistema de Información Estadística de Migración (SIEM) actualizado,  para la toma de decisiones y la evaluación de la Política Integral Migratoria colombiana. </t>
  </si>
  <si>
    <t>Cuadros de resultados para alimentar el SIEM</t>
  </si>
  <si>
    <t>DCD_21</t>
  </si>
  <si>
    <t>(i) documento técnico y cuadros de salida resultado del diagnóstico de la variable de municipio de residencia habitual. (ii) Cuadros de salida con la asignación probabilística de residencia habitual. (iii) Documento técnico conteo de población basado en el REBP.</t>
  </si>
  <si>
    <t>DCD_22</t>
  </si>
  <si>
    <t>(i) documento técnico y cuadros de salida  resultado del análisis de evolución de cohortes (ii) documento técnico y cuadros de salida resultado del análisis líneas de vida de la población panel (iii) cuadro de salida calculo de indicadores (iv) Documento técnico seguimiento y análisis de la población panel.</t>
  </si>
  <si>
    <t>DCD_23</t>
  </si>
  <si>
    <t>(i) cuadros de salida con la difusión de resultados (ii) cuadros de salida entrega de resultados a cada proveedor (iii) ayudas de memoria y listados de asistencia.</t>
  </si>
  <si>
    <t>Documentos metodológicos - DCD</t>
  </si>
  <si>
    <t>DCD_24</t>
  </si>
  <si>
    <t>(Número de documentos de la fase de diseño de la implementación del enfoque diferencial étnico en el SEN, producidos/ total de documentos de la fase de diseño de la implementación del enfoque diferencial étnico en el SEN, propuestos) * 100</t>
  </si>
  <si>
    <t>Dirección de Metodología y Producción Estadística - DIMPE</t>
  </si>
  <si>
    <t>TEMAS ECONOMICOS</t>
  </si>
  <si>
    <t>Boletines técnicos de la temática agropecuaria</t>
  </si>
  <si>
    <t>Boletines técnicos de la temática ambiental</t>
  </si>
  <si>
    <t>Boletines técnicos de la temática comercio internacional</t>
  </si>
  <si>
    <t>Boletines técnicos temática construcción</t>
  </si>
  <si>
    <t>Boletines técnicos de la temática comercio interno</t>
  </si>
  <si>
    <t>Boletines técnicos de la temática industria</t>
  </si>
  <si>
    <t>Boletines técnicos para la temática de servicios</t>
  </si>
  <si>
    <t>Boletines técnicos de la temática tecnología e innovación</t>
  </si>
  <si>
    <t>Boletines técnicos de la temática precios y costos</t>
  </si>
  <si>
    <t>Boletines técnicos de la temática cultura</t>
  </si>
  <si>
    <t>Boletines técnicos de la temática mercado laboral</t>
  </si>
  <si>
    <t>Boletines técnicos temática de la seguridad y defensa</t>
  </si>
  <si>
    <t>Boletines técnicos de la temática educación</t>
  </si>
  <si>
    <t>Cuadros de resultados para la temática agropecuaria</t>
  </si>
  <si>
    <t>Cuadros de resultados para la temática de cultura</t>
  </si>
  <si>
    <t>Cuadros de resultados para la temática ambiental</t>
  </si>
  <si>
    <t>Cuadros de resultados para la temática de comercio internacional</t>
  </si>
  <si>
    <t>Cuadros de resultados para la temática de comercio interno</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</si>
  <si>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</si>
  <si>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</si>
  <si>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</si>
  <si>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</si>
  <si>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construcción</t>
  </si>
  <si>
    <t>Cuadros de resultados temática educación</t>
  </si>
  <si>
    <t>Cuadros de resultados para la temática de mercado laboral</t>
  </si>
  <si>
    <t>Cuadros de resultados para la temática de pobreza y condiciones de vida</t>
  </si>
  <si>
    <t>Cuadros de resultados para la temática de seguridad y defensa</t>
  </si>
  <si>
    <t>Dirección de Geoestadística - DIG</t>
  </si>
  <si>
    <t>INFORMACION GEOESPACIAL</t>
  </si>
  <si>
    <t>Bases de datos del marco geoestadístico nacional - DIG</t>
  </si>
  <si>
    <t>DIG_1</t>
  </si>
  <si>
    <t>Bases de datos del registro estadístico base de empresas, actualizadas.</t>
  </si>
  <si>
    <t>Número de bases de datos generadas/dos bases de datos programadas</t>
  </si>
  <si>
    <t>Dos (2) bases de datos producto de la actualización y mantenimiento del Registro Estadístico Base de Empresas. 
Una (1) base de datos con la caracterización de la vinculación por prestación de servicios en entidades del nivel nacional</t>
  </si>
  <si>
    <t>DIG_2</t>
  </si>
  <si>
    <t>Boletines generados con indicadores a partir del aprovechamiento de registros estadísticos producidos.</t>
  </si>
  <si>
    <t>Documentos generados/ Total de documentos programados</t>
  </si>
  <si>
    <t>DIG_3</t>
  </si>
  <si>
    <t>Base de datos generada / Bases de datos programadas</t>
  </si>
  <si>
    <t xml:space="preserve">Una (1) base de datos del Marco Geoestadístico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</si>
  <si>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</si>
  <si>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</si>
  <si>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</si>
  <si>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</si>
  <si>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</si>
  <si>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</si>
  <si>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</si>
  <si>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iniciativas ejecutadas/ iniciativas programadas</t>
  </si>
  <si>
    <t>Documento actividades realizadas</t>
  </si>
  <si>
    <t xml:space="preserve"> $                                                       59.800.000</t>
  </si>
  <si>
    <t>DIG_6</t>
  </si>
  <si>
    <t>Proyectos de investigación e innovación, enmarcados en el análisis y modelado de datos geoespaciales, en aras de fortalecer y generar valor agregado sobre el marco de procesos estadísticos, ejecutados</t>
  </si>
  <si>
    <t>Documentos generados / Documentos programados</t>
  </si>
  <si>
    <t>Documentos generados</t>
  </si>
  <si>
    <t>DIG_7</t>
  </si>
  <si>
    <t xml:space="preserve">
 Sistema actualizado / Sistema programado</t>
  </si>
  <si>
    <t xml:space="preserve">
Sistema de información Geoestadística actualizado</t>
  </si>
  <si>
    <t>DIG_8</t>
  </si>
  <si>
    <t>Productos geoespaciales que soporte los procesos de difusión de las operaciones estadísticas y otras fuentes, generados.</t>
  </si>
  <si>
    <t>Productos geoespaciales generados /Productos geoespaciales programados</t>
  </si>
  <si>
    <t>Bases de datos generadas</t>
  </si>
  <si>
    <t>Dirección de Recolección y Acopio - DRA</t>
  </si>
  <si>
    <t>Bases de datos de la temática de pobreza y condiciones de vida</t>
  </si>
  <si>
    <t>DRA_1</t>
  </si>
  <si>
    <t>Bases de datos operativas recolectadas, depuradas y consolidadas de la Encuesta de Gasto Interno en Turismo - EGIT</t>
  </si>
  <si>
    <t>Bases recolectadas de la EGIT/Bases proyectadas a recolectar de la EGIT * 100</t>
  </si>
  <si>
    <t>DRA_2</t>
  </si>
  <si>
    <t>Bases de datos de la temática de gobierno</t>
  </si>
  <si>
    <t>DRA_3</t>
  </si>
  <si>
    <t xml:space="preserve">% de cobertura obtenida /  % cobertura esperada </t>
  </si>
  <si>
    <t>Bases de datos de la temática agropecuaria</t>
  </si>
  <si>
    <t>DRA_4</t>
  </si>
  <si>
    <t>Bases de datos de Encuesta de Sacrificio de Ganado ESAG recolectada</t>
  </si>
  <si>
    <t>Numero de fuentes recolectadas / numero total de fuentes * 100</t>
  </si>
  <si>
    <t>Una base de datos de Encuesta de Sacrificio de Ganado ESAG mensual recolectada</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</si>
  <si>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</si>
  <si>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</si>
  <si>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</si>
  <si>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</si>
  <si>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</si>
  <si>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</si>
  <si>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</si>
  <si>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</si>
  <si>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</si>
  <si>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</si>
  <si>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</si>
  <si>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 xml:space="preserve"> Base de datos</t>
  </si>
  <si>
    <t>DRA_8</t>
  </si>
  <si>
    <t>Base de datos de la información recolectada, consolidada, depurada mensualmente de la Gran Encuesta Integrada de Hogares</t>
  </si>
  <si>
    <t>Numero de segmentos trabajados/ total segmentos anuales</t>
  </si>
  <si>
    <t>Base de datos recolectada</t>
  </si>
  <si>
    <t>DRA_9</t>
  </si>
  <si>
    <t>Base de resultados depurados operativos de los procesos de recuento y sensibilización</t>
  </si>
  <si>
    <t>Base de datos criticada</t>
  </si>
  <si>
    <t>Bases de datos de la temática de construcción</t>
  </si>
  <si>
    <t>DRA_10</t>
  </si>
  <si>
    <t>Bases de datos recolectadas y criticadas de acuerdo con la metodología y lineamientos establecidos de las operaciones CEED, IPOC y CHV.</t>
  </si>
  <si>
    <t>Base recolectada y criticada/Base planeada a recolectar</t>
  </si>
  <si>
    <t>DRA_11</t>
  </si>
  <si>
    <t>Bases de datos recolectadas y criticadas de acuerdo con la metodología y lineamientos establecidos de las operaciones ELIC y FIVI.</t>
  </si>
  <si>
    <t>Base recolectada y criticada /Base planeada a recolectar</t>
  </si>
  <si>
    <t>Planes de recolección de las encuestas correspondientes</t>
  </si>
  <si>
    <t>Bases de datos de la temática de industria</t>
  </si>
  <si>
    <t>DRA_12</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</si>
  <si>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</si>
  <si>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Plan de acopio para cada operación estadística correspondiente</t>
  </si>
  <si>
    <t>Bases de datos de la temática de comercio internacional</t>
  </si>
  <si>
    <t>DRA_13</t>
  </si>
  <si>
    <t>Planes de acopio actualizados y alineados con los operativos de:
Registro de Exportaciones
Registro de Importaciones
Zonas Francas</t>
  </si>
  <si>
    <t>Número de planes de acopio actualizados/ Número de planes de acopio a actualizar</t>
  </si>
  <si>
    <t>Bases de datos de la temática de comercio interno</t>
  </si>
  <si>
    <t>DRA_14</t>
  </si>
  <si>
    <t>Planes de recolección actualizados y alineados con los  operativos:
Encuesta Mensual de Comercio
Encuesta Anual de Comercio
Precio de Venta al Público de Cigarrillos y Tabaco</t>
  </si>
  <si>
    <t>Bases de datos de la temática de servicios</t>
  </si>
  <si>
    <t>DRA_15</t>
  </si>
  <si>
    <t>Planes de recolección actualizados y alineados con los operativos:
Encuesta Anual de Servicios
Encuesta Mensual de Servicios
Encuesta Mensual de Alojamiento</t>
  </si>
  <si>
    <t>DRA_16</t>
  </si>
  <si>
    <t>Plan de recolección actualizado y alineado con el operativo de la Encuesta Mensual de Comercio Exterior de Servicios 2023</t>
  </si>
  <si>
    <t>Plan de recolección de la encuesta correspondiente</t>
  </si>
  <si>
    <t>Bases de datos de la temática de transporte</t>
  </si>
  <si>
    <t>DRA_17</t>
  </si>
  <si>
    <t>Plan de recolección actualizado y alineado con el operativo de la Encuesta de Transporte Urbano de Pasajeros  2023</t>
  </si>
  <si>
    <t>DRA_18</t>
  </si>
  <si>
    <t>Base de datos anual con los criterios de cobertura, calidad y oportunidad definidos en el plan de recolección  de las operaciones:
Encuesta Anual Manufacturera
Encuesta Ambiental Industrial</t>
  </si>
  <si>
    <t>Número de bases entregadas / Número de bases a entregar</t>
  </si>
  <si>
    <t>Bases de datos</t>
  </si>
  <si>
    <t>DRA_19</t>
  </si>
  <si>
    <t>Base de datos mensuales con los criterios de cobertura, calidad y oportunidad definidos en el plan de recolección de las operaciones:
Encuesta Mensual Manufacturera con Enfoque Territorial
Estadística de cemento Gris y Concreto
Indicador de Mezcla Asfáltica</t>
  </si>
  <si>
    <t>DRA_20</t>
  </si>
  <si>
    <t>Bases de datos semestrales con los criterios de cobertura, calidad y oportunidad definidos en el plan de recolección de los registro de:
Exportaciones  2023
Importaciones 2023
Zonas Francas 2023</t>
  </si>
  <si>
    <t>DRA_21</t>
  </si>
  <si>
    <t>Base de datos mensuales con los criterios de cobertura, calidad y oportunidad definidos en el plan de recolección de la  Encuesta Mensual de Comercio 2023</t>
  </si>
  <si>
    <t>DRA_22</t>
  </si>
  <si>
    <t>Base de datos anual con los criterios de cobertura, calidad y oportunidad definidos en el plan de recolección de la Encuesta Anual de Comercio 2022</t>
  </si>
  <si>
    <t>Base de datos</t>
  </si>
  <si>
    <t>DRA_23</t>
  </si>
  <si>
    <t>Base de datos semestrales con los criterios de cobertura, calidad y oportunidad definidos en el plan de recolección del Precio de venta al público de Cigarrillos y Tabaco 2023</t>
  </si>
  <si>
    <t>DRA_24</t>
  </si>
  <si>
    <t>Base de datos anual con los criterios de cobertura, calidad y oportunidad definidos en el plan de recolección  de la Encuesta Anual de Servicios 2022</t>
  </si>
  <si>
    <t>DRA_25</t>
  </si>
  <si>
    <t>Base de datos mensuales con los criterios de cobertura, calidad y oportunidad definidos en el plan de recolección de la Encuesta Mensual de Servicios 2023</t>
  </si>
  <si>
    <t>DRA_26</t>
  </si>
  <si>
    <t>Base de datos mensuales con los criterios de cobertura, calidad y oportunidad definidos en el plan de recolección de la Encuesta Mensual de Alojamiento 2023</t>
  </si>
  <si>
    <t>DRA_27</t>
  </si>
  <si>
    <t>Base de datos mensuales con los criterios de cobertura, calidad y oportunidad definidos en el plan de recolección de la Encuesta Mensual de Comercio Exterior de Servicios 2023</t>
  </si>
  <si>
    <t>Base de datos trimestral con los criterios de cobertura, calidad y oportunidad definidos en el plan de recolección de la Encuesta de Transporte Urbano de Pasajeros  2023</t>
  </si>
  <si>
    <t>Direcciones Territoriales - DT</t>
  </si>
  <si>
    <t>DT_1</t>
  </si>
  <si>
    <t>Acuerdos con universidades o centros culturales, para fortalecer actividades operativas de las sedes en el territorio planeados en el 2022 y formalizados en el 2023 
Dos (2) convenios realizados por la Dirección Territorial Centro - Bogotá
Un (1) convenio realizado por la Dirección Territorial Centro Oriente - Bucaramanga
Cuatro (4) convenios realizados por la Dirección Territorial Noroccidente - Medellín</t>
  </si>
  <si>
    <t xml:space="preserve">(Número de convenios realizados en el periodo)*100/ Número de convenios totales </t>
  </si>
  <si>
    <t>Acuerdos firmados con universidades o centros culturales</t>
  </si>
  <si>
    <t>DT_2</t>
  </si>
  <si>
    <t>Implementación de los mejoramientos que se han realizado en las diferentes Direcciones Territoriales como un ejercicio de unificación de procesos.</t>
  </si>
  <si>
    <t>% Avance de la implementación de las mejoras /  % total de la meta</t>
  </si>
  <si>
    <t>Implementación de los mejoramientos que se han realizado en las diferentes Direcciones Territoriales</t>
  </si>
  <si>
    <t>DT_3</t>
  </si>
  <si>
    <t>Primera fase de implementación del esquema de seguimiento de las actividades de las Direcciones Territoriales.</t>
  </si>
  <si>
    <t>% Avance de desarrollo de la implementación / % total de la meta</t>
  </si>
  <si>
    <t>Implementación de las Funcionalidades del esquema de seguimiento de las actividades de las Direcciones Territoriales</t>
  </si>
  <si>
    <t>DT_4</t>
  </si>
  <si>
    <t>Documento de resultados de las auditorias internas</t>
  </si>
  <si>
    <t>FONDANE</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</si>
  <si>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</si>
  <si>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</si>
  <si>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</si>
  <si>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</si>
  <si>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</si>
  <si>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</si>
  <si>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</si>
  <si>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</si>
  <si>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</si>
  <si>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</si>
  <si>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</si>
  <si>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</si>
  <si>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</si>
  <si>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</si>
  <si>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</si>
  <si>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</si>
  <si>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</si>
  <si>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</si>
  <si>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</si>
  <si>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</si>
  <si>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</si>
  <si>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</si>
  <si>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</si>
  <si>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</si>
  <si>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</si>
  <si>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</si>
  <si>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</si>
  <si>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</si>
  <si>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</si>
  <si>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</si>
  <si>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</si>
  <si>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</si>
  <si>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</si>
  <si>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</si>
  <si>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</si>
  <si>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</si>
  <si>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</si>
  <si>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</si>
  <si>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</si>
  <si>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DIG</t>
  </si>
  <si>
    <t>Desarrollo Censo Economico. Nacional</t>
  </si>
  <si>
    <t>Sedes adquiridas</t>
  </si>
  <si>
    <t>Bases de datos del directorio estadístico</t>
  </si>
  <si>
    <t>Servicios tecnológicos</t>
  </si>
  <si>
    <t>C-0401-1003-28</t>
  </si>
  <si>
    <t>CENSO ECONOMICO</t>
  </si>
  <si>
    <t>Hambre Cero</t>
  </si>
  <si>
    <t>DIMPE</t>
  </si>
  <si>
    <t>Fortalecimiento de la capacidad tecnica y administrativa</t>
  </si>
  <si>
    <t>Direccion</t>
  </si>
  <si>
    <t>C-0499-1003-6</t>
  </si>
  <si>
    <t>2. Plan Anual de Adquisiciones</t>
  </si>
  <si>
    <t>2. Integridad</t>
  </si>
  <si>
    <t>El cambio es con las Mujeres</t>
  </si>
  <si>
    <t>DIRPEN</t>
  </si>
  <si>
    <t>Caracter Sociodemografico</t>
  </si>
  <si>
    <t>Servicio de educación informal para la gestión administrativa</t>
  </si>
  <si>
    <t>Boletines técnicos de la temática gobierno</t>
  </si>
  <si>
    <t>Documentos metodológicos - CE</t>
  </si>
  <si>
    <t>Direccion de Censos y Demografia</t>
  </si>
  <si>
    <t>C-0401-1003-20</t>
  </si>
  <si>
    <t>3. Plan Anual de Vacantes</t>
  </si>
  <si>
    <t>Economía para la Vida: Colombia Líder en la Lucha Contra el Cambio Climático</t>
  </si>
  <si>
    <t>DICE</t>
  </si>
  <si>
    <t>Cultura Estadistica</t>
  </si>
  <si>
    <t>Bases de datos de la temática ambiental</t>
  </si>
  <si>
    <t>Direccion de Difusion y Cultura Estadística</t>
  </si>
  <si>
    <t>Equidad</t>
  </si>
  <si>
    <t>Planes Administrativos</t>
  </si>
  <si>
    <t>4. Plan de Previsión de Recursos Humanos</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</si>
  <si>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</si>
  <si>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</si>
  <si>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</si>
  <si>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</si>
  <si>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</si>
  <si>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Boletines técnicos temática transporte</t>
  </si>
  <si>
    <t>C-0401-1003-30</t>
  </si>
  <si>
    <t>Un Catastro Multipropósito que aporte a la creación de valor público</t>
  </si>
  <si>
    <t>Valoración de costos ambientales</t>
  </si>
  <si>
    <t>Colombia Sociedad Joven para la Vida</t>
  </si>
  <si>
    <t>SISTEMAS</t>
  </si>
  <si>
    <t>Coordinacion y Regulacion del SEN</t>
  </si>
  <si>
    <t>Direccion de Geoestadistica</t>
  </si>
  <si>
    <t>C-0401-1003-21</t>
  </si>
  <si>
    <t>Democratización del Estado, Libertades Fundamentales y Agenda Internacional para la Vida</t>
  </si>
  <si>
    <t>DT</t>
  </si>
  <si>
    <t>Cuentas Nacionales y Macroeconomia</t>
  </si>
  <si>
    <t>Cuadros de resultados del censo de población y vivienda</t>
  </si>
  <si>
    <t>Boletines técnicos de la cuenta satélite economía del cuidado</t>
  </si>
  <si>
    <t>Direccion de Regulacion, Planeacion, Estandarizacion y Normalizacion</t>
  </si>
  <si>
    <t>C-0401-1003-26</t>
  </si>
  <si>
    <t>7. Plan de Incentivos Institucionales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</si>
  <si>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</si>
  <si>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</si>
  <si>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</si>
  <si>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</si>
  <si>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</si>
  <si>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</si>
  <si>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</si>
  <si>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</si>
  <si>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</si>
  <si>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</si>
  <si>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</si>
  <si>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Cuadros de resultados para la temática de gobierno</t>
  </si>
  <si>
    <t>Gestión Documental</t>
  </si>
  <si>
    <t>C-0499-1003-8</t>
  </si>
  <si>
    <t>Plan Nacional de Gestión del Riesgo de Desastre - PNGRD</t>
  </si>
  <si>
    <t>9. Participación ciudadana en la gestión pública</t>
  </si>
  <si>
    <t>COOP</t>
  </si>
  <si>
    <t>Mejoramiento infraestructura y equipamiento fIsico</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</si>
  <si>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</si>
  <si>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</si>
  <si>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</si>
  <si>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</si>
  <si>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</si>
  <si>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</si>
  <si>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</si>
  <si>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</si>
  <si>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</si>
  <si>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</si>
  <si>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Oficina de Cooperación Internacional</t>
  </si>
  <si>
    <t>12. Seguridad digital</t>
  </si>
  <si>
    <t>Secretaria General - GIT PQRSD</t>
  </si>
  <si>
    <t>Temas Sociales</t>
  </si>
  <si>
    <t>Oficina de Sistemas</t>
  </si>
  <si>
    <t>C-0499-1003-5</t>
  </si>
  <si>
    <t>SUBDIRECCION</t>
  </si>
  <si>
    <t>Fortalecimiento de Informacion - SEN</t>
  </si>
  <si>
    <t>Oficina Jurídica</t>
  </si>
  <si>
    <t>CENSOE</t>
  </si>
  <si>
    <t>Bases de datos de la temática de tecnología e innovación</t>
  </si>
  <si>
    <t>Secretaria General</t>
  </si>
  <si>
    <t>DIRECCION</t>
  </si>
  <si>
    <t>GESTIONDOC</t>
  </si>
  <si>
    <t>C-0499-1003-7</t>
  </si>
  <si>
    <t>Cuadros de resultados para la temática de transporte</t>
  </si>
  <si>
    <t>A-03-02-02-105-002-10</t>
  </si>
  <si>
    <t>DIRECCIONES TERRITORIALES</t>
  </si>
  <si>
    <t>Direccion de Metodologia y Produccion Estadistica</t>
  </si>
  <si>
    <t>C-0401-1003-22</t>
  </si>
  <si>
    <t>C-0401-1003-23</t>
  </si>
  <si>
    <t>C-0401-1003-3</t>
  </si>
  <si>
    <t>La LÌNEA ESTRATEGICA que se alinearía con la meta propuesta</t>
  </si>
  <si>
    <t xml:space="preserve">Número entero o el porcentaje alcanzar como  meta </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</si>
  <si>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</si>
  <si>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</si>
  <si>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</si>
  <si>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Objetivo estratégico del Plan Estratégico Institucional 2022 - 2026 con el cual contribuya a la meta formulada</t>
  </si>
  <si>
    <t>Legado del Plan Nacional de Desarrollo - Pendil 2022 - 2026, con el cual contribuya a la meta formulada</t>
  </si>
  <si>
    <t>18. Gestión del conocimiento y la innovación</t>
  </si>
  <si>
    <t>6. Transparencia, acceso a la información pública y lucha contra la corrupción</t>
  </si>
  <si>
    <t>Matriz de identificación  de la demanda de Cooperación Internacional técnica y financiera, realizada</t>
  </si>
  <si>
    <t>Estadísticas para la Visibilización de las inequidades</t>
  </si>
  <si>
    <t>17. Gestión de la información estadística</t>
  </si>
  <si>
    <t>Notas estadísticas generadas para la Visibilización de la Agenda 2030 y sus Objetivos de Desarrollo Sostenible</t>
  </si>
  <si>
    <t>Numero de notas estadísticas publicadas / Numero de Notas estadísticas proyectadas</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</si>
  <si>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</si>
  <si>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</si>
  <si>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</si>
  <si>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</si>
  <si>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</si>
  <si>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</si>
  <si>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</si>
  <si>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Líneas de investigación definidas o pruebas de concepto para la inclusión de nuevas metodologías de producción estadística, específicamente para la desagregación de variables y la inclusión de nuevas fuentes de información</t>
  </si>
  <si>
    <t xml:space="preserve">%Avance de PAAI  = Cantidad de informes realizados / Cantidad de Informes programados </t>
  </si>
  <si>
    <t>Lineamiento para el tratamiento de las denuncias, formalizado para orientar a la ciudadanía en el proceso de gestión.</t>
  </si>
  <si>
    <t>Plan Estratégico de Tecnologías de la Información  2023-2026, con instrumentos para su seguimiento y evaluación</t>
  </si>
  <si>
    <t>13. Defensa jurídica</t>
  </si>
  <si>
    <t>Incrementar el puntaje del Índice de Desempeño Institucional del DANE en 6 puntos o más para llegar a puntaje mínimo del 85%</t>
  </si>
  <si>
    <t xml:space="preserve">3. Planeación Institucional </t>
  </si>
  <si>
    <t>Presentaciones mensuales para Comité Directivo</t>
  </si>
  <si>
    <t xml:space="preserve">%Avance de desarrollo en el SPGI periódico /  % total de la meta </t>
  </si>
  <si>
    <t>7. Fortalecimiento organizacional y  simplificación de procesos</t>
  </si>
  <si>
    <t>Cronograma de trabajo y seguimiento periódico</t>
  </si>
  <si>
    <t>Informe de ejecución de las actividades realizadas.</t>
  </si>
  <si>
    <t xml:space="preserve">Porcentaje de avance del proceso de gestión para la aplicación de la batería de riesgo psicosocial.   </t>
  </si>
  <si>
    <t>Informe resultados aplicación de batería de riesgo psicosocial</t>
  </si>
  <si>
    <t>Evidencias de la implementación de la campaña de sensibilización (actas, invitaciones, listas de asistencia, etc.)</t>
  </si>
  <si>
    <t>Bases de datos de operaciones estadísticas y registros estadísticos anonimizadas, con medidas de riesgo de identificación generadas y documentadas</t>
  </si>
  <si>
    <t>Documento de lineamientos de clasificación de archivos de información</t>
  </si>
  <si>
    <t>12. Gestión de proveedores de datos</t>
  </si>
  <si>
    <t>Documento de la Política de Información Estadística actualizada</t>
  </si>
  <si>
    <t>Acompañamientos realizados * 100 / Acompañamientos priorizados</t>
  </si>
  <si>
    <t># de diagnósticos de registros administrativos realizados</t>
  </si>
  <si>
    <t>4 estudios de prospectiva y  análisis de datos</t>
  </si>
  <si>
    <t>Cuatro (4) estudios de prospectiva y  análisis de datos</t>
  </si>
  <si>
    <t>% de avance en el desarrollo y mantenimiento de la plataforma SEN 2,0</t>
  </si>
  <si>
    <t>Un (1) proyecto de funcionalidades de la plataforma tecnológica del SEN 2,0 desarrollado</t>
  </si>
  <si>
    <t>Política de gobierno de Registros Administrativos y Fuentes alternas implementada</t>
  </si>
  <si>
    <t>(Número de acciones implementadas) *100 / Número de acciones programadas</t>
  </si>
  <si>
    <t>Política de gobierno de Registros Administrativos</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</si>
  <si>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</si>
  <si>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Documento de lineamientos  que determine roles y responsables, que garantice la articulación entre la OSIS y DIRPEN</t>
  </si>
  <si>
    <t>Política de Gestión del Conocimiento e Innovación GESCO, implementada</t>
  </si>
  <si>
    <t>Siete (7) boletines técnicos junto a sus anexos estadísticos de la cuenta satélite ambiental</t>
  </si>
  <si>
    <t>Boletines técnicos de la cuenta satélite de cultura Bogotá</t>
  </si>
  <si>
    <t>Boletines técnicos del pib nacional</t>
  </si>
  <si>
    <t xml:space="preserve">Un (1) boletín técnico y sus anexos estadísticos, finalizados; y una (1) base de datos procesada. </t>
  </si>
  <si>
    <t>Un (1) boletín técnico y sus anexos estadísticos, finalizados; y una (1) base de datos procesada.</t>
  </si>
  <si>
    <t>Dos (2) boletines técnicos y sus respectivos anexos estadísticos de publicación, finalizados</t>
  </si>
  <si>
    <t xml:space="preserve">Un (1) boletín técnico y tres (3) anexos estadísticos y una (1) base de datos del año 2021 definitivo y 2022 provisional, finalizados. </t>
  </si>
  <si>
    <t>Cuatro (4) boletines técnicos y sus respectivos anexos de publicación, finalizados</t>
  </si>
  <si>
    <t>Propuesta metodológica elaborada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</si>
  <si>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</si>
  <si>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 xml:space="preserve">Marco geoestadístico nacional actualizado en sus componentes cartográficos y temáticos </t>
  </si>
  <si>
    <t>Una base de datos operativa recolectada, depurada y consolidada de la Encuesta de Gasto Interno en Turismo - EGIT</t>
  </si>
  <si>
    <t>Base de datos operativa recolectada, depurada y consolidada de las Encuestas sobre ambiente y desempeño Institucional nacional y departamental EDI-EDID</t>
  </si>
  <si>
    <t>Una base de datos operativa recolectada, depurada y consolidada de las Encuestas sobre ambiente y desempeño Institucional nacional y departamental EDI-EDID</t>
  </si>
  <si>
    <t>Bases de datos recolectadas/ bases de datos proyectadas</t>
  </si>
  <si>
    <t>Número de planes de recolección actualizados/ Número de planes de recolección a actualizar</t>
  </si>
  <si>
    <t>Operaciones Estadísticas continuas con auditoria interna  realizada por las Direcciones Territoriales</t>
  </si>
  <si>
    <t>(Número de OOEE con auditoria interna en el periodo)*100/ Número total de OOEE planeadas para auditar</t>
  </si>
  <si>
    <t>Proyecto de inversión o funcionamiento con el que se cumplirá la meta</t>
  </si>
  <si>
    <t>Actualizar el sistema de información geoestadística (SIGE) para aumentar la disponibilidad de información estadística y geoespacial de alta calidad.</t>
  </si>
  <si>
    <t>Artículos para revistas indexadas internacionales sobre estimaciones de los componentes demográficos: fecundidad, mortalidad y migración.</t>
  </si>
  <si>
    <t>En formulación</t>
  </si>
  <si>
    <t>OSIS_3</t>
  </si>
  <si>
    <t>DIG_9</t>
  </si>
  <si>
    <t>Certificación de calidad mantenida</t>
  </si>
  <si>
    <t>Gestionar el proceso para la aplicación de la bateria de riesgo psicosocial en la entidad con el objetivo de identificar, evaluar, valorar e intervenir los riesgos psicosociales presentes en la población trabajadora</t>
  </si>
  <si>
    <t>Diagnóstico estructurado de la documentación existente  y su aplicación en el proceso de gestión financiera realizado.</t>
  </si>
  <si>
    <t>Documentos actualizados en ISOLUCION conforme a la planificación financiera, la operación contable y el perfeccionamiento presupuestal.</t>
  </si>
  <si>
    <t>Porcentaje de avance ejecutado en el trimestre (acumulado)</t>
  </si>
  <si>
    <t>Número de informes de ejecución de reservas presupuestales elaborados (acumulado)</t>
  </si>
  <si>
    <t xml:space="preserve">Valor porcentual (%) o numérico de avance de la meta  de acuerdo a la periodicidad 
(Solo para % debe ser acumulativa)
</t>
  </si>
  <si>
    <t>Número acumulado de mesas de trabajo realizadas</t>
  </si>
  <si>
    <t xml:space="preserve">Mesas Técnicas de Trabajo Articulado realizadas con las Direcciones y Oficinas priorizadas para mejorar  la oportunidad y la calidad en los procesos de adquisición de bienes y servicios de la Entidad. </t>
  </si>
  <si>
    <t>DICE_1</t>
  </si>
  <si>
    <t>DICE_2</t>
  </si>
  <si>
    <t>DICE_3</t>
  </si>
  <si>
    <t>DICE_4</t>
  </si>
  <si>
    <t>DICE_5</t>
  </si>
  <si>
    <t>Estrategia  para relacionamiento con un enfoque de pedagogía social dirigidas a grupos de interés. - Implementada</t>
  </si>
  <si>
    <t>Estrategia digital para la divulgación de información pública - Implementada</t>
  </si>
  <si>
    <t>Estrategia de difusión con desarrollos web y aplicaciones móviles  - Implementada</t>
  </si>
  <si>
    <t>Estrategia de rediseño de la página del DANE para dar cumplimiento a la clasificación del nivel AA, de conformidad con la norma NTC 5854 - Implementada</t>
  </si>
  <si>
    <t>Estrategia para el fortalecimiento de servicio al ciudadano - Implementada</t>
  </si>
  <si>
    <t xml:space="preserve">%Avance de implementación de la estrategia /  % total de la meta </t>
  </si>
  <si>
    <t>Documento estrategia implementada</t>
  </si>
  <si>
    <t>Implantación, socialización y mantenimiento del Sistema para la Gestión de la Estratificación Socioeconómica - SIGESCO y de las coberturas de los servicios públicos domiciliarios.</t>
  </si>
  <si>
    <t>Municipios incorporados en el sistema /Municipios programados para incorporar en el sistema</t>
  </si>
  <si>
    <t>Documentos de implantación, socialización y mantenimiento del Sistema para la Gestión de la Estratificación Socioeconómica y de las coberturas de los servicios públicos domiciliarios</t>
  </si>
  <si>
    <t>Mesas técnicas de articulación para la producción y difusión  de estadísticas en el SEN, implementadas</t>
  </si>
  <si>
    <t>Nùmero de actividades realizadas/ Nùmero de actividades programadas*100</t>
  </si>
  <si>
    <t>Porcentaje acumulado de avance de implementación de la estrategia</t>
  </si>
  <si>
    <t>Número documentos actualizados en Isolucion (acumulado)</t>
  </si>
  <si>
    <t>Dos (2) formatos de notificación (nacimiento y muerte) para grupos étnicos implementados en los departamentos de Amazonas, Guainía, Chocó, Vichada, Pueblo Kogui de la Sierra Nevada de Santa Marta y Buenaventura, producidos.</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</si>
  <si>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</si>
  <si>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 xml:space="preserve"> (i) acuerdos (ii) oficios de entrega de formatos (iii) listados de asistencia (iv) material fotográfico (v) informes de comisión por cada taller realizado.</t>
  </si>
  <si>
    <t>Documento preliminares: (i) plan general y (ii)documento metodológico del diseño temático, elaborados.</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</si>
  <si>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</si>
  <si>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Sistema de información del pueblo Wayúu creado, en cumplimiento de la sentencia T 302 del 2017 y auto 696 de 2022.</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</si>
  <si>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</si>
  <si>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DCD_25</t>
  </si>
  <si>
    <t>Porcentaje de seguimiento al proceso contractual de almacenamiento y custodia</t>
  </si>
  <si>
    <t>Porcentaje de avance en la elaboración de la Propuesta metodológica con variables socioambientales a desarrollar en las operaciones estadísticas</t>
  </si>
  <si>
    <t>Documento metodológico</t>
  </si>
  <si>
    <t>Documento metodológico realizado</t>
  </si>
  <si>
    <t>Producciones de información sobre los pueblos y comunidades étnicas del país requeridos para atender los futuros acuerdos resultantes del proceso de consulta del Plan Nacional de Desarrollo 2022-2026.</t>
  </si>
  <si>
    <t>Socializaciones focalizada de información demográfica y poblacional con enfoque territorial.</t>
  </si>
  <si>
    <t>(i) Documento metodológico (ii) cuadros salida</t>
  </si>
  <si>
    <t>(i) Ayuda de memoria (ii) listados de asistencia (iii) informes técnicos</t>
  </si>
  <si>
    <t>Informes de estadística sociodemográfica aplicada, con el aprovechamiento de la información poblacional y demográfica, producidos.</t>
  </si>
  <si>
    <t>Metodologías demográficas aplicadas: documentos metodológicos para la actualización continua de la producción de información poblacional y demográfica, elaborados.</t>
  </si>
  <si>
    <t>(i) Documento metodológico hijos propios, (ii) estimación de la mortalidad adulta</t>
  </si>
  <si>
    <t>Historias demográficas de la violencia en Colombia, por departamento, en los últimos 35 años con la información de la Comisión de la Verdad.</t>
  </si>
  <si>
    <t>(i) Historia demográfica de la violencia en Nariño y (ii)historia demográfica de la violencia en Antioquia</t>
  </si>
  <si>
    <t xml:space="preserve">Conteos de población basado en el Registro Estadístico Base de Población (REBP) para los años 2021, como ejercicio complementario del diseño del conteo intercensal. </t>
  </si>
  <si>
    <t xml:space="preserve"> Seguimientos y análisis de la población panel del REBP, para avanzar en la realización del un censos basado en registros.</t>
  </si>
  <si>
    <t>Gestiones para la obtención de información de proveedores de información secundaria, para el fortalecimiento de la variable de autorreconocimiento étnico en el Registro Estadístico Base de Población (REBP).</t>
  </si>
  <si>
    <t>Porcentaje de avance en la entrega de los documentos de la fase de diseño de la implementación del enfoque diferencial étnico en el SEN</t>
  </si>
  <si>
    <t>DIMPE_1</t>
  </si>
  <si>
    <t>Operaciones estadísticas en temas económicos gestionadas y diagnosticadas para la óptima produción  de información estadística.</t>
  </si>
  <si>
    <t>DIMPE_2</t>
  </si>
  <si>
    <t xml:space="preserve">Operaciones estadísticas en temas sociales gestionadas y diagnosticadas para la óptima producción de información  estadística. </t>
  </si>
  <si>
    <t>1. total de boletines producidos / Total de boletines programados * 100. (Nota: peso 40% del total de la meta)
2. Total de OOEE diagnosticadas / Total de OOEE programadas para diagnóstico en la optimizacion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optimizacion de la producción de cuadros de salida. (Nota: peso 10% del total de la meta)
Avance total de la meta DIMPE_1= (Indicador_1*0,40+Indicador_2*0,10+ Indicador_3*0,40+Indicador_4*0,10 )</t>
  </si>
  <si>
    <t>1. Total de boletines producidos / Total de boletines programados * 100. (Nota: peso 40% del total de la meta)
2. Total de OOEE diagnosticadas / Total de OOEE programadas para diagnóstico en la optimizacion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optimizacion de la producción de cuadros de salida. (Nota: peso 10% del total de la meta)
Avance total de la meta DIMPE_2= (Indicador_1*0,40+Indicador_2*0,10+ Indicador_3*0,40+Indicador_4*0,10 )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</si>
  <si>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</si>
  <si>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</si>
  <si>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DIMPE_3</t>
  </si>
  <si>
    <t xml:space="preserve">Operaciones  estadísticas con la inclusión de enfoque de género en los cuadros de resultados  </t>
  </si>
  <si>
    <t>Total OOEE con inclusión de enfoque de genero en sus cuadros de resultados / Total de OOEE suceptibles de inclusion de enfoque de género en sus cuadros de resultados * 100</t>
  </si>
  <si>
    <t>Tres (3) cuadros de resultados con inclusión de enfoque de género.</t>
  </si>
  <si>
    <t>Bases recolectadas de Pulso/Bases proyectadas a recolectar de Pulso * 100</t>
  </si>
  <si>
    <t>Una base de datos opetativa recolectada, depurada y consolidada de la Encuesta Pulso Social - EPS</t>
  </si>
  <si>
    <t>DRA_28</t>
  </si>
  <si>
    <t>DEPARTAMENTO ADMINISTRATIVO NACIONAL DE ESTADÍSTICA
 PLAN DE ACCIÓN INSTITUCIONAL VERSIÓN 2
FECHA DE PUBLICACIÓN: 22 DE FEBRERO DE 2023</t>
  </si>
  <si>
    <t>Dirección - Grupo de Enfoque Diferencial e Interseccional - GEDI</t>
  </si>
  <si>
    <t>GEDI_1</t>
  </si>
  <si>
    <t>GEDI_2</t>
  </si>
  <si>
    <t>GEDI_3</t>
  </si>
  <si>
    <t>Publicaciones de notas estadística sobre brecha salarial, registro población LGBTIQ+y  población con discapacidad.</t>
  </si>
  <si>
    <t xml:space="preserve">Formular la estrategia para viabilizar la implementación de las encuestas para la población LGBTIQ+ y violencias basadas en género </t>
  </si>
  <si>
    <t>Formular la estrategia de seguimiento en el SEN para la implementación de los lineamientos de la guía de transversalización del enfoque diferencial</t>
  </si>
  <si>
    <t>Número de publicaciones realizadas / número de publicaciones planeadas</t>
  </si>
  <si>
    <t>Publicaciones de notas estadística en la página web del DANE</t>
  </si>
  <si>
    <t>Documento de diseño</t>
  </si>
  <si>
    <t xml:space="preserve">Documento final de seguimiento
Actas de reunión de mesas de trabajo </t>
  </si>
  <si>
    <t>Porcentaje de avance de la formulación de la estrategia</t>
  </si>
  <si>
    <t>Bases de datos operativas recolectadas, depuradas y consolidadas de la Encuesta Pulso Social - EPS</t>
  </si>
  <si>
    <t>Dirección de Difusión y Cultura Estadística - DICE</t>
  </si>
  <si>
    <t>Documento con la metodología a aplicar para la adecuación del SEN con enfoque diferencial étnico,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</si>
</sst>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 * #,##0.00_ ;_ * \-#,##0.00_ ;_ * &quot;-&quot;??_ ;_ @_ "/>
    <numFmt numFmtId="167" formatCode="dd/mm/yyyy;@"/>
    <numFmt numFmtId="168" formatCode="_-&quot;$&quot;\ * #,##0_-;\-&quot;$&quot;\ * #,##0_-;_-&quot;$&quot;\ * &quot;-&quot;??_-;_-@_-"/>
    <numFmt numFmtId="169" formatCode="_-[$$-409]* #,##0.00_ ;_-[$$-409]* \-#,##0.00\ ;_-[$$-409]* &quot;-&quot;??_ ;_-@_ "/>
    <numFmt numFmtId="170" formatCode="_-[$$-409]* #,##0_ ;_-[$$-409]* \-#,##0\ ;_-[$$-409]* &quot;-&quot;??_ ;_-@_ "/>
  </numFmts>
  <fonts count="5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b/>
      <sz val="18"/>
      <color theme="1"/>
      <name val="Calibri"/>
      <family val="2"/>
      <scheme val="minor"/>
    </font>
    <font>
      <sz val="12"/>
      <color rgb="FF486995"/>
      <name val="Calibri"/>
      <family val="2"/>
      <scheme val="minor"/>
    </font>
    <font>
      <sz val="8"/>
      <name val="Segoe UI"/>
      <family val="2"/>
    </font>
    <font>
      <u/>
      <sz val="12"/>
      <color theme="10"/>
      <name val="Calibri"/>
      <family val="2"/>
      <scheme val="minor"/>
    </font>
    <font>
      <sz val="10"/>
      <color theme="1"/>
      <name val="Segoe UI"/>
      <family val="2"/>
    </font>
    <font>
      <u/>
      <sz val="10"/>
      <color theme="10"/>
      <name val="Segoe UI"/>
      <family val="2"/>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b/>
      <sz val="8"/>
      <name val="Segoe UI"/>
      <family val="2"/>
    </font>
    <font>
      <b/>
      <sz val="10"/>
      <name val="Segoe UI"/>
      <family val="2"/>
    </font>
    <font>
      <sz val="12"/>
      <color rgb="FF000000"/>
      <name val="Calibri"/>
      <family val="2"/>
      <scheme val="minor"/>
    </font>
    <font>
      <b/>
      <sz val="14"/>
      <color theme="1"/>
      <name val="Segoe UI"/>
      <family val="2"/>
    </font>
    <font>
      <b/>
      <sz val="20"/>
      <color theme="1"/>
      <name val="Calibri"/>
      <family val="2"/>
      <scheme val="minor"/>
    </font>
    <font>
      <sz val="8"/>
      <name val="Calibri"/>
      <family val="2"/>
      <scheme val="minor"/>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s>
  <fills count="25">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8" tint="-0.499984740745262"/>
        <bgColor indexed="64"/>
      </patternFill>
    </fill>
    <fill>
      <patternFill patternType="solid">
        <fgColor theme="8" tint="-0.499984740745262"/>
        <bgColor rgb="FF000000"/>
      </patternFill>
    </fill>
    <fill>
      <patternFill patternType="solid">
        <fgColor rgb="FF002060"/>
        <bgColor indexed="64"/>
      </patternFill>
    </fill>
    <fill>
      <patternFill patternType="solid">
        <fgColor theme="4" tint="0.79998168889431442"/>
        <bgColor indexed="64"/>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59999389629810485"/>
        <bgColor rgb="FF000000"/>
      </patternFill>
    </fill>
  </fills>
  <borders count="51">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
      <left style="dashed">
        <color theme="0" tint="-0.499984740745262"/>
      </left>
      <right style="dashed">
        <color theme="0" tint="-0.499984740745262"/>
      </right>
      <top style="dashed">
        <color theme="0" tint="-0.499984740745262"/>
      </top>
      <bottom/>
      <diagonal/>
    </border>
    <border>
      <left/>
      <right/>
      <top/>
      <bottom style="hair">
        <color indexed="64"/>
      </bottom>
      <diagonal/>
    </border>
    <border>
      <left style="hair">
        <color indexed="64"/>
      </left>
      <right/>
      <top style="hair">
        <color indexed="64"/>
      </top>
      <bottom/>
      <diagonal/>
    </border>
    <border>
      <left style="dashed">
        <color rgb="FF808080"/>
      </left>
      <right style="dashed">
        <color rgb="FF808080"/>
      </right>
      <top/>
      <bottom/>
      <diagonal/>
    </border>
    <border>
      <left/>
      <right style="dashed">
        <color rgb="FF808080"/>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medium">
        <color rgb="FF008080"/>
      </left>
      <right style="hair">
        <color indexed="64"/>
      </right>
      <top style="hair">
        <color indexed="64"/>
      </top>
      <bottom/>
      <diagonal/>
    </border>
    <border>
      <left style="hair">
        <color indexed="64"/>
      </left>
      <right style="medium">
        <color rgb="FF008080"/>
      </right>
      <top style="hair">
        <color indexed="64"/>
      </top>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rgb="FF008080"/>
      </left>
      <right style="hair">
        <color indexed="64"/>
      </right>
      <top/>
      <bottom/>
      <diagonal/>
    </border>
  </borders>
  <cellStyleXfs count="70">
    <xf numFmtId="0" fontId="0" fillId="0" borderId="0"/>
    <xf numFmtId="0" fontId="15" fillId="0" borderId="0"/>
    <xf numFmtId="9" fontId="15" fillId="0" borderId="0" applyFont="0" applyFill="0" applyBorder="0" applyAlignment="0" applyProtection="0"/>
    <xf numFmtId="166" fontId="17" fillId="0" borderId="0" applyFont="0" applyFill="0" applyBorder="0" applyAlignment="0" applyProtection="0"/>
    <xf numFmtId="164" fontId="15" fillId="0" borderId="0" applyFont="0" applyFill="0" applyBorder="0" applyAlignment="0" applyProtection="0"/>
    <xf numFmtId="0" fontId="17" fillId="0" borderId="0"/>
    <xf numFmtId="9" fontId="17" fillId="0" borderId="0" applyFont="0" applyFill="0" applyBorder="0" applyAlignment="0" applyProtection="0"/>
    <xf numFmtId="0" fontId="18" fillId="0" borderId="0" applyNumberFormat="0" applyFill="0" applyBorder="0" applyAlignment="0" applyProtection="0"/>
    <xf numFmtId="0" fontId="14" fillId="0" borderId="0"/>
    <xf numFmtId="165" fontId="14" fillId="0" borderId="0" applyFont="0" applyFill="0" applyBorder="0" applyAlignment="0" applyProtection="0"/>
    <xf numFmtId="0" fontId="13" fillId="0" borderId="0"/>
    <xf numFmtId="9" fontId="13" fillId="0" borderId="0" applyFont="0" applyFill="0" applyBorder="0" applyAlignment="0" applyProtection="0"/>
    <xf numFmtId="164" fontId="13" fillId="0" borderId="0" applyFont="0" applyFill="0" applyBorder="0" applyAlignment="0" applyProtection="0"/>
    <xf numFmtId="0" fontId="13" fillId="0" borderId="0"/>
    <xf numFmtId="43" fontId="1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2" fontId="16" fillId="0" borderId="0" applyFont="0" applyFill="0" applyBorder="0" applyAlignment="0" applyProtection="0"/>
    <xf numFmtId="0" fontId="9" fillId="0" borderId="0"/>
    <xf numFmtId="0" fontId="9" fillId="0" borderId="0"/>
    <xf numFmtId="0" fontId="8" fillId="0" borderId="0"/>
    <xf numFmtId="0" fontId="8" fillId="0" borderId="0"/>
    <xf numFmtId="0" fontId="7" fillId="0" borderId="0"/>
    <xf numFmtId="0" fontId="6" fillId="0" borderId="0"/>
    <xf numFmtId="0" fontId="6" fillId="0" borderId="0"/>
    <xf numFmtId="0" fontId="5" fillId="0" borderId="0"/>
    <xf numFmtId="0" fontId="5" fillId="0" borderId="0"/>
    <xf numFmtId="0" fontId="23" fillId="0" borderId="0" applyNumberFormat="0" applyFill="0" applyBorder="0" applyAlignment="0" applyProtection="0"/>
    <xf numFmtId="0" fontId="4" fillId="0" borderId="0"/>
    <xf numFmtId="9" fontId="16" fillId="0" borderId="0" applyFont="0" applyFill="0" applyBorder="0" applyAlignment="0" applyProtection="0"/>
    <xf numFmtId="41" fontId="16"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2"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44" fontId="16" fillId="0" borderId="0" applyFont="0" applyFill="0" applyBorder="0" applyAlignment="0" applyProtection="0"/>
  </cellStyleXfs>
  <cellXfs count="427">
    <xf numFmtId="0" fontId="0" fillId="0" borderId="0" xfId="0"/>
    <xf numFmtId="0" fontId="0" fillId="2" borderId="0" xfId="0" applyFill="1"/>
    <xf numFmtId="168" fontId="21" fillId="0" borderId="0" xfId="0" applyNumberFormat="1" applyFont="1" applyAlignment="1">
      <alignment horizontal="right"/>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0" xfId="0" applyFont="1" applyProtection="1">
      <protection locked="0"/>
    </xf>
    <xf numFmtId="0" fontId="24" fillId="0" borderId="0" xfId="0" applyFont="1"/>
    <xf numFmtId="0" fontId="25" fillId="0" borderId="0" xfId="34" applyFont="1" applyAlignment="1">
      <alignment horizontal="justify" vertical="center"/>
    </xf>
    <xf numFmtId="0" fontId="0" fillId="4" borderId="0" xfId="0" applyFill="1"/>
    <xf numFmtId="0" fontId="0" fillId="5" borderId="0" xfId="0" applyFill="1"/>
    <xf numFmtId="0" fontId="0" fillId="0" borderId="0" xfId="0" applyAlignment="1">
      <alignment horizontal="center"/>
    </xf>
    <xf numFmtId="0" fontId="28" fillId="6" borderId="1" xfId="0" applyFont="1" applyFill="1" applyBorder="1" applyAlignment="1" applyProtection="1">
      <alignment horizontal="center" vertical="center" wrapText="1"/>
      <protection locked="0"/>
    </xf>
    <xf numFmtId="49" fontId="29" fillId="6" borderId="1" xfId="0" applyNumberFormat="1" applyFont="1" applyFill="1" applyBorder="1" applyAlignment="1" applyProtection="1">
      <alignment horizontal="center" vertical="center" wrapText="1"/>
      <protection locked="0"/>
    </xf>
    <xf numFmtId="167" fontId="29" fillId="6" borderId="1" xfId="30" applyNumberFormat="1"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31" fillId="0" borderId="0" xfId="0" applyFont="1" applyAlignment="1" applyProtection="1">
      <alignment horizontal="center"/>
      <protection locked="0"/>
    </xf>
    <xf numFmtId="168" fontId="29" fillId="6" borderId="1" xfId="0" applyNumberFormat="1" applyFont="1" applyFill="1" applyBorder="1" applyAlignment="1" applyProtection="1">
      <alignment horizontal="center" vertical="center" wrapText="1"/>
      <protection locked="0"/>
    </xf>
    <xf numFmtId="49" fontId="31" fillId="0" borderId="0" xfId="0" applyNumberFormat="1" applyFont="1" applyAlignment="1" applyProtection="1">
      <alignment horizontal="center"/>
      <protection locked="0"/>
    </xf>
    <xf numFmtId="167" fontId="31" fillId="0" borderId="0" xfId="0" applyNumberFormat="1" applyFont="1" applyAlignment="1" applyProtection="1">
      <alignment horizontal="center"/>
      <protection locked="0"/>
    </xf>
    <xf numFmtId="168" fontId="30" fillId="0" borderId="0" xfId="0" applyNumberFormat="1" applyFont="1" applyAlignment="1">
      <alignment horizontal="center"/>
    </xf>
    <xf numFmtId="0" fontId="30" fillId="2" borderId="0" xfId="0" applyFont="1" applyFill="1" applyAlignment="1">
      <alignment horizontal="center"/>
    </xf>
    <xf numFmtId="0" fontId="22" fillId="8" borderId="1" xfId="0" applyFont="1" applyFill="1" applyBorder="1" applyAlignment="1" applyProtection="1">
      <alignment horizontal="center" vertical="center" wrapText="1"/>
      <protection locked="0"/>
    </xf>
    <xf numFmtId="0" fontId="33" fillId="9" borderId="1" xfId="0" applyFont="1" applyFill="1" applyBorder="1" applyAlignment="1" applyProtection="1">
      <alignment horizontal="center" vertical="center" wrapText="1"/>
      <protection locked="0"/>
    </xf>
    <xf numFmtId="167" fontId="22" fillId="8" borderId="1" xfId="0" applyNumberFormat="1" applyFont="1" applyFill="1" applyBorder="1" applyAlignment="1" applyProtection="1">
      <alignment horizontal="center" vertical="center" wrapText="1"/>
      <protection locked="0"/>
    </xf>
    <xf numFmtId="167" fontId="33" fillId="9" borderId="1" xfId="35" applyNumberFormat="1" applyFont="1" applyFill="1" applyBorder="1" applyAlignment="1" applyProtection="1">
      <alignment horizontal="center" vertical="center" wrapText="1"/>
      <protection locked="0"/>
    </xf>
    <xf numFmtId="49" fontId="33" fillId="9" borderId="1" xfId="0" applyNumberFormat="1" applyFont="1" applyFill="1" applyBorder="1" applyAlignment="1" applyProtection="1">
      <alignment horizontal="center" vertical="center" wrapText="1"/>
      <protection locked="0"/>
    </xf>
    <xf numFmtId="0" fontId="26" fillId="12" borderId="1" xfId="0" applyFont="1" applyFill="1" applyBorder="1" applyAlignment="1">
      <alignment horizontal="center" vertical="center"/>
    </xf>
    <xf numFmtId="0" fontId="26" fillId="12" borderId="1" xfId="0" applyFont="1" applyFill="1" applyBorder="1" applyAlignment="1">
      <alignment horizontal="center" vertical="center" wrapText="1"/>
    </xf>
    <xf numFmtId="0" fontId="27" fillId="3" borderId="0" xfId="35" applyFont="1" applyFill="1" applyAlignment="1">
      <alignment horizontal="center"/>
    </xf>
    <xf numFmtId="0" fontId="4" fillId="0" borderId="0" xfId="35"/>
    <xf numFmtId="0" fontId="30" fillId="0" borderId="0" xfId="0" applyFont="1"/>
    <xf numFmtId="0" fontId="34" fillId="0" borderId="0" xfId="0" applyFont="1" applyAlignment="1">
      <alignment horizontal="left" readingOrder="1"/>
    </xf>
    <xf numFmtId="0" fontId="34" fillId="0" borderId="0" xfId="0" applyFont="1" applyAlignment="1">
      <alignment horizontal="left" vertical="center" readingOrder="1"/>
    </xf>
    <xf numFmtId="0" fontId="4" fillId="0" borderId="0" xfId="35"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30" fillId="0" borderId="0" xfId="0" applyFont="1" applyAlignment="1">
      <alignment vertical="center"/>
    </xf>
    <xf numFmtId="42" fontId="29" fillId="6" borderId="1" xfId="24" applyFont="1" applyFill="1" applyBorder="1" applyAlignment="1">
      <alignment horizontal="center" vertical="center"/>
    </xf>
    <xf numFmtId="0" fontId="29" fillId="6" borderId="1" xfId="0" applyFont="1" applyFill="1" applyBorder="1" applyAlignment="1">
      <alignment horizontal="center" vertical="center" wrapText="1"/>
    </xf>
    <xf numFmtId="0" fontId="0" fillId="5" borderId="0" xfId="0" applyFill="1" applyAlignment="1">
      <alignment vertical="center"/>
    </xf>
    <xf numFmtId="0" fontId="29" fillId="13" borderId="1" xfId="0" applyFont="1" applyFill="1" applyBorder="1" applyAlignment="1">
      <alignment horizontal="center" vertical="center" wrapText="1"/>
    </xf>
    <xf numFmtId="0" fontId="30" fillId="2" borderId="0" xfId="0" applyFont="1" applyFill="1"/>
    <xf numFmtId="0" fontId="29" fillId="6" borderId="1" xfId="36" applyNumberFormat="1" applyFont="1" applyFill="1" applyBorder="1" applyAlignment="1" applyProtection="1">
      <alignment horizontal="center" vertical="center" wrapText="1"/>
      <protection locked="0"/>
    </xf>
    <xf numFmtId="0" fontId="29" fillId="14" borderId="1"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5" xfId="0" applyFont="1" applyFill="1" applyBorder="1" applyAlignment="1">
      <alignment horizontal="center" vertical="center" wrapText="1"/>
    </xf>
    <xf numFmtId="0" fontId="29" fillId="13" borderId="1" xfId="0" applyFont="1" applyFill="1" applyBorder="1" applyAlignment="1">
      <alignment horizontal="center" vertical="center"/>
    </xf>
    <xf numFmtId="49" fontId="29" fillId="14" borderId="1" xfId="0" applyNumberFormat="1" applyFont="1" applyFill="1" applyBorder="1" applyAlignment="1" applyProtection="1">
      <alignment horizontal="center" vertical="center" wrapText="1"/>
      <protection locked="0"/>
    </xf>
    <xf numFmtId="167" fontId="29" fillId="14" borderId="1" xfId="30" applyNumberFormat="1" applyFont="1" applyFill="1" applyBorder="1" applyAlignment="1" applyProtection="1">
      <alignment horizontal="center" vertical="center" wrapText="1"/>
      <protection locked="0"/>
    </xf>
    <xf numFmtId="42" fontId="29" fillId="14" borderId="1" xfId="24" applyFont="1" applyFill="1" applyBorder="1" applyAlignment="1">
      <alignment horizontal="center" vertical="center"/>
    </xf>
    <xf numFmtId="14" fontId="29" fillId="6" borderId="1" xfId="30" applyNumberFormat="1" applyFont="1" applyFill="1" applyBorder="1" applyAlignment="1" applyProtection="1">
      <alignment horizontal="center" vertical="center" wrapText="1"/>
      <protection locked="0"/>
    </xf>
    <xf numFmtId="0" fontId="29" fillId="14" borderId="2" xfId="0" applyFont="1" applyFill="1" applyBorder="1" applyAlignment="1">
      <alignment horizontal="center" vertical="center" wrapText="1"/>
    </xf>
    <xf numFmtId="167" fontId="38" fillId="8" borderId="1" xfId="0" applyNumberFormat="1" applyFont="1" applyFill="1" applyBorder="1" applyAlignment="1" applyProtection="1">
      <alignment horizontal="center" vertical="center" wrapText="1"/>
      <protection locked="0"/>
    </xf>
    <xf numFmtId="0" fontId="29" fillId="14" borderId="1" xfId="0" applyFont="1" applyFill="1" applyBorder="1" applyAlignment="1">
      <alignment vertical="center" wrapText="1"/>
    </xf>
    <xf numFmtId="14" fontId="29" fillId="14" borderId="1" xfId="0" applyNumberFormat="1" applyFont="1" applyFill="1" applyBorder="1" applyAlignment="1">
      <alignment horizontal="center" vertical="center" wrapText="1"/>
    </xf>
    <xf numFmtId="14" fontId="29" fillId="14" borderId="2" xfId="0" applyNumberFormat="1" applyFont="1" applyFill="1" applyBorder="1" applyAlignment="1">
      <alignment horizontal="center" vertical="center" wrapText="1"/>
    </xf>
    <xf numFmtId="170" fontId="29" fillId="14" borderId="1" xfId="0" applyNumberFormat="1" applyFont="1" applyFill="1" applyBorder="1" applyAlignment="1">
      <alignment vertical="center"/>
    </xf>
    <xf numFmtId="169" fontId="29" fillId="14" borderId="2" xfId="0" applyNumberFormat="1" applyFont="1" applyFill="1" applyBorder="1" applyAlignment="1">
      <alignment vertical="center"/>
    </xf>
    <xf numFmtId="170" fontId="29" fillId="14" borderId="4" xfId="0" applyNumberFormat="1" applyFont="1" applyFill="1" applyBorder="1" applyAlignment="1">
      <alignment vertical="center"/>
    </xf>
    <xf numFmtId="170" fontId="29" fillId="14" borderId="2" xfId="0" applyNumberFormat="1" applyFont="1" applyFill="1" applyBorder="1" applyAlignment="1">
      <alignment vertical="center"/>
    </xf>
    <xf numFmtId="0" fontId="3" fillId="2" borderId="0" xfId="0" applyFont="1" applyFill="1"/>
    <xf numFmtId="0" fontId="40" fillId="15" borderId="7" xfId="0" applyFont="1" applyFill="1" applyBorder="1" applyAlignment="1" applyProtection="1">
      <alignment horizontal="center" vertical="center" wrapText="1"/>
      <protection locked="0"/>
    </xf>
    <xf numFmtId="0" fontId="26" fillId="16" borderId="7" xfId="0" applyFont="1" applyFill="1" applyBorder="1" applyAlignment="1" applyProtection="1">
      <alignment horizontal="center" vertical="center" wrapText="1"/>
      <protection locked="0"/>
    </xf>
    <xf numFmtId="49" fontId="41" fillId="17" borderId="7" xfId="0" applyNumberFormat="1" applyFont="1" applyFill="1" applyBorder="1" applyAlignment="1" applyProtection="1">
      <alignment horizontal="center" vertical="center" wrapText="1"/>
      <protection locked="0"/>
    </xf>
    <xf numFmtId="49" fontId="26" fillId="16" borderId="7" xfId="0" applyNumberFormat="1" applyFont="1" applyFill="1" applyBorder="1" applyAlignment="1" applyProtection="1">
      <alignment horizontal="center" vertical="center" wrapText="1"/>
      <protection locked="0"/>
    </xf>
    <xf numFmtId="0" fontId="41" fillId="17" borderId="7" xfId="0" applyFont="1" applyFill="1" applyBorder="1" applyAlignment="1" applyProtection="1">
      <alignment horizontal="center" vertical="center" wrapText="1"/>
      <protection locked="0"/>
    </xf>
    <xf numFmtId="167" fontId="41" fillId="17" borderId="7" xfId="35" applyNumberFormat="1" applyFont="1" applyFill="1" applyBorder="1" applyAlignment="1" applyProtection="1">
      <alignment horizontal="center" vertical="center" wrapText="1"/>
      <protection locked="0"/>
    </xf>
    <xf numFmtId="167" fontId="41" fillId="17" borderId="8" xfId="35" applyNumberFormat="1" applyFont="1" applyFill="1" applyBorder="1" applyAlignment="1" applyProtection="1">
      <alignment horizontal="center" vertical="center" wrapText="1"/>
      <protection locked="0"/>
    </xf>
    <xf numFmtId="167" fontId="41" fillId="18" borderId="9" xfId="35" applyNumberFormat="1" applyFont="1" applyFill="1" applyBorder="1" applyAlignment="1" applyProtection="1">
      <alignment horizontal="center" vertical="center" wrapText="1"/>
      <protection locked="0"/>
    </xf>
    <xf numFmtId="167" fontId="41" fillId="17" borderId="10" xfId="35" applyNumberFormat="1" applyFont="1" applyFill="1" applyBorder="1" applyAlignment="1" applyProtection="1">
      <alignment horizontal="center" vertical="center" wrapText="1"/>
      <protection locked="0"/>
    </xf>
    <xf numFmtId="167" fontId="41" fillId="18" borderId="10" xfId="35" applyNumberFormat="1" applyFont="1" applyFill="1" applyBorder="1" applyAlignment="1" applyProtection="1">
      <alignment horizontal="center" vertical="center" wrapText="1"/>
      <protection locked="0"/>
    </xf>
    <xf numFmtId="167" fontId="41" fillId="18" borderId="11" xfId="35" applyNumberFormat="1" applyFont="1" applyFill="1" applyBorder="1" applyAlignment="1" applyProtection="1">
      <alignment horizontal="center" vertical="center" wrapText="1"/>
      <protection locked="0"/>
    </xf>
    <xf numFmtId="0" fontId="42" fillId="19" borderId="12" xfId="0" applyFont="1" applyFill="1" applyBorder="1" applyAlignment="1" applyProtection="1">
      <alignment horizontal="center" vertical="center" wrapText="1"/>
      <protection locked="0"/>
    </xf>
    <xf numFmtId="0" fontId="42" fillId="19" borderId="7" xfId="0" applyFont="1" applyFill="1" applyBorder="1" applyAlignment="1" applyProtection="1">
      <alignment horizontal="center" vertical="center" wrapText="1"/>
      <protection locked="0"/>
    </xf>
    <xf numFmtId="0" fontId="43" fillId="7" borderId="7" xfId="0" applyFont="1" applyFill="1" applyBorder="1" applyAlignment="1" applyProtection="1">
      <alignment horizontal="center" vertical="center" wrapText="1"/>
      <protection locked="0"/>
    </xf>
    <xf numFmtId="0" fontId="3" fillId="0" borderId="0" xfId="0" applyFont="1"/>
    <xf numFmtId="0" fontId="44" fillId="2" borderId="0" xfId="0" applyFont="1" applyFill="1"/>
    <xf numFmtId="0" fontId="45" fillId="15" borderId="0" xfId="0" applyFont="1" applyFill="1" applyAlignment="1" applyProtection="1">
      <alignment horizontal="center" vertical="center" wrapText="1"/>
      <protection locked="0"/>
    </xf>
    <xf numFmtId="0" fontId="46" fillId="16" borderId="0" xfId="0" applyFont="1" applyFill="1" applyAlignment="1" applyProtection="1">
      <alignment horizontal="center" vertical="center" wrapText="1"/>
      <protection locked="0"/>
    </xf>
    <xf numFmtId="49" fontId="47" fillId="17" borderId="0" xfId="0" applyNumberFormat="1" applyFont="1" applyFill="1" applyAlignment="1" applyProtection="1">
      <alignment horizontal="center" vertical="center" wrapText="1"/>
      <protection locked="0"/>
    </xf>
    <xf numFmtId="49" fontId="46" fillId="16" borderId="0" xfId="0" applyNumberFormat="1" applyFont="1" applyFill="1" applyAlignment="1" applyProtection="1">
      <alignment horizontal="center" vertical="center" wrapText="1"/>
      <protection locked="0"/>
    </xf>
    <xf numFmtId="0" fontId="47" fillId="17" borderId="0" xfId="0" applyFont="1" applyFill="1" applyAlignment="1" applyProtection="1">
      <alignment horizontal="center" vertical="center" wrapText="1"/>
      <protection locked="0"/>
    </xf>
    <xf numFmtId="167" fontId="47" fillId="17" borderId="0" xfId="35" applyNumberFormat="1" applyFont="1" applyFill="1" applyAlignment="1" applyProtection="1">
      <alignment horizontal="center" vertical="center" wrapText="1"/>
      <protection locked="0"/>
    </xf>
    <xf numFmtId="0" fontId="48" fillId="19" borderId="0" xfId="0" applyFont="1" applyFill="1" applyAlignment="1" applyProtection="1">
      <alignment horizontal="center" vertical="center" wrapText="1"/>
      <protection locked="0"/>
    </xf>
    <xf numFmtId="0" fontId="49" fillId="7" borderId="0" xfId="0" applyFont="1" applyFill="1" applyAlignment="1" applyProtection="1">
      <alignment horizontal="center" vertical="center" wrapText="1"/>
      <protection locked="0"/>
    </xf>
    <xf numFmtId="0" fontId="44" fillId="0" borderId="0" xfId="0" applyFont="1"/>
    <xf numFmtId="9" fontId="28" fillId="6" borderId="1" xfId="30" applyNumberFormat="1" applyFont="1" applyFill="1" applyBorder="1" applyAlignment="1" applyProtection="1">
      <alignment horizontal="center" vertical="center" wrapText="1"/>
      <protection locked="0"/>
    </xf>
    <xf numFmtId="2" fontId="28" fillId="6" borderId="1" xfId="30" applyNumberFormat="1" applyFont="1" applyFill="1" applyBorder="1" applyAlignment="1" applyProtection="1">
      <alignment horizontal="center" vertical="center" wrapText="1"/>
      <protection locked="0"/>
    </xf>
    <xf numFmtId="0" fontId="28" fillId="14" borderId="1" xfId="0" applyFont="1" applyFill="1" applyBorder="1" applyAlignment="1">
      <alignment horizontal="center" vertical="center" wrapText="1"/>
    </xf>
    <xf numFmtId="0" fontId="28" fillId="14" borderId="4" xfId="0" applyFont="1" applyFill="1" applyBorder="1" applyAlignment="1">
      <alignment horizontal="center" vertical="center" wrapText="1"/>
    </xf>
    <xf numFmtId="9" fontId="28" fillId="14" borderId="4" xfId="0" applyNumberFormat="1" applyFont="1" applyFill="1" applyBorder="1" applyAlignment="1">
      <alignment horizontal="center" vertical="center" wrapText="1"/>
    </xf>
    <xf numFmtId="9" fontId="28" fillId="14" borderId="1" xfId="0" applyNumberFormat="1" applyFont="1" applyFill="1" applyBorder="1" applyAlignment="1">
      <alignment horizontal="center" vertical="center" wrapText="1"/>
    </xf>
    <xf numFmtId="9" fontId="28" fillId="14" borderId="3" xfId="0" applyNumberFormat="1" applyFont="1" applyFill="1" applyBorder="1" applyAlignment="1">
      <alignment vertical="center" wrapText="1"/>
    </xf>
    <xf numFmtId="0" fontId="28" fillId="14" borderId="4" xfId="0" applyFont="1" applyFill="1" applyBorder="1" applyAlignment="1">
      <alignment vertical="center" wrapText="1"/>
    </xf>
    <xf numFmtId="9" fontId="28" fillId="14" borderId="4" xfId="0" applyNumberFormat="1" applyFont="1" applyFill="1" applyBorder="1" applyAlignment="1">
      <alignment vertical="center" wrapText="1"/>
    </xf>
    <xf numFmtId="1" fontId="28" fillId="6" borderId="1" xfId="30" applyNumberFormat="1" applyFont="1" applyFill="1" applyBorder="1" applyAlignment="1" applyProtection="1">
      <alignment horizontal="center" vertical="center" wrapText="1"/>
      <protection locked="0"/>
    </xf>
    <xf numFmtId="9" fontId="28" fillId="6" borderId="1" xfId="36" applyFont="1" applyFill="1" applyBorder="1" applyAlignment="1" applyProtection="1">
      <alignment horizontal="center" vertical="center" wrapText="1"/>
      <protection locked="0"/>
    </xf>
    <xf numFmtId="9" fontId="28" fillId="14" borderId="1" xfId="30" applyNumberFormat="1" applyFont="1" applyFill="1" applyBorder="1" applyAlignment="1" applyProtection="1">
      <alignment horizontal="center" vertical="center" wrapText="1"/>
      <protection locked="0"/>
    </xf>
    <xf numFmtId="9" fontId="28" fillId="14" borderId="3" xfId="0" applyNumberFormat="1" applyFont="1" applyFill="1" applyBorder="1" applyAlignment="1">
      <alignment horizontal="center" vertical="center" wrapText="1"/>
    </xf>
    <xf numFmtId="1" fontId="28" fillId="14" borderId="1" xfId="30" applyNumberFormat="1" applyFont="1" applyFill="1" applyBorder="1" applyAlignment="1" applyProtection="1">
      <alignment horizontal="center" vertical="center" wrapText="1"/>
      <protection locked="0"/>
    </xf>
    <xf numFmtId="1" fontId="28" fillId="14" borderId="4" xfId="0" applyNumberFormat="1" applyFont="1" applyFill="1" applyBorder="1" applyAlignment="1">
      <alignment horizontal="center" vertical="center" wrapText="1"/>
    </xf>
    <xf numFmtId="42" fontId="29" fillId="20" borderId="13" xfId="24" applyFont="1" applyFill="1" applyBorder="1" applyAlignment="1">
      <alignment horizontal="center" vertical="center"/>
    </xf>
    <xf numFmtId="0" fontId="3" fillId="0" borderId="0" xfId="35" applyFont="1"/>
    <xf numFmtId="0" fontId="28" fillId="20" borderId="1"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49" fontId="29" fillId="20" borderId="1" xfId="0" applyNumberFormat="1" applyFont="1" applyFill="1" applyBorder="1" applyAlignment="1" applyProtection="1">
      <alignment horizontal="center" vertical="center" wrapText="1"/>
      <protection locked="0"/>
    </xf>
    <xf numFmtId="167" fontId="29" fillId="20" borderId="1" xfId="30" applyNumberFormat="1" applyFont="1" applyFill="1" applyBorder="1" applyAlignment="1" applyProtection="1">
      <alignment horizontal="center" vertical="center" wrapText="1"/>
      <protection locked="0"/>
    </xf>
    <xf numFmtId="168" fontId="29" fillId="21" borderId="1" xfId="0" applyNumberFormat="1" applyFont="1" applyFill="1" applyBorder="1" applyAlignment="1">
      <alignment horizontal="center" vertical="center" wrapText="1"/>
    </xf>
    <xf numFmtId="168" fontId="29" fillId="20" borderId="1" xfId="0" applyNumberFormat="1" applyFont="1" applyFill="1" applyBorder="1" applyAlignment="1" applyProtection="1">
      <alignment horizontal="center" vertical="center" wrapText="1"/>
      <protection locked="0"/>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xf>
    <xf numFmtId="42" fontId="29" fillId="20" borderId="1" xfId="24" applyFont="1" applyFill="1" applyBorder="1" applyAlignment="1">
      <alignment horizontal="center" vertical="center"/>
    </xf>
    <xf numFmtId="9" fontId="28" fillId="20" borderId="1" xfId="30" applyNumberFormat="1" applyFont="1" applyFill="1" applyBorder="1" applyAlignment="1" applyProtection="1">
      <alignment horizontal="center" vertical="center" wrapText="1"/>
      <protection locked="0"/>
    </xf>
    <xf numFmtId="0" fontId="28" fillId="21" borderId="3" xfId="0" applyFont="1" applyFill="1" applyBorder="1" applyAlignment="1">
      <alignment horizontal="center" vertical="center" wrapText="1"/>
    </xf>
    <xf numFmtId="0" fontId="28" fillId="20" borderId="3" xfId="0" applyFont="1" applyFill="1" applyBorder="1" applyAlignment="1">
      <alignment horizontal="center" vertical="center" wrapText="1"/>
    </xf>
    <xf numFmtId="0" fontId="28" fillId="21" borderId="4" xfId="0" applyFont="1" applyFill="1" applyBorder="1" applyAlignment="1">
      <alignment horizontal="center" vertical="center" wrapText="1"/>
    </xf>
    <xf numFmtId="0" fontId="28" fillId="20" borderId="4" xfId="0" applyFont="1" applyFill="1" applyBorder="1" applyAlignment="1">
      <alignment horizontal="center" vertical="center" wrapText="1"/>
    </xf>
    <xf numFmtId="42" fontId="29" fillId="20" borderId="5" xfId="24" applyFont="1" applyFill="1" applyBorder="1" applyAlignment="1">
      <alignment vertical="center"/>
    </xf>
    <xf numFmtId="42" fontId="29" fillId="20" borderId="5" xfId="24" applyFont="1" applyFill="1" applyBorder="1" applyAlignment="1">
      <alignment horizontal="center" vertical="center"/>
    </xf>
    <xf numFmtId="0" fontId="29" fillId="20" borderId="2" xfId="0" applyFont="1" applyFill="1" applyBorder="1" applyAlignment="1">
      <alignment horizontal="center" vertical="center" wrapText="1"/>
    </xf>
    <xf numFmtId="1" fontId="28" fillId="20" borderId="1" xfId="30" applyNumberFormat="1" applyFont="1" applyFill="1" applyBorder="1" applyAlignment="1" applyProtection="1">
      <alignment horizontal="center" vertical="center" wrapText="1"/>
      <protection locked="0"/>
    </xf>
    <xf numFmtId="49" fontId="29" fillId="20" borderId="13" xfId="0" applyNumberFormat="1" applyFont="1" applyFill="1" applyBorder="1" applyAlignment="1" applyProtection="1">
      <alignment horizontal="center" vertical="center" wrapText="1"/>
      <protection locked="0"/>
    </xf>
    <xf numFmtId="167" fontId="29" fillId="20" borderId="13" xfId="35" applyNumberFormat="1" applyFont="1" applyFill="1" applyBorder="1" applyAlignment="1" applyProtection="1">
      <alignment horizontal="center" vertical="center" wrapText="1"/>
      <protection locked="0"/>
    </xf>
    <xf numFmtId="167" fontId="29" fillId="20" borderId="14" xfId="35" applyNumberFormat="1" applyFont="1" applyFill="1" applyBorder="1" applyAlignment="1" applyProtection="1">
      <alignment horizontal="center" vertical="center" wrapText="1"/>
      <protection locked="0"/>
    </xf>
    <xf numFmtId="9" fontId="28" fillId="20" borderId="1" xfId="35" applyNumberFormat="1" applyFont="1" applyFill="1" applyBorder="1" applyAlignment="1" applyProtection="1">
      <alignment horizontal="center" vertical="center" wrapText="1"/>
      <protection locked="0"/>
    </xf>
    <xf numFmtId="1" fontId="28" fillId="20" borderId="1" xfId="35" applyNumberFormat="1" applyFont="1" applyFill="1" applyBorder="1" applyAlignment="1" applyProtection="1">
      <alignment horizontal="center" vertical="center" wrapText="1"/>
      <protection locked="0"/>
    </xf>
    <xf numFmtId="1" fontId="28" fillId="20" borderId="15" xfId="35" applyNumberFormat="1" applyFont="1" applyFill="1" applyBorder="1" applyAlignment="1" applyProtection="1">
      <alignment horizontal="center" vertical="center" wrapText="1"/>
      <protection locked="0"/>
    </xf>
    <xf numFmtId="9" fontId="28" fillId="20" borderId="15" xfId="35" applyNumberFormat="1" applyFont="1" applyFill="1" applyBorder="1" applyAlignment="1" applyProtection="1">
      <alignment horizontal="center" vertical="center" wrapText="1"/>
      <protection locked="0"/>
    </xf>
    <xf numFmtId="49" fontId="28" fillId="20" borderId="1" xfId="0" applyNumberFormat="1" applyFont="1" applyFill="1" applyBorder="1" applyAlignment="1" applyProtection="1">
      <alignment horizontal="center" vertical="center" wrapText="1"/>
      <protection locked="0"/>
    </xf>
    <xf numFmtId="49" fontId="28" fillId="20" borderId="15" xfId="0" applyNumberFormat="1" applyFont="1" applyFill="1" applyBorder="1" applyAlignment="1" applyProtection="1">
      <alignment horizontal="center" vertical="center" wrapText="1"/>
      <protection locked="0"/>
    </xf>
    <xf numFmtId="0" fontId="28" fillId="20" borderId="1" xfId="0" applyFont="1" applyFill="1" applyBorder="1" applyAlignment="1">
      <alignment horizontal="center" vertical="center" wrapText="1"/>
    </xf>
    <xf numFmtId="0" fontId="28" fillId="20" borderId="15" xfId="0" applyFont="1" applyFill="1" applyBorder="1" applyAlignment="1">
      <alignment horizontal="center" vertical="center" wrapText="1"/>
    </xf>
    <xf numFmtId="49" fontId="29" fillId="20" borderId="13" xfId="0" applyNumberFormat="1" applyFont="1" applyFill="1" applyBorder="1" applyAlignment="1" applyProtection="1">
      <alignment horizontal="center" vertical="center"/>
      <protection locked="0"/>
    </xf>
    <xf numFmtId="0" fontId="29" fillId="20" borderId="19" xfId="0" applyFont="1" applyFill="1" applyBorder="1" applyAlignment="1">
      <alignment horizontal="center" vertical="center"/>
    </xf>
    <xf numFmtId="0" fontId="28" fillId="20" borderId="5" xfId="0" applyFont="1" applyFill="1" applyBorder="1" applyAlignment="1" applyProtection="1">
      <alignment horizontal="center" vertical="center" wrapText="1"/>
      <protection locked="0"/>
    </xf>
    <xf numFmtId="0" fontId="29" fillId="20" borderId="5" xfId="0" applyFont="1" applyFill="1" applyBorder="1" applyAlignment="1" applyProtection="1">
      <alignment horizontal="center" vertical="center" wrapText="1"/>
      <protection locked="0"/>
    </xf>
    <xf numFmtId="0" fontId="29" fillId="20" borderId="5" xfId="0" applyFont="1" applyFill="1" applyBorder="1" applyAlignment="1">
      <alignment horizontal="center"/>
    </xf>
    <xf numFmtId="0" fontId="29" fillId="21" borderId="1" xfId="0" applyFont="1" applyFill="1" applyBorder="1" applyAlignment="1">
      <alignment vertical="center"/>
    </xf>
    <xf numFmtId="0" fontId="29" fillId="21" borderId="2" xfId="0" applyFont="1" applyFill="1" applyBorder="1" applyAlignment="1">
      <alignment vertical="center"/>
    </xf>
    <xf numFmtId="42" fontId="29" fillId="21" borderId="2" xfId="24" applyFont="1" applyFill="1" applyBorder="1" applyAlignment="1">
      <alignment horizontal="right" vertical="center"/>
    </xf>
    <xf numFmtId="42" fontId="29" fillId="21" borderId="2" xfId="24" applyFont="1" applyFill="1" applyBorder="1" applyAlignment="1">
      <alignment vertical="center"/>
    </xf>
    <xf numFmtId="0" fontId="28" fillId="22" borderId="1" xfId="0" applyFont="1" applyFill="1" applyBorder="1" applyAlignment="1" applyProtection="1">
      <alignment horizontal="center" vertical="center" wrapText="1"/>
      <protection locked="0"/>
    </xf>
    <xf numFmtId="9" fontId="28" fillId="22" borderId="1" xfId="0" applyNumberFormat="1" applyFont="1" applyFill="1" applyBorder="1" applyAlignment="1" applyProtection="1">
      <alignment horizontal="center" vertical="center" wrapText="1"/>
      <protection locked="0"/>
    </xf>
    <xf numFmtId="1" fontId="28" fillId="22" borderId="1" xfId="0" applyNumberFormat="1" applyFont="1" applyFill="1" applyBorder="1" applyAlignment="1" applyProtection="1">
      <alignment horizontal="center" vertical="center" wrapText="1"/>
      <protection locked="0"/>
    </xf>
    <xf numFmtId="9" fontId="28" fillId="19" borderId="1" xfId="0" applyNumberFormat="1" applyFont="1" applyFill="1" applyBorder="1" applyAlignment="1">
      <alignment horizontal="center" vertical="center" wrapText="1"/>
    </xf>
    <xf numFmtId="9" fontId="28" fillId="19" borderId="3" xfId="0" applyNumberFormat="1" applyFont="1" applyFill="1" applyBorder="1" applyAlignment="1">
      <alignment horizontal="center" vertical="center" wrapText="1"/>
    </xf>
    <xf numFmtId="9" fontId="28" fillId="19" borderId="4" xfId="0" applyNumberFormat="1" applyFont="1" applyFill="1" applyBorder="1" applyAlignment="1">
      <alignment horizontal="center" vertical="center" wrapText="1"/>
    </xf>
    <xf numFmtId="9" fontId="28" fillId="22" borderId="1" xfId="36" applyFont="1" applyFill="1" applyBorder="1" applyAlignment="1" applyProtection="1">
      <alignment horizontal="center" vertical="center" wrapText="1"/>
      <protection locked="0"/>
    </xf>
    <xf numFmtId="9" fontId="28" fillId="22" borderId="1" xfId="37" applyNumberFormat="1" applyFont="1" applyFill="1" applyBorder="1" applyAlignment="1" applyProtection="1">
      <alignment horizontal="center" vertical="center" wrapText="1"/>
      <protection locked="0"/>
    </xf>
    <xf numFmtId="1" fontId="28" fillId="22" borderId="13" xfId="0" applyNumberFormat="1" applyFont="1" applyFill="1" applyBorder="1" applyAlignment="1" applyProtection="1">
      <alignment horizontal="center" vertical="center" wrapText="1"/>
      <protection locked="0"/>
    </xf>
    <xf numFmtId="9" fontId="28" fillId="22" borderId="13" xfId="0" applyNumberFormat="1" applyFont="1" applyFill="1" applyBorder="1" applyAlignment="1" applyProtection="1">
      <alignment horizontal="center" vertical="center" wrapText="1"/>
      <protection locked="0"/>
    </xf>
    <xf numFmtId="1" fontId="28" fillId="22" borderId="13" xfId="36" applyNumberFormat="1" applyFont="1" applyFill="1" applyBorder="1" applyAlignment="1" applyProtection="1">
      <alignment horizontal="center" vertical="center" wrapText="1"/>
      <protection locked="0"/>
    </xf>
    <xf numFmtId="9" fontId="28" fillId="22" borderId="13" xfId="36" applyFont="1" applyFill="1" applyBorder="1" applyAlignment="1" applyProtection="1">
      <alignment horizontal="center" vertical="center" wrapText="1"/>
      <protection locked="0"/>
    </xf>
    <xf numFmtId="0" fontId="28" fillId="22" borderId="13" xfId="0" applyFont="1" applyFill="1" applyBorder="1" applyAlignment="1" applyProtection="1">
      <alignment horizontal="center" vertical="center" wrapText="1"/>
      <protection locked="0"/>
    </xf>
    <xf numFmtId="1" fontId="28" fillId="22" borderId="1" xfId="36" applyNumberFormat="1" applyFont="1" applyFill="1" applyBorder="1" applyAlignment="1" applyProtection="1">
      <alignment horizontal="center" vertical="center" wrapText="1"/>
      <protection locked="0"/>
    </xf>
    <xf numFmtId="9" fontId="28" fillId="19" borderId="1" xfId="0" applyNumberFormat="1" applyFont="1" applyFill="1" applyBorder="1" applyAlignment="1" applyProtection="1">
      <alignment horizontal="center" vertical="center" wrapText="1"/>
      <protection locked="0"/>
    </xf>
    <xf numFmtId="0" fontId="28" fillId="19" borderId="6" xfId="0" applyFont="1" applyFill="1" applyBorder="1" applyAlignment="1">
      <alignment horizontal="center" vertical="center" wrapText="1"/>
    </xf>
    <xf numFmtId="9" fontId="28" fillId="19" borderId="2" xfId="0" applyNumberFormat="1" applyFont="1" applyFill="1" applyBorder="1" applyAlignment="1">
      <alignment horizontal="center" vertical="center" wrapText="1"/>
    </xf>
    <xf numFmtId="0" fontId="28" fillId="19" borderId="2" xfId="0" applyFont="1" applyFill="1" applyBorder="1" applyAlignment="1">
      <alignment horizontal="center" vertical="center" wrapText="1"/>
    </xf>
    <xf numFmtId="0" fontId="28" fillId="22" borderId="1" xfId="0" applyFont="1" applyFill="1" applyBorder="1" applyAlignment="1">
      <alignment horizontal="center" vertical="center" wrapText="1"/>
    </xf>
    <xf numFmtId="0" fontId="28" fillId="22" borderId="2" xfId="0" applyFont="1" applyFill="1" applyBorder="1" applyAlignment="1">
      <alignment horizontal="center" vertical="center" wrapText="1"/>
    </xf>
    <xf numFmtId="9" fontId="28" fillId="22" borderId="1" xfId="30" applyNumberFormat="1" applyFont="1" applyFill="1" applyBorder="1" applyAlignment="1" applyProtection="1">
      <alignment horizontal="center" vertical="center" wrapText="1"/>
      <protection locked="0"/>
    </xf>
    <xf numFmtId="2" fontId="28" fillId="22" borderId="1" xfId="30" applyNumberFormat="1" applyFont="1" applyFill="1" applyBorder="1" applyAlignment="1" applyProtection="1">
      <alignment horizontal="center" vertical="center" wrapText="1"/>
      <protection locked="0"/>
    </xf>
    <xf numFmtId="0" fontId="28" fillId="19" borderId="1" xfId="0" applyFont="1" applyFill="1" applyBorder="1" applyAlignment="1">
      <alignment horizontal="center" vertical="center" wrapText="1"/>
    </xf>
    <xf numFmtId="9" fontId="28" fillId="19" borderId="3" xfId="0" applyNumberFormat="1" applyFont="1" applyFill="1" applyBorder="1" applyAlignment="1">
      <alignment vertical="center" wrapText="1"/>
    </xf>
    <xf numFmtId="0" fontId="28" fillId="19" borderId="4" xfId="0" applyFont="1" applyFill="1" applyBorder="1" applyAlignment="1">
      <alignment vertical="center" wrapText="1"/>
    </xf>
    <xf numFmtId="9" fontId="28" fillId="19" borderId="4" xfId="0" applyNumberFormat="1" applyFont="1" applyFill="1" applyBorder="1" applyAlignment="1">
      <alignment vertical="center" wrapText="1"/>
    </xf>
    <xf numFmtId="9" fontId="28" fillId="22" borderId="1" xfId="35" applyNumberFormat="1" applyFont="1" applyFill="1" applyBorder="1" applyAlignment="1" applyProtection="1">
      <alignment horizontal="center" vertical="center" wrapText="1"/>
      <protection locked="0"/>
    </xf>
    <xf numFmtId="49" fontId="28" fillId="22" borderId="1" xfId="0" applyNumberFormat="1" applyFont="1" applyFill="1" applyBorder="1" applyAlignment="1" applyProtection="1">
      <alignment horizontal="center" vertical="center" wrapText="1"/>
      <protection locked="0"/>
    </xf>
    <xf numFmtId="1" fontId="28" fillId="19" borderId="1" xfId="30" applyNumberFormat="1" applyFont="1" applyFill="1" applyBorder="1" applyAlignment="1" applyProtection="1">
      <alignment horizontal="center" vertical="center" wrapText="1"/>
      <protection locked="0"/>
    </xf>
    <xf numFmtId="9" fontId="28" fillId="19" borderId="1" xfId="30" applyNumberFormat="1" applyFont="1" applyFill="1" applyBorder="1" applyAlignment="1" applyProtection="1">
      <alignment horizontal="center" vertical="center" wrapText="1"/>
      <protection locked="0"/>
    </xf>
    <xf numFmtId="42" fontId="0" fillId="0" borderId="0" xfId="0" applyNumberFormat="1"/>
    <xf numFmtId="170" fontId="29" fillId="14" borderId="5" xfId="0" applyNumberFormat="1" applyFont="1" applyFill="1" applyBorder="1" applyAlignment="1">
      <alignment horizontal="center" vertical="center"/>
    </xf>
    <xf numFmtId="0" fontId="28" fillId="6" borderId="5" xfId="0"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9" fontId="28" fillId="19" borderId="5" xfId="0" applyNumberFormat="1" applyFont="1" applyFill="1" applyBorder="1" applyAlignment="1">
      <alignment horizontal="center" vertical="center" wrapText="1"/>
    </xf>
    <xf numFmtId="49" fontId="29" fillId="6" borderId="5" xfId="0" applyNumberFormat="1" applyFont="1" applyFill="1" applyBorder="1" applyAlignment="1" applyProtection="1">
      <alignment horizontal="center" vertical="center" wrapText="1"/>
      <protection locked="0"/>
    </xf>
    <xf numFmtId="9" fontId="28" fillId="14" borderId="5" xfId="0" applyNumberFormat="1" applyFont="1" applyFill="1" applyBorder="1" applyAlignment="1">
      <alignment horizontal="center" vertical="center" wrapText="1"/>
    </xf>
    <xf numFmtId="168" fontId="29" fillId="6" borderId="5" xfId="0" applyNumberFormat="1" applyFont="1" applyFill="1" applyBorder="1" applyAlignment="1" applyProtection="1">
      <alignment horizontal="center" vertical="center" wrapText="1"/>
      <protection locked="0"/>
    </xf>
    <xf numFmtId="0" fontId="29" fillId="6" borderId="5" xfId="0" applyFont="1" applyFill="1" applyBorder="1" applyAlignment="1">
      <alignment horizontal="center" vertical="center" wrapText="1"/>
    </xf>
    <xf numFmtId="0" fontId="29" fillId="13" borderId="5" xfId="0" applyFont="1" applyFill="1" applyBorder="1" applyAlignment="1">
      <alignment horizontal="center" vertical="center"/>
    </xf>
    <xf numFmtId="49" fontId="29" fillId="6" borderId="13" xfId="0" applyNumberFormat="1" applyFont="1" applyFill="1" applyBorder="1" applyAlignment="1" applyProtection="1">
      <alignment horizontal="center" vertical="center" wrapText="1"/>
      <protection locked="0"/>
    </xf>
    <xf numFmtId="167" fontId="29" fillId="6" borderId="13" xfId="35" applyNumberFormat="1" applyFont="1" applyFill="1" applyBorder="1" applyAlignment="1" applyProtection="1">
      <alignment horizontal="center" vertical="center" wrapText="1"/>
      <protection locked="0"/>
    </xf>
    <xf numFmtId="167" fontId="29" fillId="6" borderId="14" xfId="35" applyNumberFormat="1" applyFont="1" applyFill="1" applyBorder="1" applyAlignment="1" applyProtection="1">
      <alignment horizontal="center" vertical="center" wrapText="1"/>
      <protection locked="0"/>
    </xf>
    <xf numFmtId="9" fontId="28" fillId="6" borderId="1" xfId="35" applyNumberFormat="1" applyFont="1" applyFill="1" applyBorder="1" applyAlignment="1" applyProtection="1">
      <alignment horizontal="center" vertical="center" wrapText="1"/>
      <protection locked="0"/>
    </xf>
    <xf numFmtId="1" fontId="28" fillId="6" borderId="1" xfId="35" applyNumberFormat="1" applyFont="1" applyFill="1" applyBorder="1" applyAlignment="1" applyProtection="1">
      <alignment horizontal="center" vertical="center" wrapText="1"/>
      <protection locked="0"/>
    </xf>
    <xf numFmtId="9" fontId="28" fillId="6" borderId="15" xfId="35" applyNumberFormat="1" applyFont="1" applyFill="1" applyBorder="1" applyAlignment="1" applyProtection="1">
      <alignment horizontal="center" vertical="center" wrapText="1"/>
      <protection locked="0"/>
    </xf>
    <xf numFmtId="1" fontId="28" fillId="6" borderId="15" xfId="35" applyNumberFormat="1" applyFont="1" applyFill="1" applyBorder="1" applyAlignment="1" applyProtection="1">
      <alignment horizontal="center" vertical="center" wrapText="1"/>
      <protection locked="0"/>
    </xf>
    <xf numFmtId="1" fontId="28" fillId="22" borderId="1" xfId="35" applyNumberFormat="1" applyFont="1" applyFill="1" applyBorder="1" applyAlignment="1" applyProtection="1">
      <alignment horizontal="center" vertical="center" wrapText="1"/>
      <protection locked="0"/>
    </xf>
    <xf numFmtId="9" fontId="28" fillId="19" borderId="2" xfId="36" applyFont="1" applyFill="1" applyBorder="1" applyAlignment="1">
      <alignment horizontal="center" vertical="center" wrapText="1"/>
    </xf>
    <xf numFmtId="9" fontId="28" fillId="21" borderId="4" xfId="36" applyFont="1" applyFill="1" applyBorder="1" applyAlignment="1">
      <alignment horizontal="center" vertical="center" wrapText="1"/>
    </xf>
    <xf numFmtId="9" fontId="28" fillId="19" borderId="1" xfId="36" applyFont="1" applyFill="1" applyBorder="1" applyAlignment="1">
      <alignment horizontal="center" vertical="center" wrapText="1"/>
    </xf>
    <xf numFmtId="9" fontId="28" fillId="14" borderId="1" xfId="36" applyFont="1" applyFill="1" applyBorder="1" applyAlignment="1">
      <alignment horizontal="center" vertical="center" wrapText="1"/>
    </xf>
    <xf numFmtId="9" fontId="28" fillId="19" borderId="3" xfId="36" applyFont="1" applyFill="1" applyBorder="1" applyAlignment="1">
      <alignment vertical="center" wrapText="1"/>
    </xf>
    <xf numFmtId="9" fontId="28" fillId="14" borderId="3" xfId="36" applyFont="1" applyFill="1" applyBorder="1" applyAlignment="1">
      <alignment vertical="center" wrapText="1"/>
    </xf>
    <xf numFmtId="0" fontId="28" fillId="22" borderId="1" xfId="35" applyFont="1" applyFill="1" applyBorder="1" applyAlignment="1" applyProtection="1">
      <alignment horizontal="center" vertical="center" wrapText="1"/>
      <protection locked="0"/>
    </xf>
    <xf numFmtId="0" fontId="28" fillId="20" borderId="15" xfId="0" applyFont="1" applyFill="1" applyBorder="1" applyAlignment="1" applyProtection="1">
      <alignment horizontal="center" vertical="center" wrapText="1"/>
      <protection locked="0"/>
    </xf>
    <xf numFmtId="49" fontId="29" fillId="20" borderId="29" xfId="0" applyNumberFormat="1" applyFont="1" applyFill="1" applyBorder="1" applyAlignment="1" applyProtection="1">
      <alignment horizontal="center" vertical="center" wrapText="1"/>
      <protection locked="0"/>
    </xf>
    <xf numFmtId="49" fontId="29" fillId="20" borderId="5" xfId="0" applyNumberFormat="1" applyFont="1" applyFill="1" applyBorder="1" applyAlignment="1" applyProtection="1">
      <alignment horizontal="center" vertical="center" wrapText="1"/>
      <protection locked="0"/>
    </xf>
    <xf numFmtId="49" fontId="29" fillId="7" borderId="1" xfId="0" applyNumberFormat="1" applyFont="1" applyFill="1" applyBorder="1" applyAlignment="1" applyProtection="1">
      <alignment horizontal="center" vertical="center" wrapText="1"/>
      <protection locked="0"/>
    </xf>
    <xf numFmtId="0" fontId="29" fillId="6" borderId="5" xfId="0" applyFont="1" applyFill="1" applyBorder="1" applyAlignment="1">
      <alignment horizontal="center"/>
    </xf>
    <xf numFmtId="1" fontId="28" fillId="22" borderId="1" xfId="30" applyNumberFormat="1" applyFont="1" applyFill="1" applyBorder="1" applyAlignment="1" applyProtection="1">
      <alignment horizontal="center" vertical="center" wrapText="1"/>
      <protection locked="0"/>
    </xf>
    <xf numFmtId="0" fontId="29" fillId="6" borderId="31" xfId="0" applyFont="1" applyFill="1" applyBorder="1" applyAlignment="1" applyProtection="1">
      <alignment horizontal="center" vertical="center" wrapText="1"/>
      <protection locked="0"/>
    </xf>
    <xf numFmtId="49" fontId="29" fillId="20" borderId="3" xfId="0" applyNumberFormat="1" applyFont="1" applyFill="1" applyBorder="1" applyAlignment="1" applyProtection="1">
      <alignment horizontal="center" vertical="center" wrapText="1"/>
      <protection locked="0"/>
    </xf>
    <xf numFmtId="49" fontId="29" fillId="6" borderId="3" xfId="0" applyNumberFormat="1" applyFont="1" applyFill="1" applyBorder="1" applyAlignment="1" applyProtection="1">
      <alignment horizontal="center" vertical="center" wrapText="1"/>
      <protection locked="0"/>
    </xf>
    <xf numFmtId="167" fontId="29" fillId="6" borderId="34" xfId="30" applyNumberFormat="1" applyFont="1" applyFill="1" applyBorder="1" applyAlignment="1" applyProtection="1">
      <alignment horizontal="center" vertical="center" wrapText="1"/>
      <protection locked="0"/>
    </xf>
    <xf numFmtId="9" fontId="28" fillId="22" borderId="3" xfId="30" applyNumberFormat="1" applyFont="1" applyFill="1" applyBorder="1" applyAlignment="1" applyProtection="1">
      <alignment horizontal="center" vertical="center" wrapText="1"/>
      <protection locked="0"/>
    </xf>
    <xf numFmtId="167" fontId="29" fillId="20" borderId="34" xfId="30" applyNumberFormat="1" applyFont="1" applyFill="1" applyBorder="1" applyAlignment="1" applyProtection="1">
      <alignment horizontal="center" vertical="center" wrapText="1"/>
      <protection locked="0"/>
    </xf>
    <xf numFmtId="0" fontId="28" fillId="14" borderId="3" xfId="0" applyFont="1" applyFill="1" applyBorder="1" applyAlignment="1">
      <alignment horizontal="center" vertical="center" wrapText="1"/>
    </xf>
    <xf numFmtId="0" fontId="28" fillId="21" borderId="20" xfId="0" applyFont="1" applyFill="1" applyBorder="1" applyAlignment="1">
      <alignment horizontal="center" vertical="center" wrapText="1"/>
    </xf>
    <xf numFmtId="0" fontId="28" fillId="21" borderId="21" xfId="0" applyFont="1" applyFill="1" applyBorder="1" applyAlignment="1">
      <alignment horizontal="center" vertical="center" wrapText="1"/>
    </xf>
    <xf numFmtId="0" fontId="28" fillId="21" borderId="23" xfId="0" applyFont="1" applyFill="1" applyBorder="1" applyAlignment="1">
      <alignment horizontal="center" vertical="center" wrapText="1"/>
    </xf>
    <xf numFmtId="0" fontId="28" fillId="21" borderId="22" xfId="0" applyFont="1" applyFill="1" applyBorder="1" applyAlignment="1">
      <alignment horizontal="center" vertical="center" wrapText="1"/>
    </xf>
    <xf numFmtId="9" fontId="28" fillId="21" borderId="4" xfId="0" applyNumberFormat="1" applyFont="1" applyFill="1" applyBorder="1" applyAlignment="1">
      <alignment horizontal="center" vertical="center" wrapText="1"/>
    </xf>
    <xf numFmtId="9" fontId="28" fillId="21" borderId="23" xfId="0" applyNumberFormat="1" applyFont="1" applyFill="1" applyBorder="1" applyAlignment="1">
      <alignment horizontal="center" vertical="center" wrapText="1"/>
    </xf>
    <xf numFmtId="0" fontId="28" fillId="7" borderId="4" xfId="0" applyFont="1" applyFill="1" applyBorder="1" applyAlignment="1">
      <alignment horizontal="center" vertical="center" wrapText="1"/>
    </xf>
    <xf numFmtId="9" fontId="28" fillId="7" borderId="4" xfId="0" applyNumberFormat="1" applyFont="1" applyFill="1" applyBorder="1" applyAlignment="1">
      <alignment horizontal="center" vertical="center" wrapText="1"/>
    </xf>
    <xf numFmtId="14" fontId="29" fillId="6" borderId="34" xfId="30" applyNumberFormat="1" applyFont="1" applyFill="1" applyBorder="1" applyAlignment="1" applyProtection="1">
      <alignment horizontal="center" vertical="center" wrapText="1"/>
      <protection locked="0"/>
    </xf>
    <xf numFmtId="167" fontId="29" fillId="14" borderId="34" xfId="30" applyNumberFormat="1" applyFont="1" applyFill="1" applyBorder="1" applyAlignment="1" applyProtection="1">
      <alignment horizontal="center" vertical="center" wrapText="1"/>
      <protection locked="0"/>
    </xf>
    <xf numFmtId="14" fontId="29" fillId="14" borderId="30" xfId="0" applyNumberFormat="1" applyFont="1" applyFill="1" applyBorder="1" applyAlignment="1">
      <alignment horizontal="center" vertical="center" wrapText="1"/>
    </xf>
    <xf numFmtId="167" fontId="29" fillId="14" borderId="31" xfId="30" applyNumberFormat="1" applyFont="1" applyFill="1" applyBorder="1" applyAlignment="1" applyProtection="1">
      <alignment horizontal="center" vertical="center" wrapText="1"/>
      <protection locked="0"/>
    </xf>
    <xf numFmtId="168" fontId="29" fillId="21" borderId="3" xfId="0" applyNumberFormat="1" applyFont="1" applyFill="1" applyBorder="1" applyAlignment="1">
      <alignment horizontal="center" vertical="center" wrapText="1"/>
    </xf>
    <xf numFmtId="168" fontId="29" fillId="7" borderId="3" xfId="0" applyNumberFormat="1" applyFont="1" applyFill="1" applyBorder="1" applyAlignment="1">
      <alignment horizontal="center" vertical="center" wrapText="1"/>
    </xf>
    <xf numFmtId="168" fontId="29" fillId="7" borderId="24" xfId="0" applyNumberFormat="1" applyFont="1" applyFill="1" applyBorder="1" applyAlignment="1">
      <alignment horizontal="center" vertical="center" wrapText="1"/>
    </xf>
    <xf numFmtId="167" fontId="47" fillId="18" borderId="37" xfId="35" applyNumberFormat="1" applyFont="1" applyFill="1" applyBorder="1" applyAlignment="1" applyProtection="1">
      <alignment horizontal="center" vertical="center" wrapText="1"/>
      <protection locked="0"/>
    </xf>
    <xf numFmtId="167" fontId="28" fillId="20" borderId="20" xfId="30" applyNumberFormat="1" applyFont="1" applyFill="1" applyBorder="1" applyAlignment="1" applyProtection="1">
      <alignment horizontal="center" vertical="center" wrapText="1"/>
      <protection locked="0"/>
    </xf>
    <xf numFmtId="9" fontId="28" fillId="20" borderId="15" xfId="30" applyNumberFormat="1" applyFont="1" applyFill="1" applyBorder="1" applyAlignment="1" applyProtection="1">
      <alignment horizontal="center" vertical="center" wrapText="1"/>
      <protection locked="0"/>
    </xf>
    <xf numFmtId="167" fontId="28" fillId="6" borderId="20" xfId="30" applyNumberFormat="1" applyFont="1" applyFill="1" applyBorder="1" applyAlignment="1" applyProtection="1">
      <alignment horizontal="center" vertical="center" wrapText="1"/>
      <protection locked="0"/>
    </xf>
    <xf numFmtId="9" fontId="28" fillId="6" borderId="15" xfId="30" applyNumberFormat="1" applyFont="1" applyFill="1" applyBorder="1" applyAlignment="1" applyProtection="1">
      <alignment horizontal="center" vertical="center" wrapText="1"/>
      <protection locked="0"/>
    </xf>
    <xf numFmtId="167" fontId="28" fillId="6" borderId="43" xfId="30" applyNumberFormat="1" applyFont="1" applyFill="1" applyBorder="1" applyAlignment="1" applyProtection="1">
      <alignment horizontal="center" vertical="center" wrapText="1"/>
      <protection locked="0"/>
    </xf>
    <xf numFmtId="167" fontId="28" fillId="20" borderId="22" xfId="30" applyNumberFormat="1" applyFont="1" applyFill="1" applyBorder="1" applyAlignment="1" applyProtection="1">
      <alignment horizontal="center" vertical="center" wrapText="1"/>
      <protection locked="0"/>
    </xf>
    <xf numFmtId="0" fontId="28" fillId="20" borderId="21" xfId="0" applyFont="1" applyFill="1" applyBorder="1" applyAlignment="1">
      <alignment horizontal="center" vertical="center" wrapText="1"/>
    </xf>
    <xf numFmtId="0" fontId="28" fillId="20" borderId="23" xfId="0" applyFont="1" applyFill="1" applyBorder="1" applyAlignment="1">
      <alignment horizontal="center" vertical="center" wrapText="1"/>
    </xf>
    <xf numFmtId="9" fontId="28" fillId="21" borderId="23" xfId="36" applyFont="1" applyFill="1" applyBorder="1" applyAlignment="1">
      <alignment horizontal="center" vertical="center" wrapText="1"/>
    </xf>
    <xf numFmtId="0" fontId="28" fillId="14" borderId="15" xfId="0" applyFont="1" applyFill="1" applyBorder="1" applyAlignment="1">
      <alignment horizontal="center" vertical="center" wrapText="1"/>
    </xf>
    <xf numFmtId="9" fontId="28" fillId="14" borderId="15" xfId="36" applyFont="1" applyFill="1" applyBorder="1" applyAlignment="1">
      <alignment horizontal="center" vertical="center" wrapText="1"/>
    </xf>
    <xf numFmtId="9" fontId="28" fillId="14" borderId="21" xfId="0" applyNumberFormat="1" applyFont="1" applyFill="1" applyBorder="1" applyAlignment="1">
      <alignment vertical="center" wrapText="1"/>
    </xf>
    <xf numFmtId="9" fontId="28" fillId="14" borderId="21" xfId="36" applyFont="1" applyFill="1" applyBorder="1" applyAlignment="1">
      <alignment vertical="center" wrapText="1"/>
    </xf>
    <xf numFmtId="9" fontId="28" fillId="14" borderId="23" xfId="0" applyNumberFormat="1" applyFont="1" applyFill="1" applyBorder="1" applyAlignment="1">
      <alignment vertical="center" wrapText="1"/>
    </xf>
    <xf numFmtId="9" fontId="28" fillId="14" borderId="15" xfId="0" applyNumberFormat="1" applyFont="1" applyFill="1" applyBorder="1" applyAlignment="1">
      <alignment horizontal="center" vertical="center" wrapText="1"/>
    </xf>
    <xf numFmtId="0" fontId="28" fillId="20" borderId="15" xfId="30" applyFont="1" applyFill="1" applyBorder="1" applyAlignment="1" applyProtection="1">
      <alignment horizontal="center" vertical="center" wrapText="1"/>
      <protection locked="0"/>
    </xf>
    <xf numFmtId="0" fontId="28" fillId="20" borderId="15" xfId="35" applyFont="1" applyFill="1" applyBorder="1" applyAlignment="1" applyProtection="1">
      <alignment horizontal="center" vertical="center" wrapText="1"/>
      <protection locked="0"/>
    </xf>
    <xf numFmtId="0" fontId="28" fillId="14" borderId="23" xfId="0" applyFont="1" applyFill="1" applyBorder="1" applyAlignment="1">
      <alignment horizontal="center" vertical="center" wrapText="1"/>
    </xf>
    <xf numFmtId="0" fontId="28" fillId="14" borderId="21" xfId="0" applyFont="1" applyFill="1" applyBorder="1" applyAlignment="1">
      <alignment horizontal="center" vertical="center" wrapText="1"/>
    </xf>
    <xf numFmtId="9" fontId="28" fillId="7" borderId="23" xfId="0" applyNumberFormat="1" applyFont="1" applyFill="1" applyBorder="1" applyAlignment="1">
      <alignment horizontal="center" vertical="center" wrapText="1"/>
    </xf>
    <xf numFmtId="1" fontId="28" fillId="20" borderId="15" xfId="30" applyNumberFormat="1" applyFont="1" applyFill="1" applyBorder="1" applyAlignment="1" applyProtection="1">
      <alignment horizontal="center" vertical="center" wrapText="1"/>
      <protection locked="0"/>
    </xf>
    <xf numFmtId="9" fontId="28" fillId="14" borderId="15" xfId="30" applyNumberFormat="1" applyFont="1" applyFill="1" applyBorder="1" applyAlignment="1" applyProtection="1">
      <alignment horizontal="center" vertical="center" wrapText="1"/>
      <protection locked="0"/>
    </xf>
    <xf numFmtId="1" fontId="28" fillId="14" borderId="15" xfId="30" applyNumberFormat="1" applyFont="1" applyFill="1" applyBorder="1" applyAlignment="1" applyProtection="1">
      <alignment horizontal="center" vertical="center" wrapText="1"/>
      <protection locked="0"/>
    </xf>
    <xf numFmtId="9" fontId="28" fillId="14" borderId="21" xfId="0" applyNumberFormat="1" applyFont="1" applyFill="1" applyBorder="1" applyAlignment="1">
      <alignment horizontal="center" vertical="center" wrapText="1"/>
    </xf>
    <xf numFmtId="9" fontId="28" fillId="14" borderId="23" xfId="0" applyNumberFormat="1" applyFont="1" applyFill="1" applyBorder="1" applyAlignment="1">
      <alignment horizontal="center" vertical="center" wrapText="1"/>
    </xf>
    <xf numFmtId="9" fontId="28" fillId="14" borderId="44" xfId="0" applyNumberFormat="1" applyFont="1" applyFill="1" applyBorder="1" applyAlignment="1">
      <alignment horizontal="center" vertical="center" wrapText="1"/>
    </xf>
    <xf numFmtId="1" fontId="28" fillId="6" borderId="15" xfId="30" applyNumberFormat="1" applyFont="1" applyFill="1" applyBorder="1" applyAlignment="1" applyProtection="1">
      <alignment horizontal="center" vertical="center" wrapText="1"/>
      <protection locked="0"/>
    </xf>
    <xf numFmtId="9" fontId="28" fillId="22" borderId="46" xfId="30" applyNumberFormat="1" applyFont="1" applyFill="1" applyBorder="1" applyAlignment="1" applyProtection="1">
      <alignment horizontal="center" vertical="center" wrapText="1"/>
      <protection locked="0"/>
    </xf>
    <xf numFmtId="1" fontId="28" fillId="22" borderId="41" xfId="30" applyNumberFormat="1" applyFont="1" applyFill="1" applyBorder="1" applyAlignment="1" applyProtection="1">
      <alignment horizontal="center" vertical="center" wrapText="1"/>
      <protection locked="0"/>
    </xf>
    <xf numFmtId="2" fontId="28" fillId="20" borderId="1" xfId="30" applyNumberFormat="1" applyFont="1" applyFill="1" applyBorder="1" applyAlignment="1" applyProtection="1">
      <alignment horizontal="center" vertical="center" wrapText="1"/>
      <protection locked="0"/>
    </xf>
    <xf numFmtId="168" fontId="29" fillId="21" borderId="2" xfId="69" applyNumberFormat="1" applyFont="1" applyFill="1" applyBorder="1" applyAlignment="1">
      <alignment vertical="center"/>
    </xf>
    <xf numFmtId="49" fontId="29" fillId="2" borderId="1" xfId="0" applyNumberFormat="1" applyFont="1" applyFill="1" applyBorder="1" applyAlignment="1" applyProtection="1">
      <alignment horizontal="center" vertical="center" wrapText="1"/>
      <protection locked="0"/>
    </xf>
    <xf numFmtId="49" fontId="29" fillId="20" borderId="0" xfId="0" applyNumberFormat="1" applyFont="1" applyFill="1" applyAlignment="1" applyProtection="1">
      <alignment horizontal="center" vertical="center" wrapText="1"/>
      <protection locked="0"/>
    </xf>
    <xf numFmtId="49" fontId="29" fillId="23" borderId="5" xfId="0" applyNumberFormat="1" applyFont="1" applyFill="1" applyBorder="1" applyAlignment="1" applyProtection="1">
      <alignment horizontal="center" vertical="center" wrapText="1"/>
      <protection locked="0"/>
    </xf>
    <xf numFmtId="0" fontId="29" fillId="23" borderId="1" xfId="0" applyFont="1" applyFill="1" applyBorder="1" applyAlignment="1" applyProtection="1">
      <alignment horizontal="center" vertical="center" wrapText="1"/>
      <protection locked="0"/>
    </xf>
    <xf numFmtId="167" fontId="29" fillId="23" borderId="1" xfId="65" applyNumberFormat="1" applyFont="1" applyFill="1" applyBorder="1" applyAlignment="1" applyProtection="1">
      <alignment horizontal="center" vertical="center" wrapText="1"/>
      <protection locked="0"/>
    </xf>
    <xf numFmtId="167" fontId="28" fillId="23" borderId="20" xfId="30" applyNumberFormat="1" applyFont="1" applyFill="1" applyBorder="1" applyAlignment="1" applyProtection="1">
      <alignment horizontal="center" vertical="center" wrapText="1"/>
      <protection locked="0"/>
    </xf>
    <xf numFmtId="168" fontId="29" fillId="24" borderId="3" xfId="0" applyNumberFormat="1" applyFont="1" applyFill="1" applyBorder="1" applyAlignment="1">
      <alignment horizontal="center" vertical="center" wrapText="1"/>
    </xf>
    <xf numFmtId="168" fontId="29" fillId="23" borderId="1" xfId="0" applyNumberFormat="1" applyFont="1" applyFill="1" applyBorder="1" applyAlignment="1" applyProtection="1">
      <alignment horizontal="center" vertical="center" wrapText="1"/>
      <protection locked="0"/>
    </xf>
    <xf numFmtId="168" fontId="29" fillId="7" borderId="1" xfId="0" applyNumberFormat="1" applyFont="1" applyFill="1" applyBorder="1" applyAlignment="1">
      <alignment horizontal="center" vertical="center" wrapText="1"/>
    </xf>
    <xf numFmtId="168" fontId="29" fillId="24" borderId="1" xfId="0" applyNumberFormat="1" applyFont="1" applyFill="1" applyBorder="1" applyAlignment="1">
      <alignment horizontal="center" vertical="center" wrapText="1"/>
    </xf>
    <xf numFmtId="49" fontId="29" fillId="20" borderId="34" xfId="0" applyNumberFormat="1" applyFont="1" applyFill="1" applyBorder="1" applyAlignment="1" applyProtection="1">
      <alignment horizontal="center" vertical="center" wrapText="1"/>
      <protection locked="0"/>
    </xf>
    <xf numFmtId="49" fontId="29" fillId="23" borderId="1" xfId="0" applyNumberFormat="1" applyFont="1" applyFill="1" applyBorder="1" applyAlignment="1" applyProtection="1">
      <alignment horizontal="center" vertical="center" wrapText="1"/>
      <protection locked="0"/>
    </xf>
    <xf numFmtId="42" fontId="29" fillId="20" borderId="1" xfId="24" applyFont="1" applyFill="1" applyBorder="1" applyAlignment="1">
      <alignment vertical="center"/>
    </xf>
    <xf numFmtId="168" fontId="29" fillId="6" borderId="2" xfId="69" applyNumberFormat="1" applyFont="1" applyFill="1" applyBorder="1" applyAlignment="1">
      <alignment vertical="center"/>
    </xf>
    <xf numFmtId="0" fontId="28" fillId="19" borderId="16" xfId="0" applyFont="1" applyFill="1" applyBorder="1" applyAlignment="1">
      <alignment horizontal="center" vertical="center" wrapText="1"/>
    </xf>
    <xf numFmtId="0" fontId="29" fillId="20" borderId="16" xfId="0" applyFont="1" applyFill="1" applyBorder="1" applyAlignment="1">
      <alignment horizontal="center" vertical="center" wrapText="1"/>
    </xf>
    <xf numFmtId="0" fontId="29" fillId="20" borderId="17" xfId="0" applyFont="1" applyFill="1" applyBorder="1" applyAlignment="1">
      <alignment horizontal="center" vertical="center" wrapText="1"/>
    </xf>
    <xf numFmtId="0" fontId="28" fillId="19" borderId="18" xfId="0" applyFont="1" applyFill="1" applyBorder="1" applyAlignment="1">
      <alignment horizontal="center" vertical="center" wrapText="1"/>
    </xf>
    <xf numFmtId="0" fontId="29" fillId="20" borderId="18" xfId="0" applyFont="1" applyFill="1" applyBorder="1" applyAlignment="1">
      <alignment horizontal="center" vertical="center" wrapText="1"/>
    </xf>
    <xf numFmtId="0" fontId="29" fillId="20" borderId="19" xfId="0" applyFont="1" applyFill="1" applyBorder="1" applyAlignment="1">
      <alignment horizontal="center" vertical="center" wrapText="1"/>
    </xf>
    <xf numFmtId="9" fontId="28" fillId="19" borderId="18" xfId="0" applyNumberFormat="1" applyFont="1" applyFill="1" applyBorder="1" applyAlignment="1">
      <alignment horizontal="center" vertical="center" wrapText="1"/>
    </xf>
    <xf numFmtId="1" fontId="28" fillId="19" borderId="18" xfId="0" applyNumberFormat="1" applyFont="1" applyFill="1" applyBorder="1" applyAlignment="1">
      <alignment horizontal="center" vertical="center" wrapText="1"/>
    </xf>
    <xf numFmtId="0" fontId="28" fillId="19" borderId="32" xfId="0" applyFont="1" applyFill="1" applyBorder="1" applyAlignment="1">
      <alignment horizontal="center" vertical="center" wrapText="1"/>
    </xf>
    <xf numFmtId="0" fontId="29" fillId="20" borderId="32" xfId="0" applyFont="1" applyFill="1" applyBorder="1" applyAlignment="1">
      <alignment horizontal="center" vertical="center" wrapText="1"/>
    </xf>
    <xf numFmtId="0" fontId="29" fillId="20" borderId="33" xfId="0" applyFont="1" applyFill="1" applyBorder="1" applyAlignment="1">
      <alignment horizontal="center" vertical="center" wrapText="1"/>
    </xf>
    <xf numFmtId="1" fontId="28" fillId="19" borderId="1" xfId="0" applyNumberFormat="1" applyFont="1" applyFill="1" applyBorder="1" applyAlignment="1">
      <alignment horizontal="center" vertical="center" wrapText="1"/>
    </xf>
    <xf numFmtId="14" fontId="29" fillId="20" borderId="1" xfId="0" applyNumberFormat="1" applyFont="1" applyFill="1" applyBorder="1" applyAlignment="1">
      <alignment horizontal="center" vertical="center" wrapText="1"/>
    </xf>
    <xf numFmtId="14" fontId="29" fillId="20" borderId="35" xfId="0" applyNumberFormat="1" applyFont="1" applyFill="1" applyBorder="1" applyAlignment="1">
      <alignment horizontal="center" vertical="center" wrapText="1"/>
    </xf>
    <xf numFmtId="14" fontId="29" fillId="20" borderId="2" xfId="0" applyNumberFormat="1" applyFont="1" applyFill="1" applyBorder="1" applyAlignment="1">
      <alignment horizontal="center" vertical="center" wrapText="1"/>
    </xf>
    <xf numFmtId="14" fontId="29" fillId="20" borderId="30" xfId="0" applyNumberFormat="1" applyFont="1" applyFill="1" applyBorder="1" applyAlignment="1">
      <alignment horizontal="center" vertical="center" wrapText="1"/>
    </xf>
    <xf numFmtId="14" fontId="29" fillId="14" borderId="35" xfId="0" applyNumberFormat="1" applyFont="1" applyFill="1" applyBorder="1" applyAlignment="1">
      <alignment horizontal="center" vertical="center" wrapText="1"/>
    </xf>
    <xf numFmtId="14" fontId="29" fillId="14" borderId="4" xfId="0" applyNumberFormat="1" applyFont="1" applyFill="1" applyBorder="1" applyAlignment="1">
      <alignment horizontal="center" vertical="center" wrapText="1"/>
    </xf>
    <xf numFmtId="14" fontId="29" fillId="14" borderId="36" xfId="0" applyNumberFormat="1" applyFont="1" applyFill="1" applyBorder="1" applyAlignment="1">
      <alignment horizontal="center" vertical="center" wrapText="1"/>
    </xf>
    <xf numFmtId="167" fontId="31" fillId="0" borderId="0" xfId="0" applyNumberFormat="1" applyFont="1" applyAlignment="1" applyProtection="1">
      <alignment horizontal="center" vertical="center"/>
      <protection locked="0"/>
    </xf>
    <xf numFmtId="9" fontId="28" fillId="19" borderId="1" xfId="36" applyFont="1" applyFill="1" applyBorder="1" applyAlignment="1" applyProtection="1">
      <alignment horizontal="center" vertical="center" wrapText="1"/>
      <protection locked="0"/>
    </xf>
    <xf numFmtId="9" fontId="28" fillId="14" borderId="1" xfId="36" applyFont="1" applyFill="1" applyBorder="1" applyAlignment="1" applyProtection="1">
      <alignment horizontal="center" vertical="center" wrapText="1"/>
      <protection locked="0"/>
    </xf>
    <xf numFmtId="0" fontId="29" fillId="23" borderId="2" xfId="0" applyFont="1" applyFill="1" applyBorder="1" applyAlignment="1">
      <alignment horizontal="center" vertical="center" wrapText="1"/>
    </xf>
    <xf numFmtId="42" fontId="29" fillId="23" borderId="1" xfId="24" applyFont="1" applyFill="1" applyBorder="1" applyAlignment="1">
      <alignment horizontal="center" vertical="center"/>
    </xf>
    <xf numFmtId="0" fontId="29" fillId="23" borderId="1" xfId="0" applyFont="1" applyFill="1" applyBorder="1" applyAlignment="1">
      <alignment horizontal="center" vertical="center" wrapText="1"/>
    </xf>
    <xf numFmtId="1" fontId="28" fillId="23" borderId="15" xfId="30" applyNumberFormat="1" applyFont="1" applyFill="1" applyBorder="1" applyAlignment="1" applyProtection="1">
      <alignment horizontal="center" vertical="center" wrapText="1"/>
      <protection locked="0"/>
    </xf>
    <xf numFmtId="1" fontId="28" fillId="23" borderId="47" xfId="30" applyNumberFormat="1" applyFont="1" applyFill="1" applyBorder="1" applyAlignment="1" applyProtection="1">
      <alignment horizontal="center" vertical="center" wrapText="1"/>
      <protection locked="0"/>
    </xf>
    <xf numFmtId="2" fontId="28" fillId="23" borderId="1" xfId="30" applyNumberFormat="1" applyFont="1" applyFill="1" applyBorder="1" applyAlignment="1" applyProtection="1">
      <alignment horizontal="center" vertical="center" wrapText="1"/>
      <protection locked="0"/>
    </xf>
    <xf numFmtId="9" fontId="28" fillId="23" borderId="46" xfId="30" applyNumberFormat="1" applyFont="1" applyFill="1" applyBorder="1" applyAlignment="1" applyProtection="1">
      <alignment horizontal="center" vertical="center" wrapText="1"/>
      <protection locked="0"/>
    </xf>
    <xf numFmtId="1" fontId="28" fillId="23" borderId="1" xfId="30" applyNumberFormat="1" applyFont="1" applyFill="1" applyBorder="1" applyAlignment="1" applyProtection="1">
      <alignment horizontal="center" vertical="center" wrapText="1"/>
      <protection locked="0"/>
    </xf>
    <xf numFmtId="167" fontId="28" fillId="23" borderId="45" xfId="30" applyNumberFormat="1" applyFont="1" applyFill="1" applyBorder="1" applyAlignment="1" applyProtection="1">
      <alignment horizontal="center" vertical="center" wrapText="1"/>
      <protection locked="0"/>
    </xf>
    <xf numFmtId="0" fontId="29" fillId="23" borderId="3" xfId="0" applyFont="1" applyFill="1" applyBorder="1" applyAlignment="1">
      <alignment horizontal="center" vertical="center" wrapText="1"/>
    </xf>
    <xf numFmtId="14" fontId="29" fillId="23" borderId="1" xfId="0" applyNumberFormat="1" applyFont="1" applyFill="1" applyBorder="1" applyAlignment="1">
      <alignment horizontal="center" vertical="center" wrapText="1"/>
    </xf>
    <xf numFmtId="14" fontId="29" fillId="23" borderId="35" xfId="0" applyNumberFormat="1" applyFont="1" applyFill="1" applyBorder="1" applyAlignment="1">
      <alignment horizontal="center" vertical="center" wrapText="1"/>
    </xf>
    <xf numFmtId="0" fontId="29" fillId="23" borderId="4" xfId="0" applyFont="1" applyFill="1" applyBorder="1" applyAlignment="1">
      <alignment horizontal="center" vertical="center" wrapText="1"/>
    </xf>
    <xf numFmtId="14" fontId="29" fillId="23" borderId="2" xfId="0" applyNumberFormat="1" applyFont="1" applyFill="1" applyBorder="1" applyAlignment="1">
      <alignment horizontal="center" vertical="center" wrapText="1"/>
    </xf>
    <xf numFmtId="14" fontId="29" fillId="23" borderId="30" xfId="0" applyNumberFormat="1" applyFont="1" applyFill="1" applyBorder="1" applyAlignment="1">
      <alignment horizontal="center" vertical="center" wrapText="1"/>
    </xf>
    <xf numFmtId="0" fontId="28" fillId="23" borderId="1" xfId="0" applyFont="1" applyFill="1" applyBorder="1" applyAlignment="1" applyProtection="1">
      <alignment horizontal="center" vertical="center" wrapText="1"/>
      <protection locked="0"/>
    </xf>
    <xf numFmtId="170" fontId="29" fillId="7" borderId="2" xfId="0" applyNumberFormat="1" applyFont="1" applyFill="1" applyBorder="1" applyAlignment="1">
      <alignment vertical="center"/>
    </xf>
    <xf numFmtId="42" fontId="29" fillId="20" borderId="2" xfId="24" applyFont="1" applyFill="1" applyBorder="1" applyAlignment="1">
      <alignment horizontal="center" vertical="center"/>
    </xf>
    <xf numFmtId="42" fontId="29" fillId="6" borderId="5" xfId="24" applyFont="1" applyFill="1" applyBorder="1" applyAlignment="1">
      <alignment horizontal="center" vertical="center"/>
    </xf>
    <xf numFmtId="42" fontId="29" fillId="6" borderId="2" xfId="24" applyFont="1" applyFill="1" applyBorder="1" applyAlignment="1">
      <alignment horizontal="center" vertical="center"/>
    </xf>
    <xf numFmtId="42" fontId="29" fillId="6" borderId="6" xfId="24" applyFont="1" applyFill="1" applyBorder="1" applyAlignment="1">
      <alignment horizontal="center" vertical="center"/>
    </xf>
    <xf numFmtId="0" fontId="26" fillId="10" borderId="1" xfId="0" applyFont="1" applyFill="1" applyBorder="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center" vertical="center"/>
    </xf>
    <xf numFmtId="0" fontId="26" fillId="11" borderId="1" xfId="0" applyFont="1" applyFill="1" applyBorder="1" applyAlignment="1" applyProtection="1">
      <alignment horizontal="center" vertical="center" wrapText="1"/>
      <protection locked="0"/>
    </xf>
    <xf numFmtId="42" fontId="29" fillId="6" borderId="5" xfId="24" applyFont="1" applyFill="1" applyBorder="1" applyAlignment="1">
      <alignment horizontal="center" vertical="center"/>
    </xf>
    <xf numFmtId="42" fontId="29" fillId="6" borderId="2" xfId="24" applyFont="1" applyFill="1" applyBorder="1" applyAlignment="1">
      <alignment horizontal="center" vertical="center"/>
    </xf>
    <xf numFmtId="0" fontId="36" fillId="0" borderId="0" xfId="0" applyFont="1" applyAlignment="1">
      <alignment horizontal="center" vertical="center" wrapText="1"/>
    </xf>
    <xf numFmtId="42" fontId="29" fillId="20" borderId="5" xfId="24" applyFont="1" applyFill="1" applyBorder="1" applyAlignment="1">
      <alignment horizontal="center" vertical="center"/>
    </xf>
    <xf numFmtId="42" fontId="29" fillId="20" borderId="6" xfId="24" applyFont="1" applyFill="1" applyBorder="1" applyAlignment="1">
      <alignment horizontal="center" vertical="center"/>
    </xf>
    <xf numFmtId="42" fontId="29" fillId="20" borderId="2" xfId="24" applyFont="1" applyFill="1" applyBorder="1" applyAlignment="1">
      <alignment horizontal="center" vertical="center"/>
    </xf>
    <xf numFmtId="42" fontId="29" fillId="6" borderId="6" xfId="24" applyFont="1" applyFill="1" applyBorder="1" applyAlignment="1">
      <alignment horizontal="center" vertical="center"/>
    </xf>
    <xf numFmtId="42" fontId="29" fillId="20" borderId="24" xfId="24" applyFont="1" applyFill="1" applyBorder="1" applyAlignment="1">
      <alignment horizontal="center" vertical="center"/>
    </xf>
    <xf numFmtId="42" fontId="29" fillId="20" borderId="4" xfId="24" applyFont="1" applyFill="1" applyBorder="1" applyAlignment="1">
      <alignment horizontal="center" vertical="center"/>
    </xf>
    <xf numFmtId="42" fontId="29" fillId="20" borderId="25" xfId="24" applyFont="1" applyFill="1" applyBorder="1" applyAlignment="1">
      <alignment horizontal="center" vertical="center"/>
    </xf>
    <xf numFmtId="42" fontId="29" fillId="20" borderId="26" xfId="24" applyFont="1" applyFill="1" applyBorder="1" applyAlignment="1">
      <alignment horizontal="center" vertical="center"/>
    </xf>
    <xf numFmtId="42" fontId="29" fillId="20" borderId="27" xfId="24" applyFont="1" applyFill="1" applyBorder="1" applyAlignment="1">
      <alignment horizontal="center" vertical="center"/>
    </xf>
    <xf numFmtId="42" fontId="29" fillId="20" borderId="28" xfId="24" applyFont="1" applyFill="1" applyBorder="1" applyAlignment="1">
      <alignment horizontal="center" vertical="center"/>
    </xf>
    <xf numFmtId="167" fontId="47" fillId="17" borderId="38" xfId="35" applyNumberFormat="1" applyFont="1" applyFill="1" applyBorder="1" applyAlignment="1" applyProtection="1">
      <alignment horizontal="center" vertical="center" wrapText="1"/>
      <protection locked="0"/>
    </xf>
    <xf numFmtId="167" fontId="47" fillId="17" borderId="39" xfId="35" applyNumberFormat="1" applyFont="1" applyFill="1" applyBorder="1" applyAlignment="1" applyProtection="1">
      <alignment horizontal="center" vertical="center" wrapText="1"/>
      <protection locked="0"/>
    </xf>
    <xf numFmtId="0" fontId="28" fillId="23" borderId="5" xfId="0" applyFont="1" applyFill="1" applyBorder="1" applyAlignment="1" applyProtection="1">
      <alignment horizontal="center" vertical="center" wrapText="1"/>
      <protection locked="0"/>
    </xf>
    <xf numFmtId="0" fontId="28" fillId="23" borderId="6" xfId="0" applyFont="1" applyFill="1" applyBorder="1" applyAlignment="1" applyProtection="1">
      <alignment horizontal="center" vertical="center" wrapText="1"/>
      <protection locked="0"/>
    </xf>
    <xf numFmtId="0" fontId="28" fillId="23" borderId="2" xfId="0" applyFont="1" applyFill="1" applyBorder="1" applyAlignment="1" applyProtection="1">
      <alignment horizontal="center" vertical="center" wrapText="1"/>
      <protection locked="0"/>
    </xf>
    <xf numFmtId="0" fontId="29" fillId="23" borderId="5" xfId="0" applyFont="1" applyFill="1" applyBorder="1" applyAlignment="1" applyProtection="1">
      <alignment horizontal="center" vertical="center" wrapText="1"/>
      <protection locked="0"/>
    </xf>
    <xf numFmtId="0" fontId="29" fillId="23" borderId="6" xfId="0" applyFont="1" applyFill="1" applyBorder="1" applyAlignment="1" applyProtection="1">
      <alignment horizontal="center" vertical="center" wrapText="1"/>
      <protection locked="0"/>
    </xf>
    <xf numFmtId="0" fontId="29" fillId="23" borderId="2" xfId="0" applyFont="1" applyFill="1" applyBorder="1" applyAlignment="1" applyProtection="1">
      <alignment horizontal="center" vertical="center" wrapText="1"/>
      <protection locked="0"/>
    </xf>
    <xf numFmtId="0" fontId="28" fillId="22" borderId="5" xfId="0" applyFont="1" applyFill="1" applyBorder="1" applyAlignment="1" applyProtection="1">
      <alignment horizontal="center" vertical="center" wrapText="1"/>
      <protection locked="0"/>
    </xf>
    <xf numFmtId="0" fontId="28" fillId="22" borderId="6" xfId="0" applyFont="1" applyFill="1" applyBorder="1" applyAlignment="1" applyProtection="1">
      <alignment horizontal="center" vertical="center" wrapText="1"/>
      <protection locked="0"/>
    </xf>
    <xf numFmtId="0" fontId="28" fillId="22" borderId="2" xfId="0" applyFont="1" applyFill="1" applyBorder="1" applyAlignment="1" applyProtection="1">
      <alignment horizontal="center" vertical="center" wrapText="1"/>
      <protection locked="0"/>
    </xf>
    <xf numFmtId="9" fontId="28" fillId="19" borderId="5" xfId="0" applyNumberFormat="1" applyFont="1" applyFill="1" applyBorder="1" applyAlignment="1">
      <alignment horizontal="center" vertical="center" wrapText="1"/>
    </xf>
    <xf numFmtId="9" fontId="28" fillId="19" borderId="6" xfId="0" applyNumberFormat="1" applyFont="1" applyFill="1" applyBorder="1" applyAlignment="1">
      <alignment horizontal="center" vertical="center" wrapText="1"/>
    </xf>
    <xf numFmtId="9" fontId="28" fillId="19" borderId="2" xfId="0" applyNumberFormat="1" applyFont="1" applyFill="1" applyBorder="1" applyAlignment="1">
      <alignment horizontal="center" vertical="center" wrapText="1"/>
    </xf>
    <xf numFmtId="42" fontId="29" fillId="20" borderId="1" xfId="24" applyFont="1" applyFill="1" applyBorder="1" applyAlignment="1">
      <alignment horizontal="center" vertical="center"/>
    </xf>
    <xf numFmtId="170" fontId="29" fillId="14" borderId="5" xfId="0" applyNumberFormat="1" applyFont="1" applyFill="1" applyBorder="1" applyAlignment="1">
      <alignment horizontal="center" vertical="center"/>
    </xf>
    <xf numFmtId="170" fontId="29" fillId="14" borderId="6" xfId="0" applyNumberFormat="1" applyFont="1" applyFill="1" applyBorder="1" applyAlignment="1">
      <alignment horizontal="center" vertical="center"/>
    </xf>
    <xf numFmtId="170" fontId="29" fillId="14" borderId="2" xfId="0" applyNumberFormat="1" applyFont="1" applyFill="1" applyBorder="1" applyAlignment="1">
      <alignment horizontal="center" vertical="center"/>
    </xf>
    <xf numFmtId="42" fontId="29" fillId="6" borderId="1" xfId="24" applyFont="1" applyFill="1" applyBorder="1" applyAlignment="1">
      <alignment horizontal="center" vertical="center"/>
    </xf>
    <xf numFmtId="169" fontId="29" fillId="14" borderId="5" xfId="0" applyNumberFormat="1" applyFont="1" applyFill="1" applyBorder="1" applyAlignment="1">
      <alignment horizontal="center" vertical="center"/>
    </xf>
    <xf numFmtId="169" fontId="29" fillId="14" borderId="2" xfId="0" applyNumberFormat="1" applyFont="1" applyFill="1" applyBorder="1" applyAlignment="1">
      <alignment horizontal="center" vertical="center"/>
    </xf>
    <xf numFmtId="14" fontId="29" fillId="24" borderId="5" xfId="0" applyNumberFormat="1" applyFont="1" applyFill="1" applyBorder="1" applyAlignment="1">
      <alignment horizontal="center" vertical="center" wrapText="1"/>
    </xf>
    <xf numFmtId="14" fontId="29" fillId="24" borderId="6" xfId="0" applyNumberFormat="1" applyFont="1" applyFill="1" applyBorder="1" applyAlignment="1">
      <alignment horizontal="center" vertical="center" wrapText="1"/>
    </xf>
    <xf numFmtId="14" fontId="29" fillId="24" borderId="2" xfId="0" applyNumberFormat="1" applyFont="1" applyFill="1" applyBorder="1" applyAlignment="1">
      <alignment horizontal="center" vertical="center" wrapText="1"/>
    </xf>
    <xf numFmtId="167" fontId="29" fillId="24" borderId="44" xfId="30" applyNumberFormat="1" applyFont="1" applyFill="1" applyBorder="1" applyAlignment="1" applyProtection="1">
      <alignment horizontal="center" vertical="center" wrapText="1"/>
      <protection locked="0"/>
    </xf>
    <xf numFmtId="167" fontId="29" fillId="24" borderId="48" xfId="30" applyNumberFormat="1" applyFont="1" applyFill="1" applyBorder="1" applyAlignment="1" applyProtection="1">
      <alignment horizontal="center" vertical="center" wrapText="1"/>
      <protection locked="0"/>
    </xf>
    <xf numFmtId="167" fontId="29" fillId="24" borderId="49" xfId="30" applyNumberFormat="1" applyFont="1" applyFill="1" applyBorder="1" applyAlignment="1" applyProtection="1">
      <alignment horizontal="center" vertical="center" wrapText="1"/>
      <protection locked="0"/>
    </xf>
    <xf numFmtId="167" fontId="28" fillId="23" borderId="43" xfId="30" applyNumberFormat="1" applyFont="1" applyFill="1" applyBorder="1" applyAlignment="1" applyProtection="1">
      <alignment horizontal="center" vertical="center" wrapText="1"/>
      <protection locked="0"/>
    </xf>
    <xf numFmtId="167" fontId="28" fillId="23" borderId="50" xfId="30" applyNumberFormat="1" applyFont="1" applyFill="1" applyBorder="1" applyAlignment="1" applyProtection="1">
      <alignment horizontal="center" vertical="center" wrapText="1"/>
      <protection locked="0"/>
    </xf>
    <xf numFmtId="167" fontId="28" fillId="23" borderId="22" xfId="30" applyNumberFormat="1" applyFont="1" applyFill="1" applyBorder="1" applyAlignment="1" applyProtection="1">
      <alignment horizontal="center" vertical="center" wrapText="1"/>
      <protection locked="0"/>
    </xf>
    <xf numFmtId="0" fontId="29" fillId="24" borderId="5" xfId="0" applyFont="1" applyFill="1" applyBorder="1" applyAlignment="1">
      <alignment horizontal="center" vertical="center" wrapText="1"/>
    </xf>
    <xf numFmtId="0" fontId="29" fillId="24" borderId="6" xfId="0" applyFont="1" applyFill="1" applyBorder="1" applyAlignment="1">
      <alignment horizontal="center" vertical="center" wrapText="1"/>
    </xf>
    <xf numFmtId="0" fontId="29" fillId="24" borderId="2" xfId="0" applyFont="1" applyFill="1" applyBorder="1" applyAlignment="1">
      <alignment horizontal="center" vertical="center" wrapText="1"/>
    </xf>
    <xf numFmtId="49" fontId="29" fillId="23" borderId="5" xfId="0" applyNumberFormat="1" applyFont="1" applyFill="1" applyBorder="1" applyAlignment="1" applyProtection="1">
      <alignment horizontal="center" vertical="center" wrapText="1"/>
      <protection locked="0"/>
    </xf>
    <xf numFmtId="49" fontId="29" fillId="23" borderId="6" xfId="0" applyNumberFormat="1" applyFont="1" applyFill="1" applyBorder="1" applyAlignment="1" applyProtection="1">
      <alignment horizontal="center" vertical="center" wrapText="1"/>
      <protection locked="0"/>
    </xf>
    <xf numFmtId="49" fontId="29" fillId="23" borderId="2" xfId="0" applyNumberFormat="1" applyFont="1" applyFill="1" applyBorder="1" applyAlignment="1" applyProtection="1">
      <alignment horizontal="center" vertical="center" wrapText="1"/>
      <protection locked="0"/>
    </xf>
    <xf numFmtId="9" fontId="28" fillId="24" borderId="5" xfId="0" applyNumberFormat="1" applyFont="1" applyFill="1" applyBorder="1" applyAlignment="1">
      <alignment horizontal="center" vertical="center" wrapText="1"/>
    </xf>
    <xf numFmtId="9" fontId="28" fillId="24" borderId="6" xfId="0" applyNumberFormat="1" applyFont="1" applyFill="1" applyBorder="1" applyAlignment="1">
      <alignment horizontal="center" vertical="center" wrapText="1"/>
    </xf>
    <xf numFmtId="9" fontId="28" fillId="24" borderId="2" xfId="0" applyNumberFormat="1" applyFont="1" applyFill="1" applyBorder="1" applyAlignment="1">
      <alignment horizontal="center" vertical="center" wrapText="1"/>
    </xf>
    <xf numFmtId="170" fontId="29" fillId="24" borderId="5" xfId="0" applyNumberFormat="1" applyFont="1" applyFill="1" applyBorder="1" applyAlignment="1">
      <alignment horizontal="center" vertical="center"/>
    </xf>
    <xf numFmtId="170" fontId="29" fillId="24" borderId="6" xfId="0" applyNumberFormat="1" applyFont="1" applyFill="1" applyBorder="1" applyAlignment="1">
      <alignment horizontal="center" vertical="center"/>
    </xf>
    <xf numFmtId="9" fontId="28" fillId="24" borderId="44" xfId="0" applyNumberFormat="1" applyFont="1" applyFill="1" applyBorder="1" applyAlignment="1">
      <alignment horizontal="center" vertical="center" wrapText="1"/>
    </xf>
    <xf numFmtId="9" fontId="28" fillId="24" borderId="48" xfId="0" applyNumberFormat="1" applyFont="1" applyFill="1" applyBorder="1" applyAlignment="1">
      <alignment horizontal="center" vertical="center" wrapText="1"/>
    </xf>
    <xf numFmtId="9" fontId="28" fillId="24" borderId="49" xfId="0" applyNumberFormat="1" applyFont="1" applyFill="1" applyBorder="1" applyAlignment="1">
      <alignment horizontal="center" vertical="center" wrapText="1"/>
    </xf>
    <xf numFmtId="168" fontId="29" fillId="24" borderId="43" xfId="0" applyNumberFormat="1" applyFont="1" applyFill="1" applyBorder="1" applyAlignment="1">
      <alignment horizontal="center" vertical="center" wrapText="1"/>
    </xf>
    <xf numFmtId="168" fontId="29" fillId="24" borderId="50" xfId="0" applyNumberFormat="1" applyFont="1" applyFill="1" applyBorder="1" applyAlignment="1">
      <alignment horizontal="center" vertical="center" wrapText="1"/>
    </xf>
    <xf numFmtId="168" fontId="29" fillId="24" borderId="22" xfId="0" applyNumberFormat="1" applyFont="1" applyFill="1" applyBorder="1" applyAlignment="1">
      <alignment horizontal="center" vertical="center" wrapText="1"/>
    </xf>
    <xf numFmtId="168" fontId="29" fillId="23" borderId="5" xfId="0" applyNumberFormat="1" applyFont="1" applyFill="1" applyBorder="1" applyAlignment="1" applyProtection="1">
      <alignment horizontal="center" vertical="center" wrapText="1"/>
      <protection locked="0"/>
    </xf>
    <xf numFmtId="168" fontId="29" fillId="23" borderId="6" xfId="0" applyNumberFormat="1" applyFont="1" applyFill="1" applyBorder="1" applyAlignment="1" applyProtection="1">
      <alignment horizontal="center" vertical="center" wrapText="1"/>
      <protection locked="0"/>
    </xf>
    <xf numFmtId="168" fontId="29" fillId="23" borderId="2" xfId="0" applyNumberFormat="1" applyFont="1" applyFill="1" applyBorder="1" applyAlignment="1" applyProtection="1">
      <alignment horizontal="center" vertical="center" wrapText="1"/>
      <protection locked="0"/>
    </xf>
    <xf numFmtId="0" fontId="29" fillId="23" borderId="5"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29" fillId="23" borderId="2" xfId="0" applyFont="1" applyFill="1" applyBorder="1" applyAlignment="1">
      <alignment horizontal="center" vertical="center" wrapText="1"/>
    </xf>
    <xf numFmtId="0" fontId="29" fillId="13" borderId="5" xfId="0" applyFont="1" applyFill="1" applyBorder="1" applyAlignment="1">
      <alignment horizontal="center" vertical="center"/>
    </xf>
    <xf numFmtId="0" fontId="29" fillId="13" borderId="6" xfId="0" applyFont="1" applyFill="1" applyBorder="1" applyAlignment="1">
      <alignment horizontal="center" vertical="center"/>
    </xf>
    <xf numFmtId="0" fontId="29" fillId="13" borderId="2" xfId="0" applyFont="1" applyFill="1" applyBorder="1" applyAlignment="1">
      <alignment horizontal="center" vertical="center"/>
    </xf>
    <xf numFmtId="167" fontId="29" fillId="23" borderId="5" xfId="30" applyNumberFormat="1" applyFont="1" applyFill="1" applyBorder="1" applyAlignment="1" applyProtection="1">
      <alignment horizontal="center" vertical="center" wrapText="1"/>
      <protection locked="0"/>
    </xf>
    <xf numFmtId="167" fontId="29" fillId="23" borderId="6" xfId="30" applyNumberFormat="1" applyFont="1" applyFill="1" applyBorder="1" applyAlignment="1" applyProtection="1">
      <alignment horizontal="center" vertical="center" wrapText="1"/>
      <protection locked="0"/>
    </xf>
    <xf numFmtId="167" fontId="29" fillId="23" borderId="2" xfId="30" applyNumberFormat="1" applyFont="1" applyFill="1" applyBorder="1" applyAlignment="1" applyProtection="1">
      <alignment horizontal="center" vertical="center" wrapText="1"/>
      <protection locked="0"/>
    </xf>
    <xf numFmtId="170" fontId="29" fillId="24" borderId="2" xfId="0" applyNumberFormat="1" applyFont="1" applyFill="1" applyBorder="1" applyAlignment="1">
      <alignment horizontal="center" vertical="center"/>
    </xf>
    <xf numFmtId="42" fontId="29" fillId="14" borderId="5" xfId="24" applyFont="1" applyFill="1" applyBorder="1" applyAlignment="1">
      <alignment horizontal="center" vertical="center"/>
    </xf>
    <xf numFmtId="42" fontId="29" fillId="14" borderId="2" xfId="24" applyFont="1" applyFill="1" applyBorder="1" applyAlignment="1">
      <alignment horizontal="center" vertical="center"/>
    </xf>
    <xf numFmtId="167" fontId="28" fillId="6" borderId="40" xfId="30" applyNumberFormat="1" applyFont="1" applyFill="1" applyBorder="1" applyAlignment="1" applyProtection="1">
      <alignment horizontal="center" vertical="center" wrapText="1"/>
      <protection locked="0"/>
    </xf>
    <xf numFmtId="1" fontId="28" fillId="6" borderId="41" xfId="30" applyNumberFormat="1" applyFont="1" applyFill="1" applyBorder="1" applyAlignment="1" applyProtection="1">
      <alignment horizontal="center" vertical="center" wrapText="1"/>
      <protection locked="0"/>
    </xf>
    <xf numFmtId="1" fontId="28" fillId="6" borderId="42" xfId="30" applyNumberFormat="1" applyFont="1" applyFill="1" applyBorder="1" applyAlignment="1" applyProtection="1">
      <alignment horizontal="center" vertical="center" wrapText="1"/>
      <protection locked="0"/>
    </xf>
    <xf numFmtId="167" fontId="28" fillId="6" borderId="22" xfId="30" applyNumberFormat="1" applyFont="1" applyFill="1" applyBorder="1" applyAlignment="1" applyProtection="1">
      <alignment horizontal="center" vertical="center" wrapText="1"/>
      <protection locked="0"/>
    </xf>
    <xf numFmtId="1" fontId="28" fillId="22" borderId="2" xfId="30" applyNumberFormat="1" applyFont="1" applyFill="1" applyBorder="1" applyAlignment="1" applyProtection="1">
      <alignment horizontal="center" vertical="center" wrapText="1"/>
      <protection locked="0"/>
    </xf>
    <xf numFmtId="1" fontId="28" fillId="6" borderId="2" xfId="30" applyNumberFormat="1" applyFont="1" applyFill="1" applyBorder="1" applyAlignment="1" applyProtection="1">
      <alignment horizontal="center" vertical="center" wrapText="1"/>
      <protection locked="0"/>
    </xf>
    <xf numFmtId="0" fontId="1" fillId="0" borderId="0" xfId="35" applyFont="1"/>
    <xf numFmtId="0" fontId="28" fillId="6" borderId="5"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0" fontId="29" fillId="6" borderId="2" xfId="0" applyFont="1" applyFill="1" applyBorder="1" applyAlignment="1" applyProtection="1">
      <alignment horizontal="center" vertical="center" wrapText="1"/>
      <protection locked="0"/>
    </xf>
    <xf numFmtId="49" fontId="29" fillId="6" borderId="5" xfId="0" applyNumberFormat="1" applyFont="1" applyFill="1" applyBorder="1" applyAlignment="1" applyProtection="1">
      <alignment horizontal="center" vertical="center" wrapText="1"/>
      <protection locked="0"/>
    </xf>
    <xf numFmtId="49" fontId="29" fillId="6" borderId="2" xfId="0" applyNumberFormat="1" applyFont="1" applyFill="1" applyBorder="1" applyAlignment="1" applyProtection="1">
      <alignment horizontal="center" vertical="center" wrapText="1"/>
      <protection locked="0"/>
    </xf>
    <xf numFmtId="167" fontId="29" fillId="6" borderId="5" xfId="30" applyNumberFormat="1" applyFont="1" applyFill="1" applyBorder="1" applyAlignment="1" applyProtection="1">
      <alignment horizontal="center" vertical="center" wrapText="1"/>
      <protection locked="0"/>
    </xf>
    <xf numFmtId="167" fontId="29" fillId="6" borderId="2" xfId="30" applyNumberFormat="1" applyFont="1" applyFill="1" applyBorder="1" applyAlignment="1" applyProtection="1">
      <alignment horizontal="center" vertical="center" wrapText="1"/>
      <protection locked="0"/>
    </xf>
    <xf numFmtId="167" fontId="28" fillId="6" borderId="22" xfId="30" applyNumberFormat="1" applyFont="1" applyFill="1" applyBorder="1" applyAlignment="1" applyProtection="1">
      <alignment horizontal="center" vertical="center" wrapText="1"/>
      <protection locked="0"/>
    </xf>
    <xf numFmtId="167" fontId="28" fillId="6" borderId="43" xfId="30" applyNumberFormat="1" applyFont="1" applyFill="1" applyBorder="1" applyAlignment="1" applyProtection="1">
      <alignment horizontal="center" vertical="center" wrapText="1"/>
      <protection locked="0"/>
    </xf>
    <xf numFmtId="1" fontId="28" fillId="22" borderId="2" xfId="30" applyNumberFormat="1" applyFont="1" applyFill="1" applyBorder="1" applyAlignment="1" applyProtection="1">
      <alignment horizontal="center" vertical="center" wrapText="1"/>
      <protection locked="0"/>
    </xf>
    <xf numFmtId="1" fontId="28" fillId="22" borderId="5" xfId="30" applyNumberFormat="1" applyFont="1" applyFill="1" applyBorder="1" applyAlignment="1" applyProtection="1">
      <alignment horizontal="center" vertical="center" wrapText="1"/>
      <protection locked="0"/>
    </xf>
    <xf numFmtId="1" fontId="28" fillId="6" borderId="2" xfId="30" applyNumberFormat="1" applyFont="1" applyFill="1" applyBorder="1" applyAlignment="1" applyProtection="1">
      <alignment horizontal="center" vertical="center" wrapText="1"/>
      <protection locked="0"/>
    </xf>
    <xf numFmtId="1" fontId="28" fillId="6" borderId="5" xfId="30" applyNumberFormat="1" applyFont="1" applyFill="1" applyBorder="1" applyAlignment="1" applyProtection="1">
      <alignment horizontal="center" vertical="center" wrapText="1"/>
      <protection locked="0"/>
    </xf>
    <xf numFmtId="168" fontId="29" fillId="7" borderId="43" xfId="0" applyNumberFormat="1" applyFont="1" applyFill="1" applyBorder="1" applyAlignment="1">
      <alignment horizontal="center" vertical="center" wrapText="1"/>
    </xf>
    <xf numFmtId="168" fontId="29" fillId="7" borderId="22" xfId="0" applyNumberFormat="1" applyFont="1" applyFill="1" applyBorder="1" applyAlignment="1">
      <alignment horizontal="center" vertical="center" wrapText="1"/>
    </xf>
    <xf numFmtId="168" fontId="29" fillId="6" borderId="5" xfId="0" applyNumberFormat="1" applyFont="1" applyFill="1" applyBorder="1" applyAlignment="1" applyProtection="1">
      <alignment horizontal="center" vertical="center" wrapText="1"/>
      <protection locked="0"/>
    </xf>
    <xf numFmtId="168" fontId="29" fillId="6" borderId="2" xfId="0" applyNumberFormat="1" applyFont="1" applyFill="1" applyBorder="1" applyAlignment="1" applyProtection="1">
      <alignment horizontal="center" vertical="center" wrapText="1"/>
      <protection locked="0"/>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9" fontId="28" fillId="22" borderId="5" xfId="36" applyFont="1" applyFill="1" applyBorder="1" applyAlignment="1" applyProtection="1">
      <alignment horizontal="center" vertical="center" wrapText="1"/>
      <protection locked="0"/>
    </xf>
    <xf numFmtId="9" fontId="28" fillId="22" borderId="2" xfId="36" applyFont="1" applyFill="1" applyBorder="1" applyAlignment="1" applyProtection="1">
      <alignment horizontal="center" vertical="center" wrapText="1"/>
      <protection locked="0"/>
    </xf>
    <xf numFmtId="9" fontId="28" fillId="6" borderId="44" xfId="36" applyFont="1" applyFill="1" applyBorder="1" applyAlignment="1" applyProtection="1">
      <alignment horizontal="center" vertical="center" wrapText="1"/>
      <protection locked="0"/>
    </xf>
    <xf numFmtId="9" fontId="28" fillId="6" borderId="49" xfId="36" applyFont="1" applyFill="1" applyBorder="1" applyAlignment="1" applyProtection="1">
      <alignment horizontal="center" vertical="center" wrapText="1"/>
      <protection locked="0"/>
    </xf>
    <xf numFmtId="9" fontId="28" fillId="6" borderId="49" xfId="36" applyFont="1" applyFill="1" applyBorder="1" applyAlignment="1" applyProtection="1">
      <alignment horizontal="center" vertical="center" wrapText="1"/>
      <protection locked="0"/>
    </xf>
  </cellXfs>
  <cellStyles count="70">
    <cellStyle name="Hipervínculo" xfId="34" builtinId="8"/>
    <cellStyle name="Hipervínculo 2" xfId="7" xr:uid="{00000000-0005-0000-0000-000000000000}"/>
    <cellStyle name="Hipervínculo visitado" xfId="16" builtinId="9" hidden="1"/>
    <cellStyle name="Hipervínculo visitado" xfId="15" builtinId="9" hidden="1"/>
    <cellStyle name="Millares [0]" xfId="37" builtinId="6"/>
    <cellStyle name="Millares [0] 2" xfId="68" xr:uid="{AA0C5736-D910-4F2B-8555-55A0BBAD44AE}"/>
    <cellStyle name="Millares 2" xfId="9" xr:uid="{00000000-0005-0000-0000-000003000000}"/>
    <cellStyle name="Millares 2 2" xfId="14" xr:uid="{00000000-0005-0000-0000-000004000000}"/>
    <cellStyle name="Millares 2 2 2" xfId="47" xr:uid="{5B3C3D60-7FF6-426B-AA65-91DCC59CADEA}"/>
    <cellStyle name="Millares 2 3" xfId="21" xr:uid="{00000000-0005-0000-0000-000005000000}"/>
    <cellStyle name="Millares 2 3 2" xfId="52" xr:uid="{21CF2DEC-12CE-40F2-BD18-53B52593937A}"/>
    <cellStyle name="Millares 2 4" xfId="42" xr:uid="{34E475BC-7811-4C21-A7DB-15228DF6452A}"/>
    <cellStyle name="Millares 3" xfId="67" xr:uid="{063371D8-568D-4742-A889-999FF1DC62CC}"/>
    <cellStyle name="Moneda" xfId="69" builtinId="4"/>
    <cellStyle name="Moneda [0]" xfId="24" builtinId="7"/>
    <cellStyle name="Moneda [0] 2" xfId="55" xr:uid="{C949FB47-2452-4A52-B513-0EF06D290249}"/>
    <cellStyle name="Moneda 2" xfId="4" xr:uid="{00000000-0005-0000-0000-000007000000}"/>
    <cellStyle name="Moneda 2 2" xfId="12" xr:uid="{00000000-0005-0000-0000-000008000000}"/>
    <cellStyle name="Moneda 2 2 2" xfId="45" xr:uid="{CE57B10F-1786-4754-8037-4022572FE02F}"/>
    <cellStyle name="Moneda 2 3" xfId="19" xr:uid="{00000000-0005-0000-0000-000009000000}"/>
    <cellStyle name="Moneda 2 3 2" xfId="50" xr:uid="{DCD72CD0-9285-4DBA-A269-AAF0BB7FC851}"/>
    <cellStyle name="Moneda 2 4" xfId="40" xr:uid="{2FBAD10C-E3E7-44B6-9185-204FF5788F1D}"/>
    <cellStyle name="Moneda 3" xfId="66" xr:uid="{DDEB1DE3-ED7E-4333-9499-B39B0D547E80}"/>
    <cellStyle name="Normal" xfId="0" builtinId="0"/>
    <cellStyle name="Normal 2" xfId="3" xr:uid="{00000000-0005-0000-0000-00000B000000}"/>
    <cellStyle name="Normal 2 2" xfId="5" xr:uid="{00000000-0005-0000-0000-00000C000000}"/>
    <cellStyle name="Normal 3" xfId="1" xr:uid="{00000000-0005-0000-0000-00000D000000}"/>
    <cellStyle name="Normal 3 2" xfId="10" xr:uid="{00000000-0005-0000-0000-00000E000000}"/>
    <cellStyle name="Normal 3 2 2" xfId="25" xr:uid="{86F6A6FF-A9E4-4144-A3B1-1E64B892EAE5}"/>
    <cellStyle name="Normal 3 2 2 2" xfId="56" xr:uid="{A96E6537-B219-4485-A53E-76140D60F0FC}"/>
    <cellStyle name="Normal 3 2 3" xfId="30" xr:uid="{A8A694E8-7327-49F9-9CD0-7DE6FC322BF6}"/>
    <cellStyle name="Normal 3 2 3 2" xfId="35" xr:uid="{04436807-A091-483A-9079-4D71F6A35885}"/>
    <cellStyle name="Normal 3 2 3 2 2" xfId="65" xr:uid="{E8819CFE-A361-4E6D-A6CD-08445CE986E2}"/>
    <cellStyle name="Normal 3 2 3 3" xfId="23" xr:uid="{00000000-0005-0000-0000-00000F000000}"/>
    <cellStyle name="Normal 3 2 3 3 2" xfId="26" xr:uid="{B6D743D2-F9B6-43FB-B1DE-4383980CD4AC}"/>
    <cellStyle name="Normal 3 2 3 3 2 2" xfId="57" xr:uid="{7FD57B29-2A90-411B-AAF8-5B27FE2D7CD9}"/>
    <cellStyle name="Normal 3 2 3 3 3" xfId="31" xr:uid="{8C999FF1-DBFE-4960-88DF-9E905C3B1EEE}"/>
    <cellStyle name="Normal 3 2 3 3 3 2" xfId="62" xr:uid="{AE4C5895-9A71-45F5-85A6-24418524A408}"/>
    <cellStyle name="Normal 3 2 3 3 4" xfId="28" xr:uid="{419E20B5-02D5-46A0-8573-2DC0B152A49F}"/>
    <cellStyle name="Normal 3 2 3 3 4 2" xfId="33" xr:uid="{AB56CD44-733E-40E2-9CC8-FD3C7D6B7244}"/>
    <cellStyle name="Normal 3 2 3 3 4 2 2" xfId="64" xr:uid="{B336B476-D150-4087-96E8-D0A7770DC175}"/>
    <cellStyle name="Normal 3 2 3 3 4 3" xfId="59" xr:uid="{BCDE8A20-8997-454F-9B36-F4B659807EED}"/>
    <cellStyle name="Normal 3 2 3 3 5" xfId="54" xr:uid="{85AC18C7-8D26-463A-BF7A-1698B5944524}"/>
    <cellStyle name="Normal 3 2 3 4" xfId="61" xr:uid="{D87B8CE6-0EDC-4BCE-BFAF-074C0BED42CE}"/>
    <cellStyle name="Normal 3 2 4" xfId="27" xr:uid="{7679BCB5-6FA1-4ABF-ADB4-C677DC134AA8}"/>
    <cellStyle name="Normal 3 2 4 2" xfId="29" xr:uid="{131294E1-0FE8-491F-9845-E20B9154BCFD}"/>
    <cellStyle name="Normal 3 2 4 2 2" xfId="60" xr:uid="{5CE063AB-F81D-40EA-9334-4FBC65ACBFEC}"/>
    <cellStyle name="Normal 3 2 4 3" xfId="32" xr:uid="{BF3ACFB4-ADED-41F1-9DA5-3913D2C723F9}"/>
    <cellStyle name="Normal 3 2 4 3 2" xfId="63" xr:uid="{D5BA3CB3-DE11-46A7-850F-E365FDB7D8CD}"/>
    <cellStyle name="Normal 3 2 4 4" xfId="58" xr:uid="{F38D539C-FA48-4004-B810-E9D97C1618E7}"/>
    <cellStyle name="Normal 3 2 5" xfId="43" xr:uid="{2B4C4E8F-3641-441D-A412-1FD44CD3D43B}"/>
    <cellStyle name="Normal 3 3" xfId="17" xr:uid="{00000000-0005-0000-0000-000010000000}"/>
    <cellStyle name="Normal 3 3 2" xfId="48" xr:uid="{9E2243E3-8CFC-441B-B41A-1BDA5F28B5EC}"/>
    <cellStyle name="Normal 3 4" xfId="22" xr:uid="{00000000-0005-0000-0000-000011000000}"/>
    <cellStyle name="Normal 3 4 2" xfId="53" xr:uid="{F2325F60-A0C1-4FDC-90C5-37328CEBEFAD}"/>
    <cellStyle name="Normal 3 5" xfId="38" xr:uid="{57A23079-73F8-4CE9-9175-0485EBCE4240}"/>
    <cellStyle name="Normal 4" xfId="8" xr:uid="{00000000-0005-0000-0000-000012000000}"/>
    <cellStyle name="Normal 4 2" xfId="13" xr:uid="{00000000-0005-0000-0000-000013000000}"/>
    <cellStyle name="Normal 4 2 2" xfId="46" xr:uid="{70AC3A3D-D605-4092-8D0C-81B88B60142B}"/>
    <cellStyle name="Normal 4 3" xfId="20" xr:uid="{00000000-0005-0000-0000-000014000000}"/>
    <cellStyle name="Normal 4 3 2" xfId="51" xr:uid="{24F6D546-B648-4FE4-8281-361E2D72A5A2}"/>
    <cellStyle name="Normal 4 4" xfId="41" xr:uid="{5E117836-B7BE-4482-BBA6-FFB2FC14629F}"/>
    <cellStyle name="Porcentaje" xfId="36" builtinId="5"/>
    <cellStyle name="Porcentaje 2" xfId="6" xr:uid="{00000000-0005-0000-0000-000016000000}"/>
    <cellStyle name="Porcentaje 3" xfId="2" xr:uid="{00000000-0005-0000-0000-000017000000}"/>
    <cellStyle name="Porcentaje 3 2" xfId="11" xr:uid="{00000000-0005-0000-0000-000018000000}"/>
    <cellStyle name="Porcentaje 3 2 2" xfId="44" xr:uid="{B1998AC3-6E51-4D47-8190-6C906DEB6A93}"/>
    <cellStyle name="Porcentaje 3 3" xfId="18" xr:uid="{00000000-0005-0000-0000-000019000000}"/>
    <cellStyle name="Porcentaje 3 3 2" xfId="49" xr:uid="{90956B6F-8695-457B-917C-B0C9C231137D}"/>
    <cellStyle name="Porcentaje 3 4" xfId="39" xr:uid="{B56BBB8D-8327-484A-BB5C-5E7798E06D35}"/>
  </cellStyles>
  <dxfs count="0"/>
  <tableStyles count="0" defaultTableStyle="TableStyleMedium2" defaultPivotStyle="PivotStyleLight16"/>
  <colors>
    <mruColors>
      <color rgb="FF008080"/>
      <color rgb="FFE3F7F5"/>
      <color rgb="FFA0E5E4"/>
      <color rgb="FFDCAFBE"/>
      <color rgb="FFF3DEDC"/>
      <color rgb="FFAFE5CF"/>
      <color rgb="FFBA004C"/>
      <color rgb="FFF2B8C5"/>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114981</xdr:colOff>
      <xdr:row>0</xdr:row>
      <xdr:rowOff>0</xdr:rowOff>
    </xdr:from>
    <xdr:ext cx="1392121" cy="746645"/>
    <xdr:pic>
      <xdr:nvPicPr>
        <xdr:cNvPr id="2" name="Imagen 1">
          <a:extLst>
            <a:ext uri="{FF2B5EF4-FFF2-40B4-BE49-F238E27FC236}">
              <a16:creationId xmlns:a16="http://schemas.microsoft.com/office/drawing/2014/main" id="{272C5D3F-1E6E-4496-A932-B39578B42C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181" y="0"/>
          <a:ext cx="1392121" cy="746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220119</xdr:colOff>
      <xdr:row>0</xdr:row>
      <xdr:rowOff>95250</xdr:rowOff>
    </xdr:from>
    <xdr:to>
      <xdr:col>3</xdr:col>
      <xdr:colOff>437432</xdr:colOff>
      <xdr:row>2</xdr:row>
      <xdr:rowOff>23812</xdr:rowOff>
    </xdr:to>
    <xdr:pic>
      <xdr:nvPicPr>
        <xdr:cNvPr id="2" name="Imagen 1">
          <a:extLst>
            <a:ext uri="{FF2B5EF4-FFF2-40B4-BE49-F238E27FC236}">
              <a16:creationId xmlns:a16="http://schemas.microsoft.com/office/drawing/2014/main" id="{DC1640EF-D3A3-4518-B560-4177ABFED2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6150" y="95250"/>
          <a:ext cx="1931813"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Cristina Bello Molina" id="{9368698B-DE67-402B-8003-6595DB0D21B4}" userId="S::cbellom@dane.gov.co::4a9fb99e-dc54-40a1-bd99-c7c69bf5381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26" dT="2023-01-19T15:40:26.76" personId="{9368698B-DE67-402B-8003-6595DB0D21B4}" id="{963D9929-EAD2-4AE0-B175-35F30D82C4AC}">
    <text>Ajustar la redacción de la meta, que actividad hacen, ajustar el entregable y el indicador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442A-DA56-4167-9BDE-16989DBF7294}">
  <sheetPr>
    <tabColor rgb="FF486995"/>
  </sheetPr>
  <dimension ref="B1:G85"/>
  <sheetViews>
    <sheetView showGridLines="0" topLeftCell="A23" zoomScale="90" zoomScaleNormal="90" workbookViewId="0">
      <selection activeCell="D29" sqref="D29"/>
    </sheetView>
  </sheetViews>
  <sheetFormatPr baseColWidth="10" defaultColWidth="11" defaultRowHeight="14.25" x14ac:dyDescent="0.25"/>
  <cols>
    <col min="1" max="1" width="4" style="6" customWidth="1"/>
    <col min="2" max="2" width="24.625" style="6" customWidth="1"/>
    <col min="3" max="3" width="25.75" style="6" customWidth="1"/>
    <col min="4" max="4" width="55.5" style="6" customWidth="1"/>
    <col min="5" max="16384" width="11" style="6"/>
  </cols>
  <sheetData>
    <row r="1" spans="2:7" x14ac:dyDescent="0.25">
      <c r="C1" s="317" t="s">
        <v>0</v>
      </c>
      <c r="D1" s="318"/>
    </row>
    <row r="2" spans="2:7" x14ac:dyDescent="0.25">
      <c r="C2" s="318"/>
      <c r="D2" s="318"/>
    </row>
    <row r="3" spans="2:7" x14ac:dyDescent="0.25">
      <c r="C3" s="318"/>
      <c r="D3" s="318"/>
    </row>
    <row r="4" spans="2:7" x14ac:dyDescent="0.25">
      <c r="C4" s="318"/>
      <c r="D4" s="318"/>
    </row>
    <row r="5" spans="2:7" ht="15.75" x14ac:dyDescent="0.25">
      <c r="B5"/>
      <c r="C5"/>
      <c r="D5"/>
      <c r="E5"/>
      <c r="F5"/>
      <c r="G5"/>
    </row>
    <row r="6" spans="2:7" ht="36" customHeight="1" x14ac:dyDescent="0.25">
      <c r="B6" s="27" t="s">
        <v>1</v>
      </c>
      <c r="C6" s="26" t="s">
        <v>2</v>
      </c>
      <c r="D6" s="26" t="s">
        <v>3</v>
      </c>
      <c r="E6"/>
      <c r="F6"/>
      <c r="G6"/>
    </row>
    <row r="7" spans="2:7" ht="28.5" customHeight="1" x14ac:dyDescent="0.25">
      <c r="B7" s="319" t="s">
        <v>4</v>
      </c>
      <c r="C7" s="22" t="s">
        <v>5</v>
      </c>
      <c r="D7" s="21" t="s">
        <v>6</v>
      </c>
      <c r="E7"/>
      <c r="F7"/>
      <c r="G7"/>
    </row>
    <row r="8" spans="2:7" ht="34.5" customHeight="1" x14ac:dyDescent="0.25">
      <c r="B8" s="319"/>
      <c r="C8" s="22" t="s">
        <v>7</v>
      </c>
      <c r="D8" s="21" t="s">
        <v>8</v>
      </c>
      <c r="E8"/>
      <c r="F8"/>
      <c r="G8"/>
    </row>
    <row r="9" spans="2:7" ht="28.5" customHeight="1" x14ac:dyDescent="0.25">
      <c r="B9" s="319"/>
      <c r="C9" s="22" t="s">
        <v>9</v>
      </c>
      <c r="D9" s="21" t="s">
        <v>10</v>
      </c>
      <c r="E9"/>
      <c r="F9"/>
      <c r="G9"/>
    </row>
    <row r="10" spans="2:7" ht="49.5" customHeight="1" x14ac:dyDescent="0.25">
      <c r="B10" s="319" t="s">
        <v>11</v>
      </c>
      <c r="C10" s="22" t="s">
        <v>12</v>
      </c>
      <c r="D10" s="21" t="s">
        <v>13</v>
      </c>
      <c r="E10"/>
      <c r="F10"/>
      <c r="G10"/>
    </row>
    <row r="11" spans="2:7" ht="30.75" customHeight="1" x14ac:dyDescent="0.25">
      <c r="B11" s="319"/>
      <c r="C11" s="25" t="s">
        <v>14</v>
      </c>
      <c r="D11" s="21" t="s">
        <v>15</v>
      </c>
      <c r="E11"/>
      <c r="F11"/>
      <c r="G11"/>
    </row>
    <row r="12" spans="2:7" ht="52.5" customHeight="1" x14ac:dyDescent="0.25">
      <c r="B12" s="319"/>
      <c r="C12" s="25" t="s">
        <v>16</v>
      </c>
      <c r="D12" s="21" t="s">
        <v>17</v>
      </c>
      <c r="E12"/>
      <c r="F12"/>
      <c r="G12"/>
    </row>
    <row r="13" spans="2:7" ht="369.75" customHeight="1" x14ac:dyDescent="0.25">
      <c r="B13" s="319"/>
      <c r="C13" s="25" t="s">
        <v>18</v>
      </c>
      <c r="D13" s="21" t="s">
        <v>19</v>
      </c>
      <c r="E13"/>
      <c r="F13"/>
      <c r="G13"/>
    </row>
    <row r="14" spans="2:7" ht="306.75" customHeight="1" x14ac:dyDescent="0.25">
      <c r="B14" s="319"/>
      <c r="C14" s="25" t="s">
        <v>20</v>
      </c>
      <c r="D14" s="55" t="s">
        <v>21</v>
      </c>
      <c r="E14"/>
      <c r="F14"/>
      <c r="G14"/>
    </row>
    <row r="15" spans="2:7" ht="39" customHeight="1" x14ac:dyDescent="0.25">
      <c r="B15" s="319"/>
      <c r="C15" s="25" t="s">
        <v>22</v>
      </c>
      <c r="D15" s="21" t="s">
        <v>23</v>
      </c>
      <c r="E15"/>
      <c r="F15"/>
      <c r="G15"/>
    </row>
    <row r="16" spans="2:7" ht="85.5" customHeight="1" x14ac:dyDescent="0.25">
      <c r="B16" s="319"/>
      <c r="C16" s="25" t="s">
        <v>24</v>
      </c>
      <c r="D16" s="21" t="s">
        <v>25</v>
      </c>
      <c r="E16"/>
      <c r="F16"/>
      <c r="G16"/>
    </row>
    <row r="17" spans="2:7" ht="42.75" customHeight="1" x14ac:dyDescent="0.25">
      <c r="B17" s="319"/>
      <c r="C17" s="25" t="s">
        <v>26</v>
      </c>
      <c r="D17" s="21" t="s">
        <v>27</v>
      </c>
      <c r="E17"/>
      <c r="F17"/>
      <c r="G17"/>
    </row>
    <row r="18" spans="2:7" ht="165" customHeight="1" x14ac:dyDescent="0.25">
      <c r="B18" s="319"/>
      <c r="C18" s="22" t="s">
        <v>28</v>
      </c>
      <c r="D18" s="21" t="s">
        <v>29</v>
      </c>
      <c r="E18"/>
      <c r="F18"/>
      <c r="G18"/>
    </row>
    <row r="19" spans="2:7" ht="21" x14ac:dyDescent="0.25">
      <c r="B19" s="319"/>
      <c r="C19" s="24" t="s">
        <v>30</v>
      </c>
      <c r="D19" s="23" t="s">
        <v>31</v>
      </c>
      <c r="E19"/>
      <c r="F19"/>
      <c r="G19"/>
    </row>
    <row r="20" spans="2:7" ht="21" x14ac:dyDescent="0.25">
      <c r="B20" s="319"/>
      <c r="C20" s="24" t="s">
        <v>32</v>
      </c>
      <c r="D20" s="23" t="s">
        <v>33</v>
      </c>
      <c r="E20"/>
      <c r="F20"/>
      <c r="G20"/>
    </row>
    <row r="21" spans="2:7" ht="60" customHeight="1" x14ac:dyDescent="0.25">
      <c r="B21" s="319" t="s">
        <v>34</v>
      </c>
      <c r="C21" s="24" t="s">
        <v>35</v>
      </c>
      <c r="D21" s="23" t="s">
        <v>36</v>
      </c>
      <c r="E21"/>
      <c r="F21"/>
      <c r="G21"/>
    </row>
    <row r="22" spans="2:7" ht="36.75" customHeight="1" x14ac:dyDescent="0.25">
      <c r="B22" s="319"/>
      <c r="C22" s="24" t="s">
        <v>37</v>
      </c>
      <c r="D22" s="23" t="s">
        <v>38</v>
      </c>
      <c r="E22"/>
      <c r="F22"/>
      <c r="G22"/>
    </row>
    <row r="23" spans="2:7" ht="393.75" customHeight="1" x14ac:dyDescent="0.25">
      <c r="B23" s="316" t="s">
        <v>39</v>
      </c>
      <c r="C23" s="22" t="s">
        <v>40</v>
      </c>
      <c r="D23" s="21" t="s">
        <v>41</v>
      </c>
      <c r="E23"/>
      <c r="F23"/>
      <c r="G23"/>
    </row>
    <row r="24" spans="2:7" ht="234" customHeight="1" x14ac:dyDescent="0.25">
      <c r="B24" s="316"/>
      <c r="C24" s="22" t="s">
        <v>42</v>
      </c>
      <c r="D24" s="21" t="s">
        <v>43</v>
      </c>
      <c r="E24"/>
      <c r="F24"/>
      <c r="G24"/>
    </row>
    <row r="25" spans="2:7" ht="276.75" customHeight="1" x14ac:dyDescent="0.25">
      <c r="B25" s="316"/>
      <c r="C25" s="22" t="s">
        <v>44</v>
      </c>
      <c r="D25" s="21" t="s">
        <v>45</v>
      </c>
      <c r="E25"/>
      <c r="F25"/>
      <c r="G25"/>
    </row>
    <row r="26" spans="2:7" ht="59.25" customHeight="1" x14ac:dyDescent="0.25">
      <c r="B26" s="316"/>
      <c r="C26" s="22" t="s">
        <v>46</v>
      </c>
      <c r="D26" s="21" t="s">
        <v>47</v>
      </c>
      <c r="E26"/>
      <c r="F26"/>
      <c r="G26"/>
    </row>
    <row r="27" spans="2:7" ht="59.25" customHeight="1" x14ac:dyDescent="0.25">
      <c r="B27" s="316"/>
      <c r="C27" s="22" t="s">
        <v>48</v>
      </c>
      <c r="D27" s="21" t="s">
        <v>49</v>
      </c>
      <c r="E27"/>
      <c r="F27"/>
      <c r="G27"/>
    </row>
    <row r="28" spans="2:7" ht="106.5" customHeight="1" x14ac:dyDescent="0.25">
      <c r="B28" s="316"/>
      <c r="C28" s="22" t="s">
        <v>50</v>
      </c>
      <c r="D28" s="21" t="s">
        <v>51</v>
      </c>
      <c r="E28"/>
      <c r="F28"/>
      <c r="G28"/>
    </row>
    <row r="29" spans="2:7" ht="36.75" customHeight="1" x14ac:dyDescent="0.25">
      <c r="B29" s="316" t="s">
        <v>52</v>
      </c>
      <c r="C29" s="22" t="s">
        <v>53</v>
      </c>
      <c r="D29" s="21" t="s">
        <v>54</v>
      </c>
      <c r="E29"/>
      <c r="F29"/>
      <c r="G29"/>
    </row>
    <row r="30" spans="2:7" ht="47.25" customHeight="1" x14ac:dyDescent="0.25">
      <c r="B30" s="316"/>
      <c r="C30" s="22" t="s">
        <v>55</v>
      </c>
      <c r="D30" s="21" t="s">
        <v>56</v>
      </c>
      <c r="E30"/>
      <c r="F30"/>
      <c r="G30"/>
    </row>
    <row r="31" spans="2:7" ht="15.75" x14ac:dyDescent="0.25">
      <c r="B31"/>
      <c r="C31"/>
      <c r="D31"/>
      <c r="E31"/>
      <c r="F31"/>
      <c r="G31"/>
    </row>
    <row r="32" spans="2:7" ht="15.75" x14ac:dyDescent="0.25">
      <c r="B32"/>
      <c r="C32"/>
      <c r="D32"/>
      <c r="E32"/>
      <c r="F32"/>
      <c r="G32"/>
    </row>
    <row r="33" spans="2:7" ht="15.75" x14ac:dyDescent="0.25">
      <c r="B33"/>
      <c r="C33"/>
      <c r="D33"/>
      <c r="E33"/>
      <c r="F33"/>
      <c r="G33"/>
    </row>
    <row r="34" spans="2:7" ht="15.75" x14ac:dyDescent="0.25">
      <c r="B34"/>
      <c r="C34"/>
      <c r="D34"/>
      <c r="E34"/>
      <c r="F34"/>
      <c r="G34"/>
    </row>
    <row r="35" spans="2:7" ht="15.75" x14ac:dyDescent="0.25">
      <c r="B35"/>
      <c r="C35"/>
      <c r="D35"/>
      <c r="E35"/>
      <c r="F35"/>
      <c r="G35"/>
    </row>
    <row r="36" spans="2:7" ht="15.75" x14ac:dyDescent="0.25">
      <c r="B36"/>
      <c r="C36"/>
      <c r="D36"/>
      <c r="E36"/>
      <c r="F36"/>
      <c r="G36"/>
    </row>
    <row r="37" spans="2:7" ht="15.75" x14ac:dyDescent="0.25">
      <c r="B37"/>
      <c r="C37"/>
      <c r="D37"/>
      <c r="E37"/>
      <c r="F37"/>
      <c r="G37"/>
    </row>
    <row r="38" spans="2:7" ht="15.75" x14ac:dyDescent="0.25">
      <c r="B38"/>
      <c r="C38"/>
      <c r="D38"/>
      <c r="E38"/>
      <c r="F38"/>
      <c r="G38"/>
    </row>
    <row r="39" spans="2:7" ht="15.75" x14ac:dyDescent="0.25">
      <c r="B39"/>
      <c r="C39"/>
      <c r="D39"/>
      <c r="E39"/>
      <c r="F39"/>
      <c r="G39"/>
    </row>
    <row r="40" spans="2:7" ht="15.75" x14ac:dyDescent="0.25">
      <c r="B40"/>
      <c r="C40"/>
      <c r="D40"/>
      <c r="E40"/>
      <c r="F40"/>
      <c r="G40"/>
    </row>
    <row r="41" spans="2:7" ht="15.75" x14ac:dyDescent="0.25">
      <c r="B41"/>
      <c r="C41"/>
      <c r="D41"/>
      <c r="E41"/>
      <c r="F41"/>
      <c r="G41"/>
    </row>
    <row r="42" spans="2:7" ht="15.75" x14ac:dyDescent="0.25">
      <c r="B42"/>
      <c r="C42"/>
      <c r="D42"/>
      <c r="E42"/>
      <c r="F42"/>
      <c r="G42"/>
    </row>
    <row r="43" spans="2:7" ht="15.75" x14ac:dyDescent="0.25">
      <c r="B43"/>
      <c r="C43"/>
      <c r="D43"/>
      <c r="E43"/>
      <c r="F43"/>
      <c r="G43"/>
    </row>
    <row r="44" spans="2:7" ht="47.25" customHeight="1" x14ac:dyDescent="0.25">
      <c r="B44"/>
      <c r="C44"/>
      <c r="D44"/>
      <c r="E44"/>
      <c r="F44"/>
      <c r="G44"/>
    </row>
    <row r="45" spans="2:7" ht="48.75" customHeight="1" x14ac:dyDescent="0.25">
      <c r="B45"/>
      <c r="C45"/>
      <c r="D45"/>
      <c r="E45"/>
      <c r="F45"/>
      <c r="G45"/>
    </row>
    <row r="46" spans="2:7" ht="15.75" x14ac:dyDescent="0.25">
      <c r="B46"/>
      <c r="C46"/>
      <c r="D46"/>
      <c r="E46"/>
      <c r="F46"/>
      <c r="G46"/>
    </row>
    <row r="47" spans="2:7" ht="48.75" customHeight="1" x14ac:dyDescent="0.25">
      <c r="B47"/>
      <c r="C47"/>
      <c r="D47"/>
      <c r="E47"/>
      <c r="F47"/>
      <c r="G47"/>
    </row>
    <row r="48" spans="2:7" ht="15.75" x14ac:dyDescent="0.25">
      <c r="B48"/>
      <c r="C48"/>
      <c r="D48"/>
      <c r="E48"/>
      <c r="F48"/>
      <c r="G48"/>
    </row>
    <row r="49" spans="2:7" ht="48.75" customHeight="1" x14ac:dyDescent="0.25">
      <c r="B49"/>
      <c r="C49"/>
      <c r="D49"/>
      <c r="E49"/>
      <c r="F49"/>
      <c r="G49"/>
    </row>
    <row r="50" spans="2:7" ht="15.75" x14ac:dyDescent="0.25">
      <c r="B50"/>
      <c r="C50"/>
      <c r="D50"/>
      <c r="E50"/>
      <c r="F50"/>
      <c r="G50"/>
    </row>
    <row r="51" spans="2:7" ht="48.75" customHeight="1" x14ac:dyDescent="0.25">
      <c r="B51"/>
      <c r="C51"/>
      <c r="D51"/>
      <c r="E51"/>
      <c r="F51"/>
      <c r="G51"/>
    </row>
    <row r="52" spans="2:7" ht="15.75" x14ac:dyDescent="0.25">
      <c r="B52"/>
      <c r="C52"/>
      <c r="D52"/>
      <c r="E52"/>
      <c r="F52"/>
      <c r="G52"/>
    </row>
    <row r="53" spans="2:7" ht="15.75" x14ac:dyDescent="0.25">
      <c r="B53"/>
      <c r="C53"/>
      <c r="D53"/>
      <c r="E53"/>
      <c r="F53"/>
      <c r="G53"/>
    </row>
    <row r="54" spans="2:7" ht="15.75" x14ac:dyDescent="0.25">
      <c r="B54"/>
      <c r="C54"/>
      <c r="D54"/>
      <c r="E54"/>
      <c r="F54"/>
      <c r="G54"/>
    </row>
    <row r="55" spans="2:7" ht="49.5" customHeight="1" x14ac:dyDescent="0.25">
      <c r="B55"/>
      <c r="C55"/>
      <c r="D55"/>
      <c r="E55"/>
      <c r="F55"/>
      <c r="G55"/>
    </row>
    <row r="56" spans="2:7" ht="15.75" x14ac:dyDescent="0.25">
      <c r="B56"/>
      <c r="C56"/>
      <c r="D56"/>
      <c r="E56"/>
      <c r="F56"/>
      <c r="G56"/>
    </row>
    <row r="57" spans="2:7" ht="15.75" x14ac:dyDescent="0.25">
      <c r="B57"/>
      <c r="C57"/>
      <c r="D57"/>
      <c r="E57"/>
      <c r="F57"/>
      <c r="G57"/>
    </row>
    <row r="58" spans="2:7" ht="15.75" x14ac:dyDescent="0.25">
      <c r="B58"/>
      <c r="C58"/>
      <c r="D58"/>
      <c r="E58"/>
      <c r="F58"/>
      <c r="G58"/>
    </row>
    <row r="59" spans="2:7" ht="15.75" x14ac:dyDescent="0.25">
      <c r="B59"/>
      <c r="C59"/>
      <c r="D59"/>
      <c r="E59"/>
      <c r="F59"/>
      <c r="G59"/>
    </row>
    <row r="60" spans="2:7" ht="15.75" x14ac:dyDescent="0.25">
      <c r="B60"/>
      <c r="C60"/>
      <c r="D60"/>
      <c r="E60"/>
      <c r="F60"/>
      <c r="G60"/>
    </row>
    <row r="61" spans="2:7" ht="15.75" x14ac:dyDescent="0.25">
      <c r="B61"/>
      <c r="C61"/>
      <c r="D61"/>
      <c r="E61"/>
      <c r="F61"/>
      <c r="G61"/>
    </row>
    <row r="62" spans="2:7" ht="15.75" x14ac:dyDescent="0.25">
      <c r="B62"/>
      <c r="C62"/>
      <c r="D62"/>
      <c r="E62"/>
      <c r="F62"/>
      <c r="G62"/>
    </row>
    <row r="63" spans="2:7" ht="15.75" x14ac:dyDescent="0.25">
      <c r="B63"/>
      <c r="C63"/>
      <c r="D63"/>
      <c r="E63"/>
      <c r="F63"/>
      <c r="G63"/>
    </row>
    <row r="64" spans="2:7" ht="15.75" x14ac:dyDescent="0.25">
      <c r="B64"/>
      <c r="C64"/>
      <c r="D64"/>
      <c r="E64"/>
      <c r="F64"/>
      <c r="G64"/>
    </row>
    <row r="65" spans="2:7" ht="15.75" x14ac:dyDescent="0.25">
      <c r="B65"/>
      <c r="C65"/>
      <c r="D65"/>
      <c r="E65"/>
      <c r="F65"/>
      <c r="G65"/>
    </row>
    <row r="66" spans="2:7" ht="15.75" x14ac:dyDescent="0.25">
      <c r="B66"/>
      <c r="C66"/>
      <c r="D66"/>
      <c r="E66"/>
      <c r="F66"/>
      <c r="G66"/>
    </row>
    <row r="67" spans="2:7" ht="15.75" x14ac:dyDescent="0.25">
      <c r="B67"/>
      <c r="C67"/>
      <c r="D67"/>
      <c r="E67"/>
      <c r="F67"/>
      <c r="G67"/>
    </row>
    <row r="68" spans="2:7" ht="15.75" x14ac:dyDescent="0.25">
      <c r="B68"/>
      <c r="C68"/>
      <c r="D68"/>
      <c r="E68"/>
      <c r="F68"/>
      <c r="G68"/>
    </row>
    <row r="69" spans="2:7" ht="15.75" x14ac:dyDescent="0.25">
      <c r="B69"/>
      <c r="C69"/>
      <c r="D69"/>
      <c r="E69"/>
      <c r="F69"/>
      <c r="G69"/>
    </row>
    <row r="70" spans="2:7" ht="15.75" x14ac:dyDescent="0.25">
      <c r="B70"/>
      <c r="C70"/>
      <c r="D70"/>
      <c r="E70"/>
      <c r="F70"/>
      <c r="G70"/>
    </row>
    <row r="71" spans="2:7" ht="15.75" x14ac:dyDescent="0.25">
      <c r="B71"/>
      <c r="C71"/>
      <c r="D71"/>
      <c r="E71"/>
      <c r="F71"/>
      <c r="G71"/>
    </row>
    <row r="72" spans="2:7" ht="15.75" x14ac:dyDescent="0.25">
      <c r="B72"/>
      <c r="C72"/>
      <c r="E72"/>
      <c r="F72"/>
      <c r="G72"/>
    </row>
    <row r="73" spans="2:7" ht="15.75" x14ac:dyDescent="0.25">
      <c r="B73"/>
      <c r="C73"/>
      <c r="E73"/>
      <c r="F73"/>
      <c r="G73"/>
    </row>
    <row r="74" spans="2:7" ht="15.75" x14ac:dyDescent="0.25">
      <c r="B74"/>
      <c r="C74"/>
      <c r="E74"/>
      <c r="F74"/>
      <c r="G74"/>
    </row>
    <row r="75" spans="2:7" ht="15.75" x14ac:dyDescent="0.25">
      <c r="B75"/>
      <c r="C75"/>
      <c r="E75"/>
      <c r="F75"/>
      <c r="G75"/>
    </row>
    <row r="76" spans="2:7" ht="15.75" x14ac:dyDescent="0.25">
      <c r="B76"/>
      <c r="C76"/>
      <c r="E76"/>
      <c r="F76"/>
      <c r="G76"/>
    </row>
    <row r="77" spans="2:7" ht="15.75" x14ac:dyDescent="0.25">
      <c r="B77"/>
      <c r="C77"/>
      <c r="E77"/>
      <c r="F77"/>
      <c r="G77"/>
    </row>
    <row r="78" spans="2:7" ht="15.75" x14ac:dyDescent="0.25">
      <c r="B78"/>
      <c r="C78"/>
      <c r="E78"/>
      <c r="F78"/>
      <c r="G78"/>
    </row>
    <row r="79" spans="2:7" ht="15.75" x14ac:dyDescent="0.25">
      <c r="B79"/>
      <c r="C79"/>
      <c r="E79"/>
      <c r="F79"/>
      <c r="G79"/>
    </row>
    <row r="80" spans="2:7" ht="15.75" x14ac:dyDescent="0.25">
      <c r="B80"/>
      <c r="C80"/>
      <c r="E80"/>
      <c r="F80"/>
      <c r="G80"/>
    </row>
    <row r="81" spans="2:7" ht="15.75" x14ac:dyDescent="0.25">
      <c r="B81"/>
      <c r="C81"/>
      <c r="E81"/>
      <c r="F81"/>
      <c r="G81"/>
    </row>
    <row r="82" spans="2:7" ht="15.75" x14ac:dyDescent="0.25">
      <c r="B82"/>
      <c r="C82"/>
      <c r="E82"/>
      <c r="F82"/>
      <c r="G82"/>
    </row>
    <row r="85" spans="2:7" x14ac:dyDescent="0.25">
      <c r="B85" s="7"/>
    </row>
  </sheetData>
  <mergeCells count="6">
    <mergeCell ref="B29:B30"/>
    <mergeCell ref="C1:D4"/>
    <mergeCell ref="B7:B9"/>
    <mergeCell ref="B10:B20"/>
    <mergeCell ref="B21:B22"/>
    <mergeCell ref="B23:B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012A-B6BE-4ABB-8397-D32C4D82E5B5}">
  <sheetPr>
    <tabColor rgb="FF486995"/>
  </sheetPr>
  <dimension ref="A1:AK232"/>
  <sheetViews>
    <sheetView showGridLines="0" tabSelected="1" topLeftCell="A2" zoomScale="80" zoomScaleNormal="80" workbookViewId="0">
      <pane xSplit="1" ySplit="4" topLeftCell="C6" activePane="bottomRight" state="frozen"/>
      <selection activeCell="A2" sqref="A2"/>
      <selection pane="topRight" activeCell="B2" sqref="B2"/>
      <selection pane="bottomLeft" activeCell="A6" sqref="A6"/>
      <selection pane="bottomRight" activeCell="C2" sqref="C2:K2"/>
    </sheetView>
  </sheetViews>
  <sheetFormatPr baseColWidth="10" defaultColWidth="12.75" defaultRowHeight="51" customHeight="1" x14ac:dyDescent="0.3"/>
  <cols>
    <col min="1" max="1" width="8" style="1" customWidth="1"/>
    <col min="2" max="2" width="25.25" style="15" customWidth="1"/>
    <col min="3" max="3" width="22.5" style="15" customWidth="1"/>
    <col min="4" max="4" width="27" style="15" customWidth="1"/>
    <col min="5" max="5" width="19.5" style="15" customWidth="1"/>
    <col min="6" max="6" width="25.375" style="15" customWidth="1"/>
    <col min="7" max="7" width="18.375" style="17" customWidth="1"/>
    <col min="8" max="8" width="40.375" style="17" customWidth="1"/>
    <col min="9" max="9" width="26.875" style="17" customWidth="1"/>
    <col min="10" max="10" width="39.5" style="17" customWidth="1"/>
    <col min="11" max="11" width="25.875" style="17" customWidth="1"/>
    <col min="12" max="12" width="37.625" style="17" customWidth="1"/>
    <col min="13" max="13" width="27.875" style="15" customWidth="1"/>
    <col min="14" max="15" width="12.75" style="18"/>
    <col min="16" max="16" width="17.25" style="292" customWidth="1"/>
    <col min="17" max="28" width="6.125" style="15" customWidth="1"/>
    <col min="29" max="29" width="26.375" style="19" customWidth="1"/>
    <col min="30" max="30" width="30.625" style="19" customWidth="1"/>
    <col min="31" max="31" width="31.625" style="20" customWidth="1"/>
    <col min="32" max="32" width="33.25" style="20" customWidth="1"/>
    <col min="33" max="33" width="29.75" style="20" hidden="1" customWidth="1"/>
    <col min="34" max="35" width="29.75" style="20" customWidth="1"/>
    <col min="36" max="37" width="14.625" bestFit="1" customWidth="1"/>
  </cols>
  <sheetData>
    <row r="1" spans="1:35" ht="10.5" customHeight="1" x14ac:dyDescent="0.3"/>
    <row r="2" spans="1:35" ht="78" customHeight="1" x14ac:dyDescent="0.25">
      <c r="B2"/>
      <c r="C2" s="322" t="s">
        <v>1088</v>
      </c>
      <c r="D2" s="322"/>
      <c r="E2" s="322"/>
      <c r="F2" s="322"/>
      <c r="G2" s="322"/>
      <c r="H2" s="322"/>
      <c r="I2" s="322"/>
      <c r="J2" s="322"/>
      <c r="K2" s="322"/>
      <c r="L2" s="4"/>
      <c r="M2"/>
      <c r="N2"/>
      <c r="O2"/>
      <c r="P2" s="36"/>
      <c r="Q2"/>
      <c r="R2"/>
      <c r="S2"/>
      <c r="T2"/>
      <c r="U2"/>
      <c r="V2"/>
      <c r="W2"/>
      <c r="X2"/>
      <c r="Y2"/>
      <c r="Z2"/>
      <c r="AA2"/>
      <c r="AB2"/>
      <c r="AC2" s="2"/>
      <c r="AD2" s="2"/>
      <c r="AE2" s="1"/>
      <c r="AF2" s="1"/>
      <c r="AG2" s="1"/>
      <c r="AH2" s="1"/>
      <c r="AI2" s="1"/>
    </row>
    <row r="3" spans="1:35" ht="28.5" customHeight="1" thickBot="1" x14ac:dyDescent="0.3">
      <c r="B3"/>
      <c r="C3"/>
      <c r="D3"/>
      <c r="E3"/>
      <c r="F3"/>
      <c r="G3" s="4"/>
      <c r="H3" s="3"/>
      <c r="I3" s="3"/>
      <c r="J3" s="4"/>
      <c r="K3" s="4"/>
      <c r="L3" s="4"/>
      <c r="M3"/>
      <c r="N3"/>
      <c r="O3"/>
      <c r="P3" s="36"/>
      <c r="Q3"/>
      <c r="R3"/>
      <c r="S3"/>
      <c r="T3"/>
      <c r="U3"/>
      <c r="V3"/>
      <c r="W3"/>
      <c r="X3"/>
      <c r="Y3"/>
      <c r="Z3"/>
      <c r="AA3"/>
      <c r="AB3"/>
      <c r="AC3" s="2"/>
      <c r="AD3" s="2"/>
      <c r="AE3" s="1"/>
      <c r="AF3" s="1"/>
      <c r="AG3" s="1"/>
      <c r="AH3" s="1"/>
      <c r="AI3" s="1"/>
    </row>
    <row r="4" spans="1:35" s="78" customFormat="1" ht="48" customHeight="1" thickBot="1" x14ac:dyDescent="0.3">
      <c r="A4" s="63"/>
      <c r="B4" s="64" t="s">
        <v>5</v>
      </c>
      <c r="C4" s="64" t="s">
        <v>7</v>
      </c>
      <c r="D4" s="64" t="s">
        <v>9</v>
      </c>
      <c r="E4" s="65" t="s">
        <v>12</v>
      </c>
      <c r="F4" s="66" t="s">
        <v>14</v>
      </c>
      <c r="G4" s="67" t="s">
        <v>57</v>
      </c>
      <c r="H4" s="66" t="s">
        <v>18</v>
      </c>
      <c r="I4" s="66" t="s">
        <v>20</v>
      </c>
      <c r="J4" s="66" t="s">
        <v>22</v>
      </c>
      <c r="K4" s="66" t="s">
        <v>24</v>
      </c>
      <c r="L4" s="66" t="s">
        <v>26</v>
      </c>
      <c r="M4" s="68" t="s">
        <v>28</v>
      </c>
      <c r="N4" s="69" t="s">
        <v>30</v>
      </c>
      <c r="O4" s="70" t="s">
        <v>32</v>
      </c>
      <c r="P4" s="71" t="s">
        <v>35</v>
      </c>
      <c r="Q4" s="72" t="s">
        <v>58</v>
      </c>
      <c r="R4" s="73" t="s">
        <v>59</v>
      </c>
      <c r="S4" s="72" t="s">
        <v>60</v>
      </c>
      <c r="T4" s="73" t="s">
        <v>61</v>
      </c>
      <c r="U4" s="72" t="s">
        <v>62</v>
      </c>
      <c r="V4" s="73" t="s">
        <v>63</v>
      </c>
      <c r="W4" s="72" t="s">
        <v>64</v>
      </c>
      <c r="X4" s="73" t="s">
        <v>65</v>
      </c>
      <c r="Y4" s="72" t="s">
        <v>66</v>
      </c>
      <c r="Z4" s="73" t="s">
        <v>67</v>
      </c>
      <c r="AA4" s="72" t="s">
        <v>68</v>
      </c>
      <c r="AB4" s="74" t="s">
        <v>69</v>
      </c>
      <c r="AC4" s="75" t="s">
        <v>40</v>
      </c>
      <c r="AD4" s="76" t="s">
        <v>42</v>
      </c>
      <c r="AE4" s="76" t="s">
        <v>44</v>
      </c>
      <c r="AF4" s="76" t="s">
        <v>46</v>
      </c>
      <c r="AG4" s="76" t="s">
        <v>48</v>
      </c>
      <c r="AH4" s="77" t="s">
        <v>53</v>
      </c>
      <c r="AI4" s="77" t="s">
        <v>55</v>
      </c>
    </row>
    <row r="5" spans="1:35" s="88" customFormat="1" ht="58.5" customHeight="1" thickBot="1" x14ac:dyDescent="0.25">
      <c r="A5" s="79"/>
      <c r="B5" s="80" t="s">
        <v>70</v>
      </c>
      <c r="C5" s="80" t="s">
        <v>1014</v>
      </c>
      <c r="D5" s="80" t="s">
        <v>71</v>
      </c>
      <c r="E5" s="81" t="s">
        <v>72</v>
      </c>
      <c r="F5" s="82" t="s">
        <v>944</v>
      </c>
      <c r="G5" s="83" t="s">
        <v>945</v>
      </c>
      <c r="H5" s="82" t="s">
        <v>73</v>
      </c>
      <c r="I5" s="82" t="s">
        <v>946</v>
      </c>
      <c r="J5" s="82" t="s">
        <v>947</v>
      </c>
      <c r="K5" s="82" t="s">
        <v>948</v>
      </c>
      <c r="L5" s="82" t="s">
        <v>74</v>
      </c>
      <c r="M5" s="84" t="s">
        <v>75</v>
      </c>
      <c r="N5" s="85" t="s">
        <v>76</v>
      </c>
      <c r="O5" s="85" t="s">
        <v>76</v>
      </c>
      <c r="P5" s="227" t="s">
        <v>77</v>
      </c>
      <c r="Q5" s="333" t="s">
        <v>1026</v>
      </c>
      <c r="R5" s="333"/>
      <c r="S5" s="333"/>
      <c r="T5" s="333"/>
      <c r="U5" s="333"/>
      <c r="V5" s="333"/>
      <c r="W5" s="333"/>
      <c r="X5" s="333"/>
      <c r="Y5" s="333"/>
      <c r="Z5" s="333"/>
      <c r="AA5" s="333"/>
      <c r="AB5" s="334"/>
      <c r="AC5" s="86" t="s">
        <v>78</v>
      </c>
      <c r="AD5" s="86" t="s">
        <v>79</v>
      </c>
      <c r="AE5" s="86" t="s">
        <v>80</v>
      </c>
      <c r="AF5" s="86" t="s">
        <v>949</v>
      </c>
      <c r="AG5" s="86" t="s">
        <v>950</v>
      </c>
      <c r="AH5" s="87" t="s">
        <v>81</v>
      </c>
      <c r="AI5" s="87" t="s">
        <v>81</v>
      </c>
    </row>
    <row r="6" spans="1:35" s="88" customFormat="1" ht="58.5" customHeight="1" x14ac:dyDescent="0.2">
      <c r="A6" s="79"/>
      <c r="B6" s="11" t="s">
        <v>1089</v>
      </c>
      <c r="C6" s="14" t="s">
        <v>130</v>
      </c>
      <c r="D6" s="14" t="s">
        <v>131</v>
      </c>
      <c r="E6" s="144" t="s">
        <v>1090</v>
      </c>
      <c r="F6" s="14" t="s">
        <v>112</v>
      </c>
      <c r="G6" s="144">
        <v>3</v>
      </c>
      <c r="H6" s="12" t="s">
        <v>1093</v>
      </c>
      <c r="I6" s="12" t="s">
        <v>125</v>
      </c>
      <c r="J6" s="12" t="s">
        <v>1096</v>
      </c>
      <c r="K6" s="12" t="s">
        <v>88</v>
      </c>
      <c r="L6" s="12" t="s">
        <v>1097</v>
      </c>
      <c r="M6" s="14" t="s">
        <v>89</v>
      </c>
      <c r="N6" s="13">
        <v>44972</v>
      </c>
      <c r="O6" s="13">
        <v>45289</v>
      </c>
      <c r="P6" s="395" t="s">
        <v>117</v>
      </c>
      <c r="Q6" s="256"/>
      <c r="R6" s="396"/>
      <c r="S6" s="256"/>
      <c r="T6" s="396">
        <v>1</v>
      </c>
      <c r="U6" s="256"/>
      <c r="V6" s="396"/>
      <c r="W6" s="256"/>
      <c r="X6" s="396">
        <v>1</v>
      </c>
      <c r="Y6" s="256"/>
      <c r="Z6" s="396"/>
      <c r="AA6" s="256"/>
      <c r="AB6" s="397">
        <v>1</v>
      </c>
      <c r="AC6" s="225" t="s">
        <v>118</v>
      </c>
      <c r="AD6" s="16" t="s">
        <v>100</v>
      </c>
      <c r="AE6" s="40" t="s">
        <v>119</v>
      </c>
      <c r="AF6" s="49" t="s">
        <v>1017</v>
      </c>
      <c r="AG6" s="112"/>
      <c r="AH6" s="39">
        <v>35880000</v>
      </c>
      <c r="AI6" s="313">
        <v>49213395</v>
      </c>
    </row>
    <row r="7" spans="1:35" s="88" customFormat="1" ht="58.5" customHeight="1" x14ac:dyDescent="0.2">
      <c r="A7" s="79"/>
      <c r="B7" s="402" t="s">
        <v>1089</v>
      </c>
      <c r="C7" s="14" t="s">
        <v>130</v>
      </c>
      <c r="D7" s="14" t="s">
        <v>131</v>
      </c>
      <c r="E7" s="341" t="s">
        <v>1091</v>
      </c>
      <c r="F7" s="404" t="s">
        <v>112</v>
      </c>
      <c r="G7" s="422">
        <v>1</v>
      </c>
      <c r="H7" s="406" t="s">
        <v>1094</v>
      </c>
      <c r="I7" s="406" t="s">
        <v>125</v>
      </c>
      <c r="J7" s="406" t="s">
        <v>1100</v>
      </c>
      <c r="K7" s="406" t="s">
        <v>115</v>
      </c>
      <c r="L7" s="406" t="s">
        <v>1098</v>
      </c>
      <c r="M7" s="404" t="s">
        <v>89</v>
      </c>
      <c r="N7" s="408">
        <v>44941</v>
      </c>
      <c r="O7" s="408">
        <v>45289</v>
      </c>
      <c r="P7" s="411" t="s">
        <v>128</v>
      </c>
      <c r="Q7" s="413"/>
      <c r="R7" s="415"/>
      <c r="S7" s="413"/>
      <c r="T7" s="415"/>
      <c r="U7" s="413"/>
      <c r="V7" s="415"/>
      <c r="W7" s="413"/>
      <c r="X7" s="415"/>
      <c r="Y7" s="413"/>
      <c r="Z7" s="415"/>
      <c r="AA7" s="413"/>
      <c r="AB7" s="424">
        <v>1</v>
      </c>
      <c r="AC7" s="416" t="s">
        <v>118</v>
      </c>
      <c r="AD7" s="418" t="s">
        <v>100</v>
      </c>
      <c r="AE7" s="420" t="s">
        <v>119</v>
      </c>
      <c r="AF7" s="386" t="s">
        <v>1017</v>
      </c>
      <c r="AG7" s="112"/>
      <c r="AH7" s="320">
        <v>74400000</v>
      </c>
      <c r="AI7" s="39">
        <v>49213395</v>
      </c>
    </row>
    <row r="8" spans="1:35" s="88" customFormat="1" ht="58.5" customHeight="1" x14ac:dyDescent="0.2">
      <c r="A8" s="79"/>
      <c r="B8" s="403"/>
      <c r="C8" s="14" t="s">
        <v>572</v>
      </c>
      <c r="D8" s="14" t="s">
        <v>889</v>
      </c>
      <c r="E8" s="343"/>
      <c r="F8" s="405"/>
      <c r="G8" s="423"/>
      <c r="H8" s="407"/>
      <c r="I8" s="407"/>
      <c r="J8" s="407"/>
      <c r="K8" s="407"/>
      <c r="L8" s="407"/>
      <c r="M8" s="405"/>
      <c r="N8" s="409"/>
      <c r="O8" s="409"/>
      <c r="P8" s="410"/>
      <c r="Q8" s="412"/>
      <c r="R8" s="414"/>
      <c r="S8" s="412"/>
      <c r="T8" s="414"/>
      <c r="U8" s="412"/>
      <c r="V8" s="414"/>
      <c r="W8" s="412"/>
      <c r="X8" s="414"/>
      <c r="Y8" s="412"/>
      <c r="Z8" s="414"/>
      <c r="AA8" s="412"/>
      <c r="AB8" s="425"/>
      <c r="AC8" s="417"/>
      <c r="AD8" s="419"/>
      <c r="AE8" s="421"/>
      <c r="AF8" s="388"/>
      <c r="AG8" s="112"/>
      <c r="AH8" s="321"/>
      <c r="AI8" s="39">
        <v>57148000</v>
      </c>
    </row>
    <row r="9" spans="1:35" s="88" customFormat="1" ht="58.5" customHeight="1" x14ac:dyDescent="0.2">
      <c r="A9" s="79"/>
      <c r="B9" s="11" t="s">
        <v>1089</v>
      </c>
      <c r="C9" s="14" t="s">
        <v>386</v>
      </c>
      <c r="D9" s="14" t="s">
        <v>431</v>
      </c>
      <c r="E9" s="144" t="s">
        <v>1092</v>
      </c>
      <c r="F9" s="14" t="s">
        <v>112</v>
      </c>
      <c r="G9" s="150">
        <v>1</v>
      </c>
      <c r="H9" s="12" t="s">
        <v>1095</v>
      </c>
      <c r="I9" s="12" t="s">
        <v>125</v>
      </c>
      <c r="J9" s="12" t="s">
        <v>1100</v>
      </c>
      <c r="K9" s="12" t="s">
        <v>115</v>
      </c>
      <c r="L9" s="12" t="s">
        <v>1099</v>
      </c>
      <c r="M9" s="14" t="s">
        <v>89</v>
      </c>
      <c r="N9" s="13">
        <v>44941</v>
      </c>
      <c r="O9" s="13">
        <v>45289</v>
      </c>
      <c r="P9" s="398" t="s">
        <v>128</v>
      </c>
      <c r="Q9" s="399"/>
      <c r="R9" s="400"/>
      <c r="S9" s="399"/>
      <c r="T9" s="400"/>
      <c r="U9" s="399"/>
      <c r="V9" s="400"/>
      <c r="W9" s="399"/>
      <c r="X9" s="400"/>
      <c r="Y9" s="399"/>
      <c r="Z9" s="400"/>
      <c r="AA9" s="399"/>
      <c r="AB9" s="426">
        <v>1</v>
      </c>
      <c r="AC9" s="225" t="s">
        <v>118</v>
      </c>
      <c r="AD9" s="16" t="s">
        <v>100</v>
      </c>
      <c r="AE9" s="40" t="s">
        <v>119</v>
      </c>
      <c r="AF9" s="49" t="s">
        <v>1017</v>
      </c>
      <c r="AG9" s="112"/>
      <c r="AH9" s="314">
        <v>78120000</v>
      </c>
      <c r="AI9" s="315">
        <v>21630000</v>
      </c>
    </row>
    <row r="10" spans="1:35" ht="59.25" customHeight="1" x14ac:dyDescent="0.25">
      <c r="A10" s="5"/>
      <c r="B10" s="106" t="s">
        <v>82</v>
      </c>
      <c r="C10" s="107" t="s">
        <v>83</v>
      </c>
      <c r="D10" s="107" t="s">
        <v>84</v>
      </c>
      <c r="E10" s="144" t="s">
        <v>85</v>
      </c>
      <c r="F10" s="107" t="s">
        <v>86</v>
      </c>
      <c r="G10" s="144">
        <v>8</v>
      </c>
      <c r="H10" s="108" t="s">
        <v>95</v>
      </c>
      <c r="I10" s="108" t="s">
        <v>96</v>
      </c>
      <c r="J10" s="108" t="s">
        <v>97</v>
      </c>
      <c r="K10" s="108" t="s">
        <v>88</v>
      </c>
      <c r="L10" s="108" t="s">
        <v>98</v>
      </c>
      <c r="M10" s="107" t="s">
        <v>89</v>
      </c>
      <c r="N10" s="109">
        <v>45000</v>
      </c>
      <c r="O10" s="210">
        <v>45289</v>
      </c>
      <c r="P10" s="228" t="s">
        <v>90</v>
      </c>
      <c r="Q10" s="204"/>
      <c r="R10" s="123"/>
      <c r="S10" s="204">
        <v>0</v>
      </c>
      <c r="T10" s="123"/>
      <c r="U10" s="204"/>
      <c r="V10" s="123">
        <v>2</v>
      </c>
      <c r="W10" s="204"/>
      <c r="X10" s="123"/>
      <c r="Y10" s="204">
        <v>3</v>
      </c>
      <c r="Z10" s="123"/>
      <c r="AA10" s="204"/>
      <c r="AB10" s="248">
        <v>3</v>
      </c>
      <c r="AC10" s="224" t="s">
        <v>99</v>
      </c>
      <c r="AD10" s="111" t="s">
        <v>100</v>
      </c>
      <c r="AE10" s="112" t="s">
        <v>952</v>
      </c>
      <c r="AF10" s="49" t="s">
        <v>1017</v>
      </c>
      <c r="AG10" s="112"/>
      <c r="AH10" s="312">
        <v>21489352</v>
      </c>
      <c r="AI10" s="347">
        <v>210000000</v>
      </c>
    </row>
    <row r="11" spans="1:35" ht="59.25" customHeight="1" x14ac:dyDescent="0.25">
      <c r="A11" s="5"/>
      <c r="B11" s="106" t="s">
        <v>82</v>
      </c>
      <c r="C11" s="107" t="s">
        <v>83</v>
      </c>
      <c r="D11" s="107" t="s">
        <v>84</v>
      </c>
      <c r="E11" s="144" t="s">
        <v>94</v>
      </c>
      <c r="F11" s="107" t="s">
        <v>86</v>
      </c>
      <c r="G11" s="144">
        <v>8</v>
      </c>
      <c r="H11" s="108" t="s">
        <v>95</v>
      </c>
      <c r="I11" s="108" t="s">
        <v>96</v>
      </c>
      <c r="J11" s="108" t="s">
        <v>97</v>
      </c>
      <c r="K11" s="108" t="s">
        <v>88</v>
      </c>
      <c r="L11" s="108" t="s">
        <v>98</v>
      </c>
      <c r="M11" s="107" t="s">
        <v>89</v>
      </c>
      <c r="N11" s="109">
        <v>45000</v>
      </c>
      <c r="O11" s="210">
        <v>45289</v>
      </c>
      <c r="P11" s="228" t="s">
        <v>90</v>
      </c>
      <c r="Q11" s="204"/>
      <c r="R11" s="123"/>
      <c r="S11" s="204">
        <v>0</v>
      </c>
      <c r="T11" s="123"/>
      <c r="U11" s="204"/>
      <c r="V11" s="123">
        <v>2</v>
      </c>
      <c r="W11" s="204"/>
      <c r="X11" s="123"/>
      <c r="Y11" s="204">
        <v>3</v>
      </c>
      <c r="Z11" s="123"/>
      <c r="AA11" s="204"/>
      <c r="AB11" s="248">
        <v>3</v>
      </c>
      <c r="AC11" s="224" t="s">
        <v>99</v>
      </c>
      <c r="AD11" s="111" t="s">
        <v>100</v>
      </c>
      <c r="AE11" s="112" t="s">
        <v>952</v>
      </c>
      <c r="AF11" s="49" t="s">
        <v>1017</v>
      </c>
      <c r="AG11" s="112"/>
      <c r="AH11" s="114">
        <v>21489352</v>
      </c>
      <c r="AI11" s="347"/>
    </row>
    <row r="12" spans="1:35" ht="86.25" customHeight="1" x14ac:dyDescent="0.25">
      <c r="A12" s="5"/>
      <c r="B12" s="106" t="s">
        <v>82</v>
      </c>
      <c r="C12" s="107" t="s">
        <v>83</v>
      </c>
      <c r="D12" s="107" t="s">
        <v>84</v>
      </c>
      <c r="E12" s="144" t="s">
        <v>102</v>
      </c>
      <c r="F12" s="107" t="s">
        <v>86</v>
      </c>
      <c r="G12" s="144">
        <v>40</v>
      </c>
      <c r="H12" s="108" t="s">
        <v>103</v>
      </c>
      <c r="I12" s="108" t="s">
        <v>96</v>
      </c>
      <c r="J12" s="108" t="s">
        <v>104</v>
      </c>
      <c r="K12" s="108" t="s">
        <v>88</v>
      </c>
      <c r="L12" s="108" t="s">
        <v>105</v>
      </c>
      <c r="M12" s="107" t="s">
        <v>89</v>
      </c>
      <c r="N12" s="109">
        <v>45000</v>
      </c>
      <c r="O12" s="210">
        <v>45289</v>
      </c>
      <c r="P12" s="228" t="s">
        <v>90</v>
      </c>
      <c r="Q12" s="204"/>
      <c r="R12" s="123"/>
      <c r="S12" s="204">
        <v>10</v>
      </c>
      <c r="T12" s="123"/>
      <c r="U12" s="204"/>
      <c r="V12" s="123">
        <v>10</v>
      </c>
      <c r="W12" s="204"/>
      <c r="X12" s="123"/>
      <c r="Y12" s="204">
        <v>10</v>
      </c>
      <c r="Z12" s="123"/>
      <c r="AA12" s="204"/>
      <c r="AB12" s="248">
        <v>10</v>
      </c>
      <c r="AC12" s="224" t="s">
        <v>99</v>
      </c>
      <c r="AD12" s="111" t="s">
        <v>100</v>
      </c>
      <c r="AE12" s="112" t="s">
        <v>951</v>
      </c>
      <c r="AF12" s="49" t="s">
        <v>1017</v>
      </c>
      <c r="AG12" s="112"/>
      <c r="AH12" s="114">
        <v>21489352</v>
      </c>
      <c r="AI12" s="347"/>
    </row>
    <row r="13" spans="1:35" ht="59.25" customHeight="1" x14ac:dyDescent="0.25">
      <c r="A13" s="5"/>
      <c r="B13" s="106" t="s">
        <v>82</v>
      </c>
      <c r="C13" s="107" t="s">
        <v>83</v>
      </c>
      <c r="D13" s="107" t="s">
        <v>84</v>
      </c>
      <c r="E13" s="144" t="s">
        <v>106</v>
      </c>
      <c r="F13" s="107" t="s">
        <v>86</v>
      </c>
      <c r="G13" s="145">
        <v>1</v>
      </c>
      <c r="H13" s="108" t="s">
        <v>953</v>
      </c>
      <c r="I13" s="108" t="s">
        <v>96</v>
      </c>
      <c r="J13" s="108" t="s">
        <v>107</v>
      </c>
      <c r="K13" s="108" t="s">
        <v>88</v>
      </c>
      <c r="L13" s="108" t="s">
        <v>105</v>
      </c>
      <c r="M13" s="107" t="s">
        <v>89</v>
      </c>
      <c r="N13" s="109">
        <v>45000</v>
      </c>
      <c r="O13" s="210">
        <v>45289</v>
      </c>
      <c r="P13" s="228" t="s">
        <v>90</v>
      </c>
      <c r="Q13" s="164"/>
      <c r="R13" s="115"/>
      <c r="S13" s="164">
        <v>0</v>
      </c>
      <c r="T13" s="115"/>
      <c r="U13" s="164"/>
      <c r="V13" s="115">
        <v>0.33</v>
      </c>
      <c r="W13" s="164"/>
      <c r="X13" s="115"/>
      <c r="Y13" s="164">
        <v>0.66</v>
      </c>
      <c r="Z13" s="115"/>
      <c r="AA13" s="164"/>
      <c r="AB13" s="229">
        <v>1</v>
      </c>
      <c r="AC13" s="224" t="s">
        <v>99</v>
      </c>
      <c r="AD13" s="111" t="s">
        <v>100</v>
      </c>
      <c r="AE13" s="112" t="s">
        <v>952</v>
      </c>
      <c r="AF13" s="49" t="s">
        <v>1017</v>
      </c>
      <c r="AG13" s="112"/>
      <c r="AH13" s="114">
        <v>21489352</v>
      </c>
      <c r="AI13" s="347"/>
    </row>
    <row r="14" spans="1:35" ht="59.25" customHeight="1" x14ac:dyDescent="0.25">
      <c r="A14" s="5"/>
      <c r="B14" s="11" t="s">
        <v>108</v>
      </c>
      <c r="C14" s="14" t="s">
        <v>109</v>
      </c>
      <c r="D14" s="14" t="s">
        <v>110</v>
      </c>
      <c r="E14" s="144" t="s">
        <v>111</v>
      </c>
      <c r="F14" s="14" t="s">
        <v>954</v>
      </c>
      <c r="G14" s="145">
        <v>1</v>
      </c>
      <c r="H14" s="12" t="s">
        <v>113</v>
      </c>
      <c r="I14" s="12" t="s">
        <v>87</v>
      </c>
      <c r="J14" s="12" t="s">
        <v>114</v>
      </c>
      <c r="K14" s="12" t="s">
        <v>115</v>
      </c>
      <c r="L14" s="12" t="s">
        <v>116</v>
      </c>
      <c r="M14" s="14" t="s">
        <v>89</v>
      </c>
      <c r="N14" s="13">
        <v>44942</v>
      </c>
      <c r="O14" s="208">
        <v>45275</v>
      </c>
      <c r="P14" s="230" t="s">
        <v>117</v>
      </c>
      <c r="Q14" s="165"/>
      <c r="R14" s="90"/>
      <c r="S14" s="165"/>
      <c r="T14" s="89">
        <v>0.3</v>
      </c>
      <c r="U14" s="165"/>
      <c r="V14" s="89"/>
      <c r="W14" s="165"/>
      <c r="X14" s="89">
        <v>0.7</v>
      </c>
      <c r="Y14" s="165"/>
      <c r="Z14" s="89"/>
      <c r="AA14" s="165"/>
      <c r="AB14" s="231">
        <v>1</v>
      </c>
      <c r="AC14" s="225" t="s">
        <v>118</v>
      </c>
      <c r="AD14" s="16" t="s">
        <v>100</v>
      </c>
      <c r="AE14" s="40" t="s">
        <v>955</v>
      </c>
      <c r="AF14" s="49" t="s">
        <v>1017</v>
      </c>
      <c r="AG14" s="42"/>
      <c r="AH14" s="39">
        <v>75776900</v>
      </c>
      <c r="AI14" s="320">
        <v>118584500</v>
      </c>
    </row>
    <row r="15" spans="1:35" ht="59.25" customHeight="1" x14ac:dyDescent="0.25">
      <c r="A15" s="5"/>
      <c r="B15" s="11" t="s">
        <v>108</v>
      </c>
      <c r="C15" s="14" t="s">
        <v>109</v>
      </c>
      <c r="D15" s="14" t="s">
        <v>110</v>
      </c>
      <c r="E15" s="144" t="s">
        <v>120</v>
      </c>
      <c r="F15" s="14" t="s">
        <v>954</v>
      </c>
      <c r="G15" s="145">
        <v>1</v>
      </c>
      <c r="H15" s="12" t="s">
        <v>121</v>
      </c>
      <c r="I15" s="12" t="s">
        <v>87</v>
      </c>
      <c r="J15" s="12" t="s">
        <v>114</v>
      </c>
      <c r="K15" s="12" t="s">
        <v>115</v>
      </c>
      <c r="L15" s="12" t="s">
        <v>122</v>
      </c>
      <c r="M15" s="14" t="s">
        <v>89</v>
      </c>
      <c r="N15" s="13">
        <v>44942</v>
      </c>
      <c r="O15" s="208">
        <v>45275</v>
      </c>
      <c r="P15" s="232" t="s">
        <v>117</v>
      </c>
      <c r="Q15" s="164"/>
      <c r="R15" s="89"/>
      <c r="S15" s="164"/>
      <c r="T15" s="89">
        <v>0.3</v>
      </c>
      <c r="U15" s="164"/>
      <c r="V15" s="89"/>
      <c r="W15" s="164"/>
      <c r="X15" s="89">
        <v>0.7</v>
      </c>
      <c r="Y15" s="164"/>
      <c r="Z15" s="89"/>
      <c r="AA15" s="164"/>
      <c r="AB15" s="231">
        <v>1</v>
      </c>
      <c r="AC15" s="225" t="s">
        <v>118</v>
      </c>
      <c r="AD15" s="16" t="s">
        <v>100</v>
      </c>
      <c r="AE15" s="40" t="s">
        <v>955</v>
      </c>
      <c r="AF15" s="49" t="s">
        <v>1017</v>
      </c>
      <c r="AG15" s="42"/>
      <c r="AH15" s="39">
        <v>75776900</v>
      </c>
      <c r="AI15" s="326"/>
    </row>
    <row r="16" spans="1:35" ht="59.25" customHeight="1" x14ac:dyDescent="0.25">
      <c r="A16" s="5"/>
      <c r="B16" s="11" t="s">
        <v>108</v>
      </c>
      <c r="C16" s="14" t="s">
        <v>109</v>
      </c>
      <c r="D16" s="14" t="s">
        <v>665</v>
      </c>
      <c r="E16" s="144" t="s">
        <v>123</v>
      </c>
      <c r="F16" s="14" t="s">
        <v>954</v>
      </c>
      <c r="G16" s="145">
        <v>1</v>
      </c>
      <c r="H16" s="12" t="s">
        <v>124</v>
      </c>
      <c r="I16" s="12" t="s">
        <v>125</v>
      </c>
      <c r="J16" s="12" t="s">
        <v>126</v>
      </c>
      <c r="K16" s="12" t="s">
        <v>115</v>
      </c>
      <c r="L16" s="12" t="s">
        <v>127</v>
      </c>
      <c r="M16" s="14" t="s">
        <v>89</v>
      </c>
      <c r="N16" s="13">
        <v>44942</v>
      </c>
      <c r="O16" s="208">
        <v>45275</v>
      </c>
      <c r="P16" s="230" t="s">
        <v>128</v>
      </c>
      <c r="Q16" s="209"/>
      <c r="R16" s="89"/>
      <c r="S16" s="164"/>
      <c r="T16" s="89"/>
      <c r="U16" s="164"/>
      <c r="V16" s="89"/>
      <c r="W16" s="164"/>
      <c r="X16" s="89"/>
      <c r="Y16" s="164"/>
      <c r="Z16" s="89"/>
      <c r="AA16" s="164"/>
      <c r="AB16" s="231">
        <v>1</v>
      </c>
      <c r="AC16" s="225" t="s">
        <v>118</v>
      </c>
      <c r="AD16" s="16" t="s">
        <v>100</v>
      </c>
      <c r="AE16" s="40" t="s">
        <v>955</v>
      </c>
      <c r="AF16" s="49" t="s">
        <v>1017</v>
      </c>
      <c r="AG16" s="42"/>
      <c r="AH16" s="39">
        <v>75776900</v>
      </c>
      <c r="AI16" s="272">
        <v>124217833</v>
      </c>
    </row>
    <row r="17" spans="1:35" ht="59.25" customHeight="1" x14ac:dyDescent="0.25">
      <c r="A17" s="5"/>
      <c r="B17" s="106" t="s">
        <v>129</v>
      </c>
      <c r="C17" s="107" t="s">
        <v>130</v>
      </c>
      <c r="D17" s="107" t="s">
        <v>131</v>
      </c>
      <c r="E17" s="144" t="s">
        <v>132</v>
      </c>
      <c r="F17" s="107" t="s">
        <v>133</v>
      </c>
      <c r="G17" s="146">
        <v>4</v>
      </c>
      <c r="H17" s="108" t="s">
        <v>956</v>
      </c>
      <c r="I17" s="108" t="s">
        <v>87</v>
      </c>
      <c r="J17" s="108" t="s">
        <v>957</v>
      </c>
      <c r="K17" s="108" t="s">
        <v>88</v>
      </c>
      <c r="L17" s="108" t="s">
        <v>134</v>
      </c>
      <c r="M17" s="107" t="s">
        <v>89</v>
      </c>
      <c r="N17" s="285">
        <v>44942</v>
      </c>
      <c r="O17" s="286">
        <v>45289</v>
      </c>
      <c r="P17" s="233" t="s">
        <v>90</v>
      </c>
      <c r="Q17" s="166" t="s">
        <v>135</v>
      </c>
      <c r="R17" s="116" t="s">
        <v>135</v>
      </c>
      <c r="S17" s="166">
        <v>0</v>
      </c>
      <c r="T17" s="117" t="s">
        <v>135</v>
      </c>
      <c r="U17" s="166" t="s">
        <v>135</v>
      </c>
      <c r="V17" s="117">
        <v>1</v>
      </c>
      <c r="W17" s="166" t="s">
        <v>135</v>
      </c>
      <c r="X17" s="117" t="s">
        <v>135</v>
      </c>
      <c r="Y17" s="166">
        <v>1</v>
      </c>
      <c r="Z17" s="117" t="s">
        <v>135</v>
      </c>
      <c r="AA17" s="166" t="s">
        <v>135</v>
      </c>
      <c r="AB17" s="234">
        <v>2</v>
      </c>
      <c r="AC17" s="224" t="s">
        <v>118</v>
      </c>
      <c r="AD17" s="111" t="s">
        <v>100</v>
      </c>
      <c r="AE17" s="112" t="s">
        <v>955</v>
      </c>
      <c r="AF17" s="49" t="s">
        <v>1017</v>
      </c>
      <c r="AG17" s="112"/>
      <c r="AH17" s="114">
        <v>46083747.600000001</v>
      </c>
      <c r="AI17" s="114">
        <v>42310000</v>
      </c>
    </row>
    <row r="18" spans="1:35" ht="59.25" customHeight="1" x14ac:dyDescent="0.25">
      <c r="A18" s="5"/>
      <c r="B18" s="106" t="s">
        <v>129</v>
      </c>
      <c r="C18" s="107" t="s">
        <v>130</v>
      </c>
      <c r="D18" s="107" t="s">
        <v>131</v>
      </c>
      <c r="E18" s="144" t="s">
        <v>136</v>
      </c>
      <c r="F18" s="107" t="s">
        <v>137</v>
      </c>
      <c r="G18" s="146">
        <v>10</v>
      </c>
      <c r="H18" s="108" t="s">
        <v>958</v>
      </c>
      <c r="I18" s="108" t="s">
        <v>87</v>
      </c>
      <c r="J18" s="108" t="s">
        <v>959</v>
      </c>
      <c r="K18" s="108" t="s">
        <v>88</v>
      </c>
      <c r="L18" s="108" t="s">
        <v>960</v>
      </c>
      <c r="M18" s="107" t="s">
        <v>138</v>
      </c>
      <c r="N18" s="287">
        <v>44942</v>
      </c>
      <c r="O18" s="288">
        <v>45289</v>
      </c>
      <c r="P18" s="228" t="s">
        <v>90</v>
      </c>
      <c r="Q18" s="161" t="s">
        <v>135</v>
      </c>
      <c r="R18" s="118" t="s">
        <v>135</v>
      </c>
      <c r="S18" s="161">
        <v>1</v>
      </c>
      <c r="T18" s="119" t="s">
        <v>135</v>
      </c>
      <c r="U18" s="161" t="s">
        <v>135</v>
      </c>
      <c r="V18" s="119">
        <v>2</v>
      </c>
      <c r="W18" s="161" t="s">
        <v>135</v>
      </c>
      <c r="X18" s="119" t="s">
        <v>135</v>
      </c>
      <c r="Y18" s="161">
        <v>3</v>
      </c>
      <c r="Z18" s="119" t="s">
        <v>135</v>
      </c>
      <c r="AA18" s="161" t="s">
        <v>135</v>
      </c>
      <c r="AB18" s="235">
        <v>4</v>
      </c>
      <c r="AC18" s="224" t="s">
        <v>118</v>
      </c>
      <c r="AD18" s="111" t="s">
        <v>100</v>
      </c>
      <c r="AE18" s="112" t="s">
        <v>955</v>
      </c>
      <c r="AF18" s="49" t="s">
        <v>1017</v>
      </c>
      <c r="AG18" s="112"/>
      <c r="AH18" s="114">
        <v>35677152</v>
      </c>
      <c r="AI18" s="114">
        <v>27220000</v>
      </c>
    </row>
    <row r="19" spans="1:35" ht="59.25" customHeight="1" x14ac:dyDescent="0.25">
      <c r="A19" s="5"/>
      <c r="B19" s="106" t="s">
        <v>129</v>
      </c>
      <c r="C19" s="107" t="s">
        <v>130</v>
      </c>
      <c r="D19" s="107" t="s">
        <v>131</v>
      </c>
      <c r="E19" s="144" t="s">
        <v>139</v>
      </c>
      <c r="F19" s="107" t="s">
        <v>137</v>
      </c>
      <c r="G19" s="146">
        <v>55</v>
      </c>
      <c r="H19" s="108" t="s">
        <v>961</v>
      </c>
      <c r="I19" s="108" t="s">
        <v>87</v>
      </c>
      <c r="J19" s="108" t="s">
        <v>962</v>
      </c>
      <c r="K19" s="108" t="s">
        <v>88</v>
      </c>
      <c r="L19" s="108" t="s">
        <v>140</v>
      </c>
      <c r="M19" s="107" t="s">
        <v>138</v>
      </c>
      <c r="N19" s="287">
        <v>44942</v>
      </c>
      <c r="O19" s="288">
        <v>45289</v>
      </c>
      <c r="P19" s="228" t="s">
        <v>117</v>
      </c>
      <c r="Q19" s="161" t="s">
        <v>135</v>
      </c>
      <c r="R19" s="118" t="s">
        <v>135</v>
      </c>
      <c r="S19" s="161" t="s">
        <v>135</v>
      </c>
      <c r="T19" s="119">
        <v>10</v>
      </c>
      <c r="U19" s="161" t="s">
        <v>135</v>
      </c>
      <c r="V19" s="119" t="s">
        <v>135</v>
      </c>
      <c r="W19" s="161" t="s">
        <v>135</v>
      </c>
      <c r="X19" s="119">
        <v>30</v>
      </c>
      <c r="Y19" s="161" t="s">
        <v>135</v>
      </c>
      <c r="Z19" s="119" t="s">
        <v>135</v>
      </c>
      <c r="AA19" s="161" t="s">
        <v>135</v>
      </c>
      <c r="AB19" s="235">
        <v>15</v>
      </c>
      <c r="AC19" s="224" t="s">
        <v>118</v>
      </c>
      <c r="AD19" s="111" t="s">
        <v>100</v>
      </c>
      <c r="AE19" s="112" t="s">
        <v>955</v>
      </c>
      <c r="AF19" s="49" t="s">
        <v>1017</v>
      </c>
      <c r="AG19" s="112"/>
      <c r="AH19" s="114">
        <v>73926643.200000003</v>
      </c>
      <c r="AI19" s="114">
        <v>54440000</v>
      </c>
    </row>
    <row r="20" spans="1:35" ht="114" customHeight="1" x14ac:dyDescent="0.25">
      <c r="A20" s="5"/>
      <c r="B20" s="106" t="s">
        <v>129</v>
      </c>
      <c r="C20" s="107" t="s">
        <v>130</v>
      </c>
      <c r="D20" s="107" t="s">
        <v>131</v>
      </c>
      <c r="E20" s="144" t="s">
        <v>141</v>
      </c>
      <c r="F20" s="107" t="s">
        <v>133</v>
      </c>
      <c r="G20" s="145">
        <v>1</v>
      </c>
      <c r="H20" s="108" t="s">
        <v>963</v>
      </c>
      <c r="I20" s="108" t="s">
        <v>87</v>
      </c>
      <c r="J20" s="108" t="s">
        <v>964</v>
      </c>
      <c r="K20" s="108" t="s">
        <v>115</v>
      </c>
      <c r="L20" s="108" t="s">
        <v>142</v>
      </c>
      <c r="M20" s="107" t="s">
        <v>89</v>
      </c>
      <c r="N20" s="287">
        <v>44942</v>
      </c>
      <c r="O20" s="288">
        <v>45289</v>
      </c>
      <c r="P20" s="228" t="s">
        <v>90</v>
      </c>
      <c r="Q20" s="192" t="s">
        <v>135</v>
      </c>
      <c r="R20" s="193" t="s">
        <v>135</v>
      </c>
      <c r="S20" s="192">
        <v>0.25</v>
      </c>
      <c r="T20" s="193" t="s">
        <v>135</v>
      </c>
      <c r="U20" s="192" t="s">
        <v>135</v>
      </c>
      <c r="V20" s="193">
        <v>0.55000000000000004</v>
      </c>
      <c r="W20" s="192" t="s">
        <v>135</v>
      </c>
      <c r="X20" s="193" t="s">
        <v>135</v>
      </c>
      <c r="Y20" s="192">
        <v>0.7</v>
      </c>
      <c r="Z20" s="193" t="s">
        <v>135</v>
      </c>
      <c r="AA20" s="192" t="s">
        <v>135</v>
      </c>
      <c r="AB20" s="236">
        <v>1</v>
      </c>
      <c r="AC20" s="224" t="s">
        <v>118</v>
      </c>
      <c r="AD20" s="111" t="s">
        <v>100</v>
      </c>
      <c r="AE20" s="112" t="s">
        <v>955</v>
      </c>
      <c r="AF20" s="49" t="s">
        <v>1017</v>
      </c>
      <c r="AG20" s="112"/>
      <c r="AH20" s="114">
        <v>25270556.399999999</v>
      </c>
      <c r="AI20" s="114">
        <v>84130000</v>
      </c>
    </row>
    <row r="21" spans="1:35" ht="74.25" customHeight="1" x14ac:dyDescent="0.25">
      <c r="A21" s="5"/>
      <c r="B21" s="11" t="s">
        <v>143</v>
      </c>
      <c r="C21" s="14" t="s">
        <v>83</v>
      </c>
      <c r="D21" s="14" t="s">
        <v>144</v>
      </c>
      <c r="E21" s="144" t="s">
        <v>145</v>
      </c>
      <c r="F21" s="14" t="s">
        <v>137</v>
      </c>
      <c r="G21" s="145">
        <v>1</v>
      </c>
      <c r="H21" s="12" t="s">
        <v>146</v>
      </c>
      <c r="I21" s="12" t="s">
        <v>87</v>
      </c>
      <c r="J21" s="12" t="s">
        <v>147</v>
      </c>
      <c r="K21" s="12" t="s">
        <v>115</v>
      </c>
      <c r="L21" s="12" t="s">
        <v>148</v>
      </c>
      <c r="M21" s="14" t="s">
        <v>89</v>
      </c>
      <c r="N21" s="13">
        <v>44939</v>
      </c>
      <c r="O21" s="208">
        <v>45289</v>
      </c>
      <c r="P21" s="230" t="s">
        <v>117</v>
      </c>
      <c r="Q21" s="164"/>
      <c r="R21" s="89"/>
      <c r="S21" s="164"/>
      <c r="T21" s="89">
        <v>0.3</v>
      </c>
      <c r="U21" s="164"/>
      <c r="V21" s="89"/>
      <c r="W21" s="164"/>
      <c r="X21" s="89">
        <v>0.65</v>
      </c>
      <c r="Y21" s="164"/>
      <c r="Z21" s="89"/>
      <c r="AA21" s="164"/>
      <c r="AB21" s="231">
        <v>1</v>
      </c>
      <c r="AC21" s="225" t="s">
        <v>118</v>
      </c>
      <c r="AD21" s="16" t="s">
        <v>100</v>
      </c>
      <c r="AE21" s="40" t="s">
        <v>955</v>
      </c>
      <c r="AF21" s="49" t="s">
        <v>1017</v>
      </c>
      <c r="AG21" s="42"/>
      <c r="AH21" s="39">
        <v>20000000</v>
      </c>
      <c r="AI21" s="320">
        <v>200000000</v>
      </c>
    </row>
    <row r="22" spans="1:35" ht="59.25" customHeight="1" x14ac:dyDescent="0.25">
      <c r="A22" s="5"/>
      <c r="B22" s="11" t="s">
        <v>143</v>
      </c>
      <c r="C22" s="14" t="s">
        <v>83</v>
      </c>
      <c r="D22" s="14" t="s">
        <v>144</v>
      </c>
      <c r="E22" s="144" t="s">
        <v>149</v>
      </c>
      <c r="F22" s="14" t="s">
        <v>137</v>
      </c>
      <c r="G22" s="145">
        <v>1</v>
      </c>
      <c r="H22" s="12" t="s">
        <v>150</v>
      </c>
      <c r="I22" s="12" t="s">
        <v>87</v>
      </c>
      <c r="J22" s="12" t="s">
        <v>151</v>
      </c>
      <c r="K22" s="12" t="s">
        <v>115</v>
      </c>
      <c r="L22" s="12" t="s">
        <v>152</v>
      </c>
      <c r="M22" s="14" t="s">
        <v>89</v>
      </c>
      <c r="N22" s="13">
        <v>44939</v>
      </c>
      <c r="O22" s="208">
        <v>45289</v>
      </c>
      <c r="P22" s="230" t="s">
        <v>117</v>
      </c>
      <c r="Q22" s="164"/>
      <c r="R22" s="89"/>
      <c r="S22" s="164"/>
      <c r="T22" s="89">
        <v>0.3</v>
      </c>
      <c r="U22" s="164"/>
      <c r="V22" s="89"/>
      <c r="W22" s="164"/>
      <c r="X22" s="89">
        <v>0.65</v>
      </c>
      <c r="Y22" s="164"/>
      <c r="Z22" s="89"/>
      <c r="AA22" s="164"/>
      <c r="AB22" s="231">
        <v>1</v>
      </c>
      <c r="AC22" s="225" t="s">
        <v>118</v>
      </c>
      <c r="AD22" s="16" t="s">
        <v>100</v>
      </c>
      <c r="AE22" s="40" t="s">
        <v>955</v>
      </c>
      <c r="AF22" s="49" t="s">
        <v>1017</v>
      </c>
      <c r="AG22" s="42"/>
      <c r="AH22" s="39">
        <v>20000000</v>
      </c>
      <c r="AI22" s="326"/>
    </row>
    <row r="23" spans="1:35" ht="66.75" customHeight="1" x14ac:dyDescent="0.25">
      <c r="A23" s="5"/>
      <c r="B23" s="11" t="s">
        <v>143</v>
      </c>
      <c r="C23" s="14" t="s">
        <v>83</v>
      </c>
      <c r="D23" s="14" t="s">
        <v>144</v>
      </c>
      <c r="E23" s="144" t="s">
        <v>153</v>
      </c>
      <c r="F23" s="14" t="s">
        <v>137</v>
      </c>
      <c r="G23" s="145">
        <v>1</v>
      </c>
      <c r="H23" s="12" t="s">
        <v>965</v>
      </c>
      <c r="I23" s="12" t="s">
        <v>87</v>
      </c>
      <c r="J23" s="12" t="s">
        <v>154</v>
      </c>
      <c r="K23" s="12" t="s">
        <v>115</v>
      </c>
      <c r="L23" s="12" t="s">
        <v>155</v>
      </c>
      <c r="M23" s="14" t="s">
        <v>89</v>
      </c>
      <c r="N23" s="13">
        <v>44939</v>
      </c>
      <c r="O23" s="208">
        <v>45289</v>
      </c>
      <c r="P23" s="230" t="s">
        <v>117</v>
      </c>
      <c r="Q23" s="164"/>
      <c r="R23" s="89"/>
      <c r="S23" s="164"/>
      <c r="T23" s="89">
        <v>0.3</v>
      </c>
      <c r="U23" s="164"/>
      <c r="V23" s="89"/>
      <c r="W23" s="164"/>
      <c r="X23" s="89">
        <v>0.65</v>
      </c>
      <c r="Y23" s="164"/>
      <c r="Z23" s="89"/>
      <c r="AA23" s="164"/>
      <c r="AB23" s="231">
        <v>1</v>
      </c>
      <c r="AC23" s="225" t="s">
        <v>118</v>
      </c>
      <c r="AD23" s="16" t="s">
        <v>100</v>
      </c>
      <c r="AE23" s="40" t="s">
        <v>955</v>
      </c>
      <c r="AF23" s="49" t="s">
        <v>1017</v>
      </c>
      <c r="AG23" s="42"/>
      <c r="AH23" s="39">
        <v>53723000</v>
      </c>
      <c r="AI23" s="321"/>
    </row>
    <row r="24" spans="1:35" ht="66.75" customHeight="1" x14ac:dyDescent="0.25">
      <c r="A24" s="5"/>
      <c r="B24" s="106" t="s">
        <v>156</v>
      </c>
      <c r="C24" s="107" t="s">
        <v>157</v>
      </c>
      <c r="D24" s="107" t="s">
        <v>158</v>
      </c>
      <c r="E24" s="144" t="s">
        <v>159</v>
      </c>
      <c r="F24" s="107" t="s">
        <v>954</v>
      </c>
      <c r="G24" s="145">
        <v>1</v>
      </c>
      <c r="H24" s="108" t="s">
        <v>160</v>
      </c>
      <c r="I24" s="108" t="s">
        <v>125</v>
      </c>
      <c r="J24" s="108" t="s">
        <v>161</v>
      </c>
      <c r="K24" s="108" t="s">
        <v>115</v>
      </c>
      <c r="L24" s="108" t="s">
        <v>162</v>
      </c>
      <c r="M24" s="107" t="s">
        <v>89</v>
      </c>
      <c r="N24" s="109">
        <v>44958</v>
      </c>
      <c r="O24" s="210">
        <v>45289</v>
      </c>
      <c r="P24" s="228" t="s">
        <v>90</v>
      </c>
      <c r="Q24" s="164"/>
      <c r="R24" s="115"/>
      <c r="S24" s="164">
        <v>0.2</v>
      </c>
      <c r="T24" s="115"/>
      <c r="U24" s="164"/>
      <c r="V24" s="115">
        <v>0.5</v>
      </c>
      <c r="W24" s="164"/>
      <c r="X24" s="115"/>
      <c r="Y24" s="164">
        <v>0.7</v>
      </c>
      <c r="Z24" s="115"/>
      <c r="AA24" s="164"/>
      <c r="AB24" s="229">
        <v>1</v>
      </c>
      <c r="AC24" s="224" t="s">
        <v>118</v>
      </c>
      <c r="AD24" s="111" t="s">
        <v>100</v>
      </c>
      <c r="AE24" s="112" t="s">
        <v>955</v>
      </c>
      <c r="AF24" s="49" t="s">
        <v>1017</v>
      </c>
      <c r="AG24" s="112"/>
      <c r="AH24" s="114">
        <v>0</v>
      </c>
      <c r="AI24" s="114">
        <v>170262320</v>
      </c>
    </row>
    <row r="25" spans="1:35" ht="66.75" customHeight="1" x14ac:dyDescent="0.25">
      <c r="A25" s="5"/>
      <c r="B25" s="106" t="s">
        <v>156</v>
      </c>
      <c r="C25" s="107" t="s">
        <v>157</v>
      </c>
      <c r="D25" s="107" t="s">
        <v>163</v>
      </c>
      <c r="E25" s="144" t="s">
        <v>164</v>
      </c>
      <c r="F25" s="107" t="s">
        <v>954</v>
      </c>
      <c r="G25" s="145">
        <v>1</v>
      </c>
      <c r="H25" s="108" t="s">
        <v>165</v>
      </c>
      <c r="I25" s="108" t="s">
        <v>125</v>
      </c>
      <c r="J25" s="108" t="s">
        <v>166</v>
      </c>
      <c r="K25" s="108" t="s">
        <v>115</v>
      </c>
      <c r="L25" s="108" t="s">
        <v>167</v>
      </c>
      <c r="M25" s="107" t="s">
        <v>89</v>
      </c>
      <c r="N25" s="109">
        <v>44936</v>
      </c>
      <c r="O25" s="210">
        <v>45289</v>
      </c>
      <c r="P25" s="228" t="s">
        <v>90</v>
      </c>
      <c r="Q25" s="164"/>
      <c r="R25" s="115"/>
      <c r="S25" s="164">
        <v>0.3</v>
      </c>
      <c r="T25" s="115"/>
      <c r="U25" s="164"/>
      <c r="V25" s="115">
        <v>0.5</v>
      </c>
      <c r="W25" s="164"/>
      <c r="X25" s="115"/>
      <c r="Y25" s="164">
        <v>0.7</v>
      </c>
      <c r="Z25" s="115"/>
      <c r="AA25" s="164"/>
      <c r="AB25" s="229">
        <v>1</v>
      </c>
      <c r="AC25" s="224" t="s">
        <v>118</v>
      </c>
      <c r="AD25" s="111" t="s">
        <v>100</v>
      </c>
      <c r="AE25" s="112" t="s">
        <v>955</v>
      </c>
      <c r="AF25" s="49" t="s">
        <v>1017</v>
      </c>
      <c r="AG25" s="112"/>
      <c r="AH25" s="114">
        <v>0</v>
      </c>
      <c r="AI25" s="114">
        <v>812915260</v>
      </c>
    </row>
    <row r="26" spans="1:35" ht="66.75" customHeight="1" x14ac:dyDescent="0.25">
      <c r="A26" s="5"/>
      <c r="B26" s="106" t="s">
        <v>156</v>
      </c>
      <c r="C26" s="107" t="s">
        <v>157</v>
      </c>
      <c r="D26" s="107" t="s">
        <v>163</v>
      </c>
      <c r="E26" s="144" t="s">
        <v>168</v>
      </c>
      <c r="F26" s="107" t="s">
        <v>954</v>
      </c>
      <c r="G26" s="145">
        <v>1</v>
      </c>
      <c r="H26" s="108" t="s">
        <v>169</v>
      </c>
      <c r="I26" s="108" t="s">
        <v>125</v>
      </c>
      <c r="J26" s="108" t="s">
        <v>170</v>
      </c>
      <c r="K26" s="108" t="s">
        <v>115</v>
      </c>
      <c r="L26" s="108" t="s">
        <v>171</v>
      </c>
      <c r="M26" s="107" t="s">
        <v>89</v>
      </c>
      <c r="N26" s="109">
        <v>44936</v>
      </c>
      <c r="O26" s="210">
        <v>45289</v>
      </c>
      <c r="P26" s="228" t="s">
        <v>90</v>
      </c>
      <c r="Q26" s="164"/>
      <c r="R26" s="115"/>
      <c r="S26" s="164">
        <v>0.3</v>
      </c>
      <c r="T26" s="115"/>
      <c r="U26" s="164"/>
      <c r="V26" s="115">
        <v>0.5</v>
      </c>
      <c r="W26" s="164"/>
      <c r="X26" s="115"/>
      <c r="Y26" s="164">
        <v>0.7</v>
      </c>
      <c r="Z26" s="115"/>
      <c r="AA26" s="164"/>
      <c r="AB26" s="229">
        <v>1</v>
      </c>
      <c r="AC26" s="224" t="s">
        <v>118</v>
      </c>
      <c r="AD26" s="111" t="s">
        <v>100</v>
      </c>
      <c r="AE26" s="112" t="s">
        <v>955</v>
      </c>
      <c r="AF26" s="49" t="s">
        <v>1017</v>
      </c>
      <c r="AG26" s="112"/>
      <c r="AH26" s="114">
        <v>0</v>
      </c>
      <c r="AI26" s="114">
        <v>45822420</v>
      </c>
    </row>
    <row r="27" spans="1:35" ht="59.25" customHeight="1" x14ac:dyDescent="0.25">
      <c r="A27" s="5"/>
      <c r="B27" s="11" t="s">
        <v>172</v>
      </c>
      <c r="C27" s="14" t="s">
        <v>83</v>
      </c>
      <c r="D27" s="14" t="s">
        <v>144</v>
      </c>
      <c r="E27" s="144" t="s">
        <v>173</v>
      </c>
      <c r="F27" s="14" t="s">
        <v>86</v>
      </c>
      <c r="G27" s="145">
        <v>1</v>
      </c>
      <c r="H27" s="12" t="s">
        <v>174</v>
      </c>
      <c r="I27" s="12" t="s">
        <v>87</v>
      </c>
      <c r="J27" s="12" t="s">
        <v>966</v>
      </c>
      <c r="K27" s="12" t="s">
        <v>115</v>
      </c>
      <c r="L27" s="12" t="s">
        <v>175</v>
      </c>
      <c r="M27" s="14" t="s">
        <v>176</v>
      </c>
      <c r="N27" s="13">
        <v>44928</v>
      </c>
      <c r="O27" s="220" t="s">
        <v>177</v>
      </c>
      <c r="P27" s="230" t="s">
        <v>178</v>
      </c>
      <c r="Q27" s="164">
        <v>0.1</v>
      </c>
      <c r="R27" s="89">
        <v>0.16</v>
      </c>
      <c r="S27" s="164">
        <v>0.24</v>
      </c>
      <c r="T27" s="89">
        <v>0.36</v>
      </c>
      <c r="U27" s="164">
        <v>0.4</v>
      </c>
      <c r="V27" s="89">
        <v>0.48</v>
      </c>
      <c r="W27" s="164">
        <v>0.56000000000000005</v>
      </c>
      <c r="X27" s="89">
        <v>0.64</v>
      </c>
      <c r="Y27" s="164">
        <v>0.72</v>
      </c>
      <c r="Z27" s="89">
        <v>0.8</v>
      </c>
      <c r="AA27" s="164">
        <v>0.88</v>
      </c>
      <c r="AB27" s="231">
        <v>1</v>
      </c>
      <c r="AC27" s="225" t="s">
        <v>419</v>
      </c>
      <c r="AD27" s="16" t="s">
        <v>100</v>
      </c>
      <c r="AE27" s="40" t="s">
        <v>179</v>
      </c>
      <c r="AF27" s="49" t="s">
        <v>1017</v>
      </c>
      <c r="AG27" s="42" t="s">
        <v>100</v>
      </c>
      <c r="AH27" s="39">
        <v>0</v>
      </c>
      <c r="AI27" s="39">
        <v>319999160</v>
      </c>
    </row>
    <row r="28" spans="1:35" ht="59.25" customHeight="1" x14ac:dyDescent="0.25">
      <c r="A28" s="5"/>
      <c r="B28" s="106" t="s">
        <v>180</v>
      </c>
      <c r="C28" s="107" t="s">
        <v>83</v>
      </c>
      <c r="D28" s="107" t="s">
        <v>144</v>
      </c>
      <c r="E28" s="144" t="s">
        <v>181</v>
      </c>
      <c r="F28" s="107" t="s">
        <v>86</v>
      </c>
      <c r="G28" s="145">
        <v>1</v>
      </c>
      <c r="H28" s="108" t="s">
        <v>967</v>
      </c>
      <c r="I28" s="108" t="s">
        <v>87</v>
      </c>
      <c r="J28" s="108" t="s">
        <v>182</v>
      </c>
      <c r="K28" s="108" t="s">
        <v>115</v>
      </c>
      <c r="L28" s="108" t="s">
        <v>183</v>
      </c>
      <c r="M28" s="107" t="s">
        <v>184</v>
      </c>
      <c r="N28" s="109">
        <v>44963</v>
      </c>
      <c r="O28" s="210">
        <v>45169</v>
      </c>
      <c r="P28" s="228" t="s">
        <v>117</v>
      </c>
      <c r="Q28" s="164"/>
      <c r="R28" s="115"/>
      <c r="S28" s="164"/>
      <c r="T28" s="115">
        <v>0.4</v>
      </c>
      <c r="U28" s="164"/>
      <c r="V28" s="115"/>
      <c r="W28" s="164"/>
      <c r="X28" s="115">
        <v>1</v>
      </c>
      <c r="Y28" s="164"/>
      <c r="Z28" s="115"/>
      <c r="AA28" s="164"/>
      <c r="AB28" s="229">
        <v>1</v>
      </c>
      <c r="AC28" s="224" t="s">
        <v>185</v>
      </c>
      <c r="AD28" s="111" t="s">
        <v>186</v>
      </c>
      <c r="AE28" s="112" t="s">
        <v>952</v>
      </c>
      <c r="AF28" s="49" t="s">
        <v>1017</v>
      </c>
      <c r="AG28" s="112"/>
      <c r="AH28" s="120">
        <f>196029130/2</f>
        <v>98014565</v>
      </c>
      <c r="AI28" s="121">
        <v>47999988</v>
      </c>
    </row>
    <row r="29" spans="1:35" ht="59.25" customHeight="1" x14ac:dyDescent="0.25">
      <c r="A29" s="5"/>
      <c r="B29" s="11" t="s">
        <v>187</v>
      </c>
      <c r="C29" s="14" t="s">
        <v>188</v>
      </c>
      <c r="D29" s="14" t="s">
        <v>189</v>
      </c>
      <c r="E29" s="144" t="s">
        <v>190</v>
      </c>
      <c r="F29" s="14" t="s">
        <v>86</v>
      </c>
      <c r="G29" s="147">
        <v>1</v>
      </c>
      <c r="H29" s="45" t="s">
        <v>191</v>
      </c>
      <c r="I29" s="12" t="s">
        <v>125</v>
      </c>
      <c r="J29" s="45" t="s">
        <v>192</v>
      </c>
      <c r="K29" s="45" t="s">
        <v>115</v>
      </c>
      <c r="L29" s="45" t="s">
        <v>193</v>
      </c>
      <c r="M29" s="14" t="s">
        <v>176</v>
      </c>
      <c r="N29" s="57">
        <v>44928</v>
      </c>
      <c r="O29" s="289">
        <v>44957</v>
      </c>
      <c r="P29" s="230" t="s">
        <v>128</v>
      </c>
      <c r="Q29" s="147">
        <v>1</v>
      </c>
      <c r="R29" s="91"/>
      <c r="S29" s="147"/>
      <c r="T29" s="91"/>
      <c r="U29" s="147"/>
      <c r="V29" s="91"/>
      <c r="W29" s="147"/>
      <c r="X29" s="91"/>
      <c r="Y29" s="147"/>
      <c r="Z29" s="91"/>
      <c r="AA29" s="147"/>
      <c r="AB29" s="237"/>
      <c r="AC29" s="225" t="s">
        <v>118</v>
      </c>
      <c r="AD29" s="16" t="s">
        <v>194</v>
      </c>
      <c r="AE29" s="40" t="s">
        <v>195</v>
      </c>
      <c r="AF29" s="49" t="s">
        <v>1017</v>
      </c>
      <c r="AG29" s="42"/>
      <c r="AH29" s="39">
        <v>119429340</v>
      </c>
      <c r="AI29" s="320">
        <v>27807000000</v>
      </c>
    </row>
    <row r="30" spans="1:35" ht="59.25" customHeight="1" x14ac:dyDescent="0.25">
      <c r="A30" s="5"/>
      <c r="B30" s="11" t="s">
        <v>187</v>
      </c>
      <c r="C30" s="14" t="s">
        <v>188</v>
      </c>
      <c r="D30" s="14" t="s">
        <v>189</v>
      </c>
      <c r="E30" s="144" t="s">
        <v>196</v>
      </c>
      <c r="F30" s="14" t="s">
        <v>86</v>
      </c>
      <c r="G30" s="147">
        <v>1</v>
      </c>
      <c r="H30" s="45" t="s">
        <v>968</v>
      </c>
      <c r="I30" s="12" t="s">
        <v>87</v>
      </c>
      <c r="J30" s="45" t="s">
        <v>197</v>
      </c>
      <c r="K30" s="45" t="s">
        <v>115</v>
      </c>
      <c r="L30" s="45" t="s">
        <v>198</v>
      </c>
      <c r="M30" s="14" t="s">
        <v>89</v>
      </c>
      <c r="N30" s="58">
        <v>44986</v>
      </c>
      <c r="O30" s="222">
        <v>45289</v>
      </c>
      <c r="P30" s="230" t="s">
        <v>90</v>
      </c>
      <c r="Q30" s="194"/>
      <c r="R30" s="195"/>
      <c r="S30" s="194">
        <v>0.1</v>
      </c>
      <c r="T30" s="195"/>
      <c r="U30" s="194"/>
      <c r="V30" s="195">
        <v>0.4</v>
      </c>
      <c r="W30" s="194"/>
      <c r="X30" s="195"/>
      <c r="Y30" s="194">
        <v>0.7</v>
      </c>
      <c r="Z30" s="195"/>
      <c r="AA30" s="194"/>
      <c r="AB30" s="238">
        <v>1</v>
      </c>
      <c r="AC30" s="225" t="s">
        <v>199</v>
      </c>
      <c r="AD30" s="16" t="s">
        <v>194</v>
      </c>
      <c r="AE30" s="40" t="s">
        <v>195</v>
      </c>
      <c r="AF30" s="49" t="s">
        <v>1017</v>
      </c>
      <c r="AG30" s="42"/>
      <c r="AH30" s="39">
        <v>66341264</v>
      </c>
      <c r="AI30" s="326"/>
    </row>
    <row r="31" spans="1:35" ht="69.75" customHeight="1" x14ac:dyDescent="0.25">
      <c r="A31" s="5"/>
      <c r="B31" s="11" t="s">
        <v>187</v>
      </c>
      <c r="C31" s="14" t="s">
        <v>188</v>
      </c>
      <c r="D31" s="14" t="s">
        <v>189</v>
      </c>
      <c r="E31" s="144" t="s">
        <v>1018</v>
      </c>
      <c r="F31" s="14" t="s">
        <v>86</v>
      </c>
      <c r="G31" s="147">
        <v>1</v>
      </c>
      <c r="H31" s="45" t="s">
        <v>201</v>
      </c>
      <c r="I31" s="12" t="s">
        <v>87</v>
      </c>
      <c r="J31" s="45" t="s">
        <v>192</v>
      </c>
      <c r="K31" s="45" t="s">
        <v>115</v>
      </c>
      <c r="L31" s="45" t="s">
        <v>202</v>
      </c>
      <c r="M31" s="14" t="s">
        <v>89</v>
      </c>
      <c r="N31" s="58">
        <v>44928</v>
      </c>
      <c r="O31" s="222">
        <v>45289</v>
      </c>
      <c r="P31" s="230" t="s">
        <v>90</v>
      </c>
      <c r="Q31" s="194"/>
      <c r="R31" s="195"/>
      <c r="S31" s="194">
        <v>0.25</v>
      </c>
      <c r="T31" s="195"/>
      <c r="U31" s="194"/>
      <c r="V31" s="195">
        <v>0.5</v>
      </c>
      <c r="W31" s="194"/>
      <c r="X31" s="195"/>
      <c r="Y31" s="194">
        <v>0.75</v>
      </c>
      <c r="Z31" s="195"/>
      <c r="AA31" s="194"/>
      <c r="AB31" s="238">
        <v>1</v>
      </c>
      <c r="AC31" s="225" t="s">
        <v>199</v>
      </c>
      <c r="AD31" s="16" t="s">
        <v>194</v>
      </c>
      <c r="AE31" s="40" t="s">
        <v>195</v>
      </c>
      <c r="AF31" s="49" t="s">
        <v>1017</v>
      </c>
      <c r="AG31" s="42"/>
      <c r="AH31" s="39"/>
      <c r="AI31" s="326"/>
    </row>
    <row r="32" spans="1:35" ht="59.25" customHeight="1" x14ac:dyDescent="0.25">
      <c r="A32" s="5"/>
      <c r="B32" s="11" t="s">
        <v>187</v>
      </c>
      <c r="C32" s="14" t="s">
        <v>188</v>
      </c>
      <c r="D32" s="14" t="s">
        <v>189</v>
      </c>
      <c r="E32" s="144" t="s">
        <v>200</v>
      </c>
      <c r="F32" s="14" t="s">
        <v>86</v>
      </c>
      <c r="G32" s="148">
        <v>1</v>
      </c>
      <c r="H32" s="46" t="s">
        <v>204</v>
      </c>
      <c r="I32" s="12" t="s">
        <v>125</v>
      </c>
      <c r="J32" s="46" t="s">
        <v>205</v>
      </c>
      <c r="K32" s="46" t="s">
        <v>115</v>
      </c>
      <c r="L32" s="46" t="s">
        <v>206</v>
      </c>
      <c r="M32" s="14" t="s">
        <v>89</v>
      </c>
      <c r="N32" s="290">
        <v>44928</v>
      </c>
      <c r="O32" s="222">
        <v>45289</v>
      </c>
      <c r="P32" s="230" t="s">
        <v>178</v>
      </c>
      <c r="Q32" s="167">
        <v>1</v>
      </c>
      <c r="R32" s="95">
        <v>1</v>
      </c>
      <c r="S32" s="167">
        <v>1</v>
      </c>
      <c r="T32" s="95">
        <v>1</v>
      </c>
      <c r="U32" s="167">
        <v>1</v>
      </c>
      <c r="V32" s="95">
        <v>1</v>
      </c>
      <c r="W32" s="167">
        <v>1</v>
      </c>
      <c r="X32" s="95">
        <v>1</v>
      </c>
      <c r="Y32" s="167">
        <v>1</v>
      </c>
      <c r="Z32" s="95">
        <v>1</v>
      </c>
      <c r="AA32" s="167">
        <v>1</v>
      </c>
      <c r="AB32" s="239">
        <v>1</v>
      </c>
      <c r="AC32" s="225" t="s">
        <v>199</v>
      </c>
      <c r="AD32" s="16" t="s">
        <v>207</v>
      </c>
      <c r="AE32" s="40" t="s">
        <v>195</v>
      </c>
      <c r="AF32" s="49" t="s">
        <v>1017</v>
      </c>
      <c r="AG32" s="42"/>
      <c r="AH32" s="39"/>
      <c r="AI32" s="326"/>
    </row>
    <row r="33" spans="1:35" ht="59.25" customHeight="1" x14ac:dyDescent="0.25">
      <c r="A33" s="5"/>
      <c r="B33" s="11" t="s">
        <v>187</v>
      </c>
      <c r="C33" s="14" t="s">
        <v>188</v>
      </c>
      <c r="D33" s="14" t="s">
        <v>189</v>
      </c>
      <c r="E33" s="144" t="s">
        <v>203</v>
      </c>
      <c r="F33" s="14" t="s">
        <v>86</v>
      </c>
      <c r="G33" s="148">
        <v>1</v>
      </c>
      <c r="H33" s="46" t="s">
        <v>209</v>
      </c>
      <c r="I33" s="12" t="s">
        <v>87</v>
      </c>
      <c r="J33" s="45" t="s">
        <v>210</v>
      </c>
      <c r="K33" s="46" t="s">
        <v>115</v>
      </c>
      <c r="L33" s="46" t="s">
        <v>211</v>
      </c>
      <c r="M33" s="14" t="s">
        <v>89</v>
      </c>
      <c r="N33" s="290">
        <v>44928</v>
      </c>
      <c r="O33" s="222">
        <v>45289</v>
      </c>
      <c r="P33" s="230" t="s">
        <v>90</v>
      </c>
      <c r="Q33" s="196"/>
      <c r="R33" s="197"/>
      <c r="S33" s="196">
        <v>0.25</v>
      </c>
      <c r="T33" s="197"/>
      <c r="U33" s="196"/>
      <c r="V33" s="197">
        <v>0.5</v>
      </c>
      <c r="W33" s="196"/>
      <c r="X33" s="197"/>
      <c r="Y33" s="196">
        <v>0.75</v>
      </c>
      <c r="Z33" s="197"/>
      <c r="AA33" s="196"/>
      <c r="AB33" s="240">
        <v>1</v>
      </c>
      <c r="AC33" s="225" t="s">
        <v>199</v>
      </c>
      <c r="AD33" s="16" t="s">
        <v>207</v>
      </c>
      <c r="AE33" s="40" t="s">
        <v>195</v>
      </c>
      <c r="AF33" s="49" t="s">
        <v>1017</v>
      </c>
      <c r="AG33" s="42"/>
      <c r="AH33" s="39"/>
      <c r="AI33" s="326"/>
    </row>
    <row r="34" spans="1:35" ht="59.25" customHeight="1" x14ac:dyDescent="0.25">
      <c r="A34" s="5"/>
      <c r="B34" s="11" t="s">
        <v>187</v>
      </c>
      <c r="C34" s="14" t="s">
        <v>188</v>
      </c>
      <c r="D34" s="14" t="s">
        <v>189</v>
      </c>
      <c r="E34" s="144" t="s">
        <v>208</v>
      </c>
      <c r="F34" s="14" t="s">
        <v>86</v>
      </c>
      <c r="G34" s="148">
        <v>1</v>
      </c>
      <c r="H34" s="46" t="s">
        <v>213</v>
      </c>
      <c r="I34" s="12" t="s">
        <v>87</v>
      </c>
      <c r="J34" s="46" t="s">
        <v>214</v>
      </c>
      <c r="K34" s="46" t="s">
        <v>115</v>
      </c>
      <c r="L34" s="46" t="s">
        <v>215</v>
      </c>
      <c r="M34" s="14" t="s">
        <v>89</v>
      </c>
      <c r="N34" s="290">
        <v>44928</v>
      </c>
      <c r="O34" s="222">
        <v>45289</v>
      </c>
      <c r="P34" s="230" t="s">
        <v>90</v>
      </c>
      <c r="Q34" s="196"/>
      <c r="R34" s="197"/>
      <c r="S34" s="196">
        <v>0.2</v>
      </c>
      <c r="T34" s="197"/>
      <c r="U34" s="196"/>
      <c r="V34" s="197">
        <v>0.4</v>
      </c>
      <c r="W34" s="196"/>
      <c r="X34" s="197"/>
      <c r="Y34" s="196">
        <v>0.6</v>
      </c>
      <c r="Z34" s="197"/>
      <c r="AA34" s="196"/>
      <c r="AB34" s="240">
        <v>1</v>
      </c>
      <c r="AC34" s="225" t="s">
        <v>199</v>
      </c>
      <c r="AD34" s="16" t="s">
        <v>194</v>
      </c>
      <c r="AE34" s="40" t="s">
        <v>195</v>
      </c>
      <c r="AF34" s="49" t="s">
        <v>1017</v>
      </c>
      <c r="AG34" s="42"/>
      <c r="AH34" s="39">
        <v>31546690</v>
      </c>
      <c r="AI34" s="326"/>
    </row>
    <row r="35" spans="1:35" ht="59.25" customHeight="1" x14ac:dyDescent="0.25">
      <c r="A35" s="5"/>
      <c r="B35" s="11" t="s">
        <v>187</v>
      </c>
      <c r="C35" s="14" t="s">
        <v>188</v>
      </c>
      <c r="D35" s="14" t="s">
        <v>189</v>
      </c>
      <c r="E35" s="144" t="s">
        <v>212</v>
      </c>
      <c r="F35" s="14" t="s">
        <v>86</v>
      </c>
      <c r="G35" s="149">
        <v>1</v>
      </c>
      <c r="H35" s="47" t="s">
        <v>217</v>
      </c>
      <c r="I35" s="12" t="s">
        <v>87</v>
      </c>
      <c r="J35" s="47" t="s">
        <v>218</v>
      </c>
      <c r="K35" s="47" t="s">
        <v>115</v>
      </c>
      <c r="L35" s="47" t="s">
        <v>219</v>
      </c>
      <c r="M35" s="14" t="s">
        <v>89</v>
      </c>
      <c r="N35" s="290">
        <v>44928</v>
      </c>
      <c r="O35" s="291">
        <v>45289</v>
      </c>
      <c r="P35" s="230" t="s">
        <v>117</v>
      </c>
      <c r="Q35" s="168"/>
      <c r="R35" s="96"/>
      <c r="S35" s="168"/>
      <c r="T35" s="97">
        <v>0.4</v>
      </c>
      <c r="U35" s="168"/>
      <c r="V35" s="96"/>
      <c r="W35" s="168"/>
      <c r="X35" s="97">
        <v>0.75</v>
      </c>
      <c r="Y35" s="168"/>
      <c r="Z35" s="96"/>
      <c r="AA35" s="168"/>
      <c r="AB35" s="241">
        <v>1</v>
      </c>
      <c r="AC35" s="225" t="s">
        <v>199</v>
      </c>
      <c r="AD35" s="16" t="s">
        <v>194</v>
      </c>
      <c r="AE35" s="40" t="s">
        <v>195</v>
      </c>
      <c r="AF35" s="49" t="s">
        <v>1017</v>
      </c>
      <c r="AG35" s="42"/>
      <c r="AH35" s="39">
        <v>66509114</v>
      </c>
      <c r="AI35" s="326"/>
    </row>
    <row r="36" spans="1:35" ht="59.25" customHeight="1" x14ac:dyDescent="0.25">
      <c r="A36" s="5"/>
      <c r="B36" s="11" t="s">
        <v>187</v>
      </c>
      <c r="C36" s="14" t="s">
        <v>188</v>
      </c>
      <c r="D36" s="14" t="s">
        <v>189</v>
      </c>
      <c r="E36" s="144" t="s">
        <v>216</v>
      </c>
      <c r="F36" s="14" t="s">
        <v>86</v>
      </c>
      <c r="G36" s="149">
        <v>1</v>
      </c>
      <c r="H36" s="47" t="s">
        <v>221</v>
      </c>
      <c r="I36" s="12" t="s">
        <v>96</v>
      </c>
      <c r="J36" s="47" t="s">
        <v>222</v>
      </c>
      <c r="K36" s="47" t="s">
        <v>115</v>
      </c>
      <c r="L36" s="47" t="s">
        <v>223</v>
      </c>
      <c r="M36" s="14" t="s">
        <v>89</v>
      </c>
      <c r="N36" s="290">
        <v>44928</v>
      </c>
      <c r="O36" s="291">
        <v>45289</v>
      </c>
      <c r="P36" s="230" t="s">
        <v>178</v>
      </c>
      <c r="Q36" s="169">
        <v>1</v>
      </c>
      <c r="R36" s="97">
        <v>1</v>
      </c>
      <c r="S36" s="169">
        <v>1</v>
      </c>
      <c r="T36" s="97">
        <v>1</v>
      </c>
      <c r="U36" s="169">
        <v>1</v>
      </c>
      <c r="V36" s="97">
        <v>1</v>
      </c>
      <c r="W36" s="169">
        <v>1</v>
      </c>
      <c r="X36" s="97">
        <v>1</v>
      </c>
      <c r="Y36" s="169">
        <v>1</v>
      </c>
      <c r="Z36" s="97">
        <v>1</v>
      </c>
      <c r="AA36" s="169">
        <v>1</v>
      </c>
      <c r="AB36" s="241">
        <v>1</v>
      </c>
      <c r="AC36" s="225" t="s">
        <v>199</v>
      </c>
      <c r="AD36" s="16" t="s">
        <v>194</v>
      </c>
      <c r="AE36" s="40" t="s">
        <v>195</v>
      </c>
      <c r="AF36" s="49" t="s">
        <v>1017</v>
      </c>
      <c r="AG36" s="42"/>
      <c r="AH36" s="39">
        <v>51752539</v>
      </c>
      <c r="AI36" s="326"/>
    </row>
    <row r="37" spans="1:35" ht="59.25" customHeight="1" x14ac:dyDescent="0.25">
      <c r="A37" s="5"/>
      <c r="B37" s="11" t="s">
        <v>187</v>
      </c>
      <c r="C37" s="14" t="s">
        <v>188</v>
      </c>
      <c r="D37" s="14" t="s">
        <v>189</v>
      </c>
      <c r="E37" s="144" t="s">
        <v>220</v>
      </c>
      <c r="F37" s="14" t="s">
        <v>86</v>
      </c>
      <c r="G37" s="149">
        <v>1</v>
      </c>
      <c r="H37" s="47" t="s">
        <v>225</v>
      </c>
      <c r="I37" s="12" t="s">
        <v>87</v>
      </c>
      <c r="J37" s="47" t="s">
        <v>226</v>
      </c>
      <c r="K37" s="47" t="s">
        <v>115</v>
      </c>
      <c r="L37" s="47" t="s">
        <v>227</v>
      </c>
      <c r="M37" s="14" t="s">
        <v>89</v>
      </c>
      <c r="N37" s="290">
        <v>44928</v>
      </c>
      <c r="O37" s="291">
        <v>45289</v>
      </c>
      <c r="P37" s="230" t="s">
        <v>228</v>
      </c>
      <c r="Q37" s="168"/>
      <c r="R37" s="96"/>
      <c r="S37" s="168"/>
      <c r="T37" s="96"/>
      <c r="U37" s="168"/>
      <c r="V37" s="93">
        <v>0.5</v>
      </c>
      <c r="W37" s="168"/>
      <c r="X37" s="96"/>
      <c r="Y37" s="168"/>
      <c r="Z37" s="96"/>
      <c r="AA37" s="168"/>
      <c r="AB37" s="241">
        <v>1</v>
      </c>
      <c r="AC37" s="225" t="s">
        <v>199</v>
      </c>
      <c r="AD37" s="16" t="s">
        <v>194</v>
      </c>
      <c r="AE37" s="40" t="s">
        <v>195</v>
      </c>
      <c r="AF37" s="49" t="s">
        <v>1017</v>
      </c>
      <c r="AG37" s="42"/>
      <c r="AH37" s="39">
        <v>394511517</v>
      </c>
      <c r="AI37" s="326"/>
    </row>
    <row r="38" spans="1:35" ht="78" customHeight="1" x14ac:dyDescent="0.25">
      <c r="A38" s="5"/>
      <c r="B38" s="11" t="s">
        <v>187</v>
      </c>
      <c r="C38" s="14" t="s">
        <v>188</v>
      </c>
      <c r="D38" s="14" t="s">
        <v>189</v>
      </c>
      <c r="E38" s="144" t="s">
        <v>224</v>
      </c>
      <c r="F38" s="14" t="s">
        <v>137</v>
      </c>
      <c r="G38" s="147">
        <v>1</v>
      </c>
      <c r="H38" s="45" t="s">
        <v>230</v>
      </c>
      <c r="I38" s="12" t="s">
        <v>87</v>
      </c>
      <c r="J38" s="45" t="s">
        <v>231</v>
      </c>
      <c r="K38" s="45" t="s">
        <v>115</v>
      </c>
      <c r="L38" s="45" t="s">
        <v>232</v>
      </c>
      <c r="M38" s="14" t="s">
        <v>89</v>
      </c>
      <c r="N38" s="57">
        <v>44958</v>
      </c>
      <c r="O38" s="222">
        <v>45275</v>
      </c>
      <c r="P38" s="230" t="s">
        <v>90</v>
      </c>
      <c r="Q38" s="194"/>
      <c r="R38" s="195"/>
      <c r="S38" s="194">
        <v>0.25</v>
      </c>
      <c r="T38" s="195"/>
      <c r="U38" s="194"/>
      <c r="V38" s="195">
        <v>0.5</v>
      </c>
      <c r="W38" s="194"/>
      <c r="X38" s="195"/>
      <c r="Y38" s="194">
        <v>0.75</v>
      </c>
      <c r="Z38" s="195"/>
      <c r="AA38" s="194"/>
      <c r="AB38" s="238">
        <v>1</v>
      </c>
      <c r="AC38" s="225" t="s">
        <v>233</v>
      </c>
      <c r="AD38" s="16" t="s">
        <v>194</v>
      </c>
      <c r="AE38" s="40" t="s">
        <v>195</v>
      </c>
      <c r="AF38" s="49" t="s">
        <v>1017</v>
      </c>
      <c r="AG38" s="42"/>
      <c r="AH38" s="39">
        <v>24997923.75</v>
      </c>
      <c r="AI38" s="326"/>
    </row>
    <row r="39" spans="1:35" ht="59.25" customHeight="1" x14ac:dyDescent="0.25">
      <c r="A39" s="5"/>
      <c r="B39" s="11" t="s">
        <v>187</v>
      </c>
      <c r="C39" s="14" t="s">
        <v>188</v>
      </c>
      <c r="D39" s="14" t="s">
        <v>189</v>
      </c>
      <c r="E39" s="144" t="s">
        <v>229</v>
      </c>
      <c r="F39" s="14" t="s">
        <v>137</v>
      </c>
      <c r="G39" s="147">
        <v>1</v>
      </c>
      <c r="H39" s="45" t="s">
        <v>235</v>
      </c>
      <c r="I39" s="12" t="s">
        <v>87</v>
      </c>
      <c r="J39" s="45" t="s">
        <v>236</v>
      </c>
      <c r="K39" s="45" t="s">
        <v>115</v>
      </c>
      <c r="L39" s="45" t="s">
        <v>237</v>
      </c>
      <c r="M39" s="14" t="s">
        <v>89</v>
      </c>
      <c r="N39" s="58">
        <v>44942</v>
      </c>
      <c r="O39" s="222">
        <v>45289</v>
      </c>
      <c r="P39" s="230" t="s">
        <v>178</v>
      </c>
      <c r="Q39" s="147">
        <v>0.04</v>
      </c>
      <c r="R39" s="94">
        <v>0.13</v>
      </c>
      <c r="S39" s="147">
        <v>0.22</v>
      </c>
      <c r="T39" s="94">
        <v>0.32</v>
      </c>
      <c r="U39" s="147">
        <v>0.41</v>
      </c>
      <c r="V39" s="94">
        <v>0.5</v>
      </c>
      <c r="W39" s="147">
        <v>0.59</v>
      </c>
      <c r="X39" s="94">
        <v>0.68</v>
      </c>
      <c r="Y39" s="147">
        <v>0.78</v>
      </c>
      <c r="Z39" s="94">
        <v>0.87</v>
      </c>
      <c r="AA39" s="147">
        <v>0.96</v>
      </c>
      <c r="AB39" s="242">
        <v>1</v>
      </c>
      <c r="AC39" s="225" t="s">
        <v>233</v>
      </c>
      <c r="AD39" s="16" t="s">
        <v>194</v>
      </c>
      <c r="AE39" s="40" t="s">
        <v>195</v>
      </c>
      <c r="AF39" s="49" t="s">
        <v>1017</v>
      </c>
      <c r="AG39" s="42"/>
      <c r="AH39" s="39">
        <v>212550705</v>
      </c>
      <c r="AI39" s="326"/>
    </row>
    <row r="40" spans="1:35" ht="59.25" customHeight="1" x14ac:dyDescent="0.25">
      <c r="A40" s="5"/>
      <c r="B40" s="11" t="s">
        <v>187</v>
      </c>
      <c r="C40" s="14" t="s">
        <v>188</v>
      </c>
      <c r="D40" s="14" t="s">
        <v>189</v>
      </c>
      <c r="E40" s="144" t="s">
        <v>234</v>
      </c>
      <c r="F40" s="14" t="s">
        <v>137</v>
      </c>
      <c r="G40" s="147">
        <v>1</v>
      </c>
      <c r="H40" s="45" t="s">
        <v>239</v>
      </c>
      <c r="I40" s="12" t="s">
        <v>87</v>
      </c>
      <c r="J40" s="45" t="s">
        <v>240</v>
      </c>
      <c r="K40" s="45" t="s">
        <v>115</v>
      </c>
      <c r="L40" s="45" t="s">
        <v>241</v>
      </c>
      <c r="M40" s="14" t="s">
        <v>89</v>
      </c>
      <c r="N40" s="58">
        <v>44958</v>
      </c>
      <c r="O40" s="222">
        <v>45275</v>
      </c>
      <c r="P40" s="230" t="s">
        <v>90</v>
      </c>
      <c r="Q40" s="194"/>
      <c r="R40" s="195"/>
      <c r="S40" s="194">
        <v>0.25</v>
      </c>
      <c r="T40" s="195"/>
      <c r="U40" s="194"/>
      <c r="V40" s="195">
        <v>0.5</v>
      </c>
      <c r="W40" s="194"/>
      <c r="X40" s="195"/>
      <c r="Y40" s="194">
        <v>0.75</v>
      </c>
      <c r="Z40" s="195"/>
      <c r="AA40" s="194"/>
      <c r="AB40" s="238">
        <v>1</v>
      </c>
      <c r="AC40" s="225" t="s">
        <v>233</v>
      </c>
      <c r="AD40" s="16" t="s">
        <v>194</v>
      </c>
      <c r="AE40" s="40" t="s">
        <v>195</v>
      </c>
      <c r="AF40" s="49" t="s">
        <v>1017</v>
      </c>
      <c r="AG40" s="42"/>
      <c r="AH40" s="39">
        <v>24997923.75</v>
      </c>
      <c r="AI40" s="326"/>
    </row>
    <row r="41" spans="1:35" ht="59.25" customHeight="1" x14ac:dyDescent="0.25">
      <c r="A41" s="5"/>
      <c r="B41" s="11" t="s">
        <v>187</v>
      </c>
      <c r="C41" s="14" t="s">
        <v>188</v>
      </c>
      <c r="D41" s="14" t="s">
        <v>189</v>
      </c>
      <c r="E41" s="144" t="s">
        <v>238</v>
      </c>
      <c r="F41" s="14" t="s">
        <v>137</v>
      </c>
      <c r="G41" s="147">
        <v>1</v>
      </c>
      <c r="H41" s="45" t="s">
        <v>243</v>
      </c>
      <c r="I41" s="12" t="s">
        <v>87</v>
      </c>
      <c r="J41" s="45" t="s">
        <v>244</v>
      </c>
      <c r="K41" s="45" t="s">
        <v>115</v>
      </c>
      <c r="L41" s="45" t="s">
        <v>245</v>
      </c>
      <c r="M41" s="14" t="s">
        <v>89</v>
      </c>
      <c r="N41" s="58">
        <v>44958</v>
      </c>
      <c r="O41" s="208">
        <v>45198</v>
      </c>
      <c r="P41" s="230" t="s">
        <v>90</v>
      </c>
      <c r="Q41" s="194"/>
      <c r="R41" s="195"/>
      <c r="S41" s="194">
        <v>0.1</v>
      </c>
      <c r="T41" s="195"/>
      <c r="U41" s="194"/>
      <c r="V41" s="195">
        <v>0.4</v>
      </c>
      <c r="W41" s="194"/>
      <c r="X41" s="195"/>
      <c r="Y41" s="194">
        <v>1</v>
      </c>
      <c r="Z41" s="195"/>
      <c r="AA41" s="194"/>
      <c r="AB41" s="238"/>
      <c r="AC41" s="225" t="s">
        <v>233</v>
      </c>
      <c r="AD41" s="16" t="s">
        <v>194</v>
      </c>
      <c r="AE41" s="40" t="s">
        <v>195</v>
      </c>
      <c r="AF41" s="49" t="s">
        <v>1017</v>
      </c>
      <c r="AG41" s="42"/>
      <c r="AH41" s="39">
        <v>24997923.75</v>
      </c>
      <c r="AI41" s="326"/>
    </row>
    <row r="42" spans="1:35" ht="59.25" customHeight="1" x14ac:dyDescent="0.25">
      <c r="A42" s="5"/>
      <c r="B42" s="11" t="s">
        <v>187</v>
      </c>
      <c r="C42" s="14" t="s">
        <v>188</v>
      </c>
      <c r="D42" s="14" t="s">
        <v>189</v>
      </c>
      <c r="E42" s="144" t="s">
        <v>242</v>
      </c>
      <c r="F42" s="14" t="s">
        <v>137</v>
      </c>
      <c r="G42" s="147">
        <v>1</v>
      </c>
      <c r="H42" s="45" t="s">
        <v>247</v>
      </c>
      <c r="I42" s="12" t="s">
        <v>87</v>
      </c>
      <c r="J42" s="45" t="s">
        <v>248</v>
      </c>
      <c r="K42" s="45" t="s">
        <v>115</v>
      </c>
      <c r="L42" s="45" t="s">
        <v>249</v>
      </c>
      <c r="M42" s="14" t="s">
        <v>89</v>
      </c>
      <c r="N42" s="58">
        <v>44958</v>
      </c>
      <c r="O42" s="222">
        <v>45275</v>
      </c>
      <c r="P42" s="230" t="s">
        <v>90</v>
      </c>
      <c r="Q42" s="194"/>
      <c r="R42" s="195"/>
      <c r="S42" s="194">
        <v>0.25</v>
      </c>
      <c r="T42" s="195"/>
      <c r="U42" s="194"/>
      <c r="V42" s="195">
        <v>0.5</v>
      </c>
      <c r="W42" s="194"/>
      <c r="X42" s="195"/>
      <c r="Y42" s="194">
        <v>0.75</v>
      </c>
      <c r="Z42" s="195"/>
      <c r="AA42" s="194"/>
      <c r="AB42" s="238">
        <v>1</v>
      </c>
      <c r="AC42" s="225" t="s">
        <v>233</v>
      </c>
      <c r="AD42" s="16" t="s">
        <v>194</v>
      </c>
      <c r="AE42" s="40" t="s">
        <v>195</v>
      </c>
      <c r="AF42" s="49" t="s">
        <v>1017</v>
      </c>
      <c r="AG42" s="42"/>
      <c r="AH42" s="39">
        <v>24997923.75</v>
      </c>
      <c r="AI42" s="326"/>
    </row>
    <row r="43" spans="1:35" ht="59.25" customHeight="1" x14ac:dyDescent="0.25">
      <c r="A43" s="5"/>
      <c r="B43" s="11" t="s">
        <v>187</v>
      </c>
      <c r="C43" s="14" t="s">
        <v>188</v>
      </c>
      <c r="D43" s="14" t="s">
        <v>189</v>
      </c>
      <c r="E43" s="144" t="s">
        <v>246</v>
      </c>
      <c r="F43" s="14" t="s">
        <v>137</v>
      </c>
      <c r="G43" s="145">
        <v>1</v>
      </c>
      <c r="H43" s="12" t="s">
        <v>251</v>
      </c>
      <c r="I43" s="12" t="s">
        <v>87</v>
      </c>
      <c r="J43" s="12" t="s">
        <v>252</v>
      </c>
      <c r="K43" s="12" t="s">
        <v>115</v>
      </c>
      <c r="L43" s="12" t="s">
        <v>253</v>
      </c>
      <c r="M43" s="14" t="s">
        <v>89</v>
      </c>
      <c r="N43" s="58">
        <v>44928</v>
      </c>
      <c r="O43" s="222">
        <v>45289</v>
      </c>
      <c r="P43" s="230" t="s">
        <v>90</v>
      </c>
      <c r="Q43" s="164"/>
      <c r="R43" s="89"/>
      <c r="S43" s="164">
        <v>0.25</v>
      </c>
      <c r="T43" s="89"/>
      <c r="U43" s="164"/>
      <c r="V43" s="89">
        <v>0.5</v>
      </c>
      <c r="W43" s="164"/>
      <c r="X43" s="89"/>
      <c r="Y43" s="164">
        <v>0.75</v>
      </c>
      <c r="Z43" s="89"/>
      <c r="AA43" s="164"/>
      <c r="AB43" s="231">
        <v>1</v>
      </c>
      <c r="AC43" s="225" t="s">
        <v>199</v>
      </c>
      <c r="AD43" s="16" t="s">
        <v>194</v>
      </c>
      <c r="AE43" s="40" t="s">
        <v>195</v>
      </c>
      <c r="AF43" s="49" t="s">
        <v>1017</v>
      </c>
      <c r="AG43" s="42"/>
      <c r="AH43" s="39">
        <v>649815302</v>
      </c>
      <c r="AI43" s="326"/>
    </row>
    <row r="44" spans="1:35" ht="59.25" customHeight="1" x14ac:dyDescent="0.25">
      <c r="A44" s="5"/>
      <c r="B44" s="11" t="s">
        <v>187</v>
      </c>
      <c r="C44" s="14" t="s">
        <v>188</v>
      </c>
      <c r="D44" s="14" t="s">
        <v>189</v>
      </c>
      <c r="E44" s="144" t="s">
        <v>250</v>
      </c>
      <c r="F44" s="14" t="s">
        <v>137</v>
      </c>
      <c r="G44" s="145">
        <v>1</v>
      </c>
      <c r="H44" s="12" t="s">
        <v>255</v>
      </c>
      <c r="I44" s="12" t="s">
        <v>87</v>
      </c>
      <c r="J44" s="12" t="s">
        <v>256</v>
      </c>
      <c r="K44" s="12" t="s">
        <v>115</v>
      </c>
      <c r="L44" s="12" t="s">
        <v>257</v>
      </c>
      <c r="M44" s="14" t="s">
        <v>89</v>
      </c>
      <c r="N44" s="58">
        <v>44928</v>
      </c>
      <c r="O44" s="222">
        <v>45289</v>
      </c>
      <c r="P44" s="230" t="s">
        <v>178</v>
      </c>
      <c r="Q44" s="164">
        <v>0.08</v>
      </c>
      <c r="R44" s="89">
        <v>0.16</v>
      </c>
      <c r="S44" s="164">
        <v>0.24</v>
      </c>
      <c r="T44" s="89">
        <v>0.32</v>
      </c>
      <c r="U44" s="164">
        <v>0.4</v>
      </c>
      <c r="V44" s="89">
        <v>0.48</v>
      </c>
      <c r="W44" s="164">
        <v>0.56000000000000005</v>
      </c>
      <c r="X44" s="89">
        <v>0.64</v>
      </c>
      <c r="Y44" s="164">
        <v>0.72</v>
      </c>
      <c r="Z44" s="89">
        <v>0.8</v>
      </c>
      <c r="AA44" s="164">
        <v>0.88</v>
      </c>
      <c r="AB44" s="231">
        <v>1</v>
      </c>
      <c r="AC44" s="225" t="s">
        <v>199</v>
      </c>
      <c r="AD44" s="16" t="s">
        <v>194</v>
      </c>
      <c r="AE44" s="40" t="s">
        <v>195</v>
      </c>
      <c r="AF44" s="49" t="s">
        <v>1017</v>
      </c>
      <c r="AG44" s="42"/>
      <c r="AH44" s="39">
        <v>315695510</v>
      </c>
      <c r="AI44" s="326"/>
    </row>
    <row r="45" spans="1:35" ht="59.25" customHeight="1" x14ac:dyDescent="0.25">
      <c r="A45" s="5"/>
      <c r="B45" s="11" t="s">
        <v>187</v>
      </c>
      <c r="C45" s="14" t="s">
        <v>188</v>
      </c>
      <c r="D45" s="14" t="s">
        <v>189</v>
      </c>
      <c r="E45" s="144" t="s">
        <v>254</v>
      </c>
      <c r="F45" s="14" t="s">
        <v>137</v>
      </c>
      <c r="G45" s="145">
        <v>1</v>
      </c>
      <c r="H45" s="12" t="s">
        <v>259</v>
      </c>
      <c r="I45" s="12" t="s">
        <v>87</v>
      </c>
      <c r="J45" s="12" t="s">
        <v>260</v>
      </c>
      <c r="K45" s="12" t="s">
        <v>115</v>
      </c>
      <c r="L45" s="12" t="s">
        <v>261</v>
      </c>
      <c r="M45" s="14" t="s">
        <v>89</v>
      </c>
      <c r="N45" s="58">
        <v>44928</v>
      </c>
      <c r="O45" s="222">
        <v>45289</v>
      </c>
      <c r="P45" s="230" t="s">
        <v>178</v>
      </c>
      <c r="Q45" s="164">
        <v>0.08</v>
      </c>
      <c r="R45" s="89">
        <v>0.16</v>
      </c>
      <c r="S45" s="164">
        <v>0.24</v>
      </c>
      <c r="T45" s="89">
        <v>0.32</v>
      </c>
      <c r="U45" s="164">
        <v>0.4</v>
      </c>
      <c r="V45" s="89">
        <v>0.48</v>
      </c>
      <c r="W45" s="164">
        <v>0.56000000000000005</v>
      </c>
      <c r="X45" s="89">
        <v>0.64</v>
      </c>
      <c r="Y45" s="164">
        <v>0.72</v>
      </c>
      <c r="Z45" s="89">
        <v>0.8</v>
      </c>
      <c r="AA45" s="164">
        <v>0.88</v>
      </c>
      <c r="AB45" s="231">
        <v>1</v>
      </c>
      <c r="AC45" s="225" t="s">
        <v>199</v>
      </c>
      <c r="AD45" s="16" t="s">
        <v>194</v>
      </c>
      <c r="AE45" s="40" t="s">
        <v>195</v>
      </c>
      <c r="AF45" s="49" t="s">
        <v>1017</v>
      </c>
      <c r="AG45" s="42"/>
      <c r="AH45" s="39">
        <v>126948247</v>
      </c>
      <c r="AI45" s="326"/>
    </row>
    <row r="46" spans="1:35" ht="59.25" customHeight="1" x14ac:dyDescent="0.25">
      <c r="A46" s="5"/>
      <c r="B46" s="11" t="s">
        <v>187</v>
      </c>
      <c r="C46" s="14" t="s">
        <v>188</v>
      </c>
      <c r="D46" s="14" t="s">
        <v>189</v>
      </c>
      <c r="E46" s="144" t="s">
        <v>258</v>
      </c>
      <c r="F46" s="14" t="s">
        <v>137</v>
      </c>
      <c r="G46" s="147">
        <v>1</v>
      </c>
      <c r="H46" s="45" t="s">
        <v>263</v>
      </c>
      <c r="I46" s="12" t="s">
        <v>87</v>
      </c>
      <c r="J46" s="48" t="s">
        <v>264</v>
      </c>
      <c r="K46" s="12" t="s">
        <v>115</v>
      </c>
      <c r="L46" s="45" t="s">
        <v>253</v>
      </c>
      <c r="M46" s="14" t="s">
        <v>89</v>
      </c>
      <c r="N46" s="58">
        <v>44928</v>
      </c>
      <c r="O46" s="222">
        <v>45289</v>
      </c>
      <c r="P46" s="230" t="s">
        <v>90</v>
      </c>
      <c r="Q46" s="164"/>
      <c r="R46" s="89"/>
      <c r="S46" s="164">
        <v>0.25</v>
      </c>
      <c r="T46" s="89"/>
      <c r="U46" s="164"/>
      <c r="V46" s="89">
        <v>0.5</v>
      </c>
      <c r="W46" s="164"/>
      <c r="X46" s="89"/>
      <c r="Y46" s="164">
        <v>0.75</v>
      </c>
      <c r="Z46" s="89"/>
      <c r="AA46" s="164"/>
      <c r="AB46" s="231">
        <v>1</v>
      </c>
      <c r="AC46" s="225" t="s">
        <v>199</v>
      </c>
      <c r="AD46" s="16" t="s">
        <v>194</v>
      </c>
      <c r="AE46" s="40" t="s">
        <v>195</v>
      </c>
      <c r="AF46" s="49" t="s">
        <v>1017</v>
      </c>
      <c r="AG46" s="42"/>
      <c r="AH46" s="39">
        <v>23841754</v>
      </c>
      <c r="AI46" s="326"/>
    </row>
    <row r="47" spans="1:35" ht="59.25" customHeight="1" x14ac:dyDescent="0.25">
      <c r="A47" s="5"/>
      <c r="B47" s="11" t="s">
        <v>187</v>
      </c>
      <c r="C47" s="14" t="s">
        <v>188</v>
      </c>
      <c r="D47" s="14" t="s">
        <v>189</v>
      </c>
      <c r="E47" s="144" t="s">
        <v>262</v>
      </c>
      <c r="F47" s="14" t="s">
        <v>137</v>
      </c>
      <c r="G47" s="147">
        <v>1</v>
      </c>
      <c r="H47" s="45" t="s">
        <v>266</v>
      </c>
      <c r="I47" s="12" t="s">
        <v>87</v>
      </c>
      <c r="J47" s="45" t="s">
        <v>267</v>
      </c>
      <c r="K47" s="12" t="s">
        <v>115</v>
      </c>
      <c r="L47" s="45" t="s">
        <v>268</v>
      </c>
      <c r="M47" s="14" t="s">
        <v>89</v>
      </c>
      <c r="N47" s="58">
        <v>44928</v>
      </c>
      <c r="O47" s="222">
        <v>45289</v>
      </c>
      <c r="P47" s="230" t="s">
        <v>178</v>
      </c>
      <c r="Q47" s="164">
        <v>0.08</v>
      </c>
      <c r="R47" s="89">
        <v>0.16</v>
      </c>
      <c r="S47" s="164">
        <v>0.24</v>
      </c>
      <c r="T47" s="89">
        <v>0.32</v>
      </c>
      <c r="U47" s="164">
        <v>0.4</v>
      </c>
      <c r="V47" s="89">
        <v>0.48</v>
      </c>
      <c r="W47" s="164">
        <v>0.56000000000000005</v>
      </c>
      <c r="X47" s="89">
        <v>0.64</v>
      </c>
      <c r="Y47" s="164">
        <v>0.72</v>
      </c>
      <c r="Z47" s="89">
        <v>0.8</v>
      </c>
      <c r="AA47" s="164">
        <v>0.88</v>
      </c>
      <c r="AB47" s="231">
        <v>1</v>
      </c>
      <c r="AC47" s="225" t="s">
        <v>199</v>
      </c>
      <c r="AD47" s="16" t="s">
        <v>194</v>
      </c>
      <c r="AE47" s="40" t="s">
        <v>195</v>
      </c>
      <c r="AF47" s="49" t="s">
        <v>1017</v>
      </c>
      <c r="AG47" s="42"/>
      <c r="AH47" s="39">
        <v>124373871</v>
      </c>
      <c r="AI47" s="326"/>
    </row>
    <row r="48" spans="1:35" ht="59.25" customHeight="1" x14ac:dyDescent="0.25">
      <c r="A48" s="5"/>
      <c r="B48" s="11" t="s">
        <v>187</v>
      </c>
      <c r="C48" s="14" t="s">
        <v>188</v>
      </c>
      <c r="D48" s="14" t="s">
        <v>189</v>
      </c>
      <c r="E48" s="144" t="s">
        <v>265</v>
      </c>
      <c r="F48" s="14" t="s">
        <v>137</v>
      </c>
      <c r="G48" s="147">
        <v>1</v>
      </c>
      <c r="H48" s="45" t="s">
        <v>269</v>
      </c>
      <c r="I48" s="12" t="s">
        <v>87</v>
      </c>
      <c r="J48" s="45" t="s">
        <v>270</v>
      </c>
      <c r="K48" s="12" t="s">
        <v>115</v>
      </c>
      <c r="L48" s="45" t="s">
        <v>261</v>
      </c>
      <c r="M48" s="14" t="s">
        <v>89</v>
      </c>
      <c r="N48" s="58">
        <v>44928</v>
      </c>
      <c r="O48" s="222">
        <v>45289</v>
      </c>
      <c r="P48" s="230" t="s">
        <v>178</v>
      </c>
      <c r="Q48" s="164">
        <v>0.08</v>
      </c>
      <c r="R48" s="89">
        <v>0.16</v>
      </c>
      <c r="S48" s="164">
        <v>0.24</v>
      </c>
      <c r="T48" s="89">
        <v>0.32</v>
      </c>
      <c r="U48" s="164">
        <v>0.4</v>
      </c>
      <c r="V48" s="89">
        <v>0.48</v>
      </c>
      <c r="W48" s="164">
        <v>0.56000000000000005</v>
      </c>
      <c r="X48" s="89">
        <v>0.64</v>
      </c>
      <c r="Y48" s="164">
        <v>0.72</v>
      </c>
      <c r="Z48" s="89">
        <v>0.8</v>
      </c>
      <c r="AA48" s="164">
        <v>0.88</v>
      </c>
      <c r="AB48" s="231">
        <v>1</v>
      </c>
      <c r="AC48" s="225" t="s">
        <v>199</v>
      </c>
      <c r="AD48" s="16" t="s">
        <v>194</v>
      </c>
      <c r="AE48" s="40" t="s">
        <v>195</v>
      </c>
      <c r="AF48" s="49" t="s">
        <v>1017</v>
      </c>
      <c r="AG48" s="42"/>
      <c r="AH48" s="39">
        <v>23841754</v>
      </c>
      <c r="AI48" s="321"/>
    </row>
    <row r="49" spans="1:35" ht="81.75" customHeight="1" x14ac:dyDescent="0.25">
      <c r="A49" s="5"/>
      <c r="B49" s="106" t="s">
        <v>271</v>
      </c>
      <c r="C49" s="107" t="s">
        <v>83</v>
      </c>
      <c r="D49" s="107" t="s">
        <v>144</v>
      </c>
      <c r="E49" s="144" t="s">
        <v>272</v>
      </c>
      <c r="F49" s="107" t="s">
        <v>86</v>
      </c>
      <c r="G49" s="145">
        <v>1</v>
      </c>
      <c r="H49" s="108" t="s">
        <v>273</v>
      </c>
      <c r="I49" s="108" t="s">
        <v>87</v>
      </c>
      <c r="J49" s="112" t="s">
        <v>274</v>
      </c>
      <c r="K49" s="108" t="s">
        <v>115</v>
      </c>
      <c r="L49" s="112" t="s">
        <v>275</v>
      </c>
      <c r="M49" s="107" t="s">
        <v>89</v>
      </c>
      <c r="N49" s="109">
        <v>44942</v>
      </c>
      <c r="O49" s="210">
        <v>45289</v>
      </c>
      <c r="P49" s="228" t="s">
        <v>90</v>
      </c>
      <c r="Q49" s="164"/>
      <c r="R49" s="115"/>
      <c r="S49" s="164">
        <v>0.25</v>
      </c>
      <c r="T49" s="115"/>
      <c r="U49" s="164"/>
      <c r="V49" s="115">
        <v>0.5</v>
      </c>
      <c r="W49" s="164"/>
      <c r="X49" s="115"/>
      <c r="Y49" s="164">
        <v>0.75</v>
      </c>
      <c r="Z49" s="115"/>
      <c r="AA49" s="164"/>
      <c r="AB49" s="229">
        <v>1</v>
      </c>
      <c r="AC49" s="224" t="s">
        <v>276</v>
      </c>
      <c r="AD49" s="111" t="s">
        <v>100</v>
      </c>
      <c r="AE49" s="112" t="s">
        <v>277</v>
      </c>
      <c r="AF49" s="49" t="s">
        <v>1017</v>
      </c>
      <c r="AG49" s="112"/>
      <c r="AH49" s="114">
        <f>5752548+8985990</f>
        <v>14738538</v>
      </c>
      <c r="AI49" s="323">
        <v>500000000</v>
      </c>
    </row>
    <row r="50" spans="1:35" ht="47.25" customHeight="1" x14ac:dyDescent="0.25">
      <c r="A50" s="5"/>
      <c r="B50" s="106" t="s">
        <v>271</v>
      </c>
      <c r="C50" s="107" t="s">
        <v>83</v>
      </c>
      <c r="D50" s="107" t="s">
        <v>144</v>
      </c>
      <c r="E50" s="144" t="s">
        <v>278</v>
      </c>
      <c r="F50" s="107" t="s">
        <v>86</v>
      </c>
      <c r="G50" s="145">
        <v>1</v>
      </c>
      <c r="H50" s="108" t="s">
        <v>279</v>
      </c>
      <c r="I50" s="108" t="s">
        <v>87</v>
      </c>
      <c r="J50" s="122" t="s">
        <v>280</v>
      </c>
      <c r="K50" s="108" t="s">
        <v>115</v>
      </c>
      <c r="L50" s="122" t="s">
        <v>281</v>
      </c>
      <c r="M50" s="107" t="s">
        <v>89</v>
      </c>
      <c r="N50" s="109">
        <v>44958</v>
      </c>
      <c r="O50" s="210">
        <v>45289</v>
      </c>
      <c r="P50" s="228" t="s">
        <v>228</v>
      </c>
      <c r="Q50" s="164"/>
      <c r="R50" s="115"/>
      <c r="S50" s="164"/>
      <c r="T50" s="115"/>
      <c r="U50" s="164"/>
      <c r="V50" s="115">
        <v>0.5</v>
      </c>
      <c r="W50" s="164"/>
      <c r="X50" s="115"/>
      <c r="Y50" s="164"/>
      <c r="Z50" s="115"/>
      <c r="AA50" s="164"/>
      <c r="AB50" s="229">
        <v>1</v>
      </c>
      <c r="AC50" s="224" t="s">
        <v>276</v>
      </c>
      <c r="AD50" s="111" t="s">
        <v>100</v>
      </c>
      <c r="AE50" s="112" t="s">
        <v>969</v>
      </c>
      <c r="AF50" s="49" t="s">
        <v>1017</v>
      </c>
      <c r="AG50" s="112"/>
      <c r="AH50" s="114">
        <f>5752548+8985990+32709492+43474650+43474650+28844028+22501104</f>
        <v>185742462</v>
      </c>
      <c r="AI50" s="324"/>
    </row>
    <row r="51" spans="1:35" ht="45.75" customHeight="1" x14ac:dyDescent="0.25">
      <c r="A51" s="5"/>
      <c r="B51" s="106" t="s">
        <v>271</v>
      </c>
      <c r="C51" s="107" t="s">
        <v>83</v>
      </c>
      <c r="D51" s="107" t="s">
        <v>144</v>
      </c>
      <c r="E51" s="144" t="s">
        <v>283</v>
      </c>
      <c r="F51" s="107" t="s">
        <v>86</v>
      </c>
      <c r="G51" s="144">
        <v>1</v>
      </c>
      <c r="H51" s="108" t="s">
        <v>284</v>
      </c>
      <c r="I51" s="108" t="s">
        <v>87</v>
      </c>
      <c r="J51" s="122" t="s">
        <v>285</v>
      </c>
      <c r="K51" s="108" t="s">
        <v>286</v>
      </c>
      <c r="L51" s="122" t="s">
        <v>287</v>
      </c>
      <c r="M51" s="107" t="s">
        <v>89</v>
      </c>
      <c r="N51" s="109">
        <v>44958</v>
      </c>
      <c r="O51" s="210">
        <v>45289</v>
      </c>
      <c r="P51" s="228" t="s">
        <v>128</v>
      </c>
      <c r="Q51" s="164"/>
      <c r="R51" s="115"/>
      <c r="S51" s="164"/>
      <c r="T51" s="115"/>
      <c r="U51" s="164"/>
      <c r="V51" s="115"/>
      <c r="W51" s="164"/>
      <c r="X51" s="115"/>
      <c r="Y51" s="164"/>
      <c r="Z51" s="115"/>
      <c r="AA51" s="164"/>
      <c r="AB51" s="243">
        <v>1</v>
      </c>
      <c r="AC51" s="224" t="s">
        <v>276</v>
      </c>
      <c r="AD51" s="111" t="s">
        <v>100</v>
      </c>
      <c r="AE51" s="112" t="s">
        <v>969</v>
      </c>
      <c r="AF51" s="49" t="s">
        <v>1017</v>
      </c>
      <c r="AG51" s="112"/>
      <c r="AH51" s="114">
        <f>5752548+8985990+32709492+43474650+43474650+28844028+22501104</f>
        <v>185742462</v>
      </c>
      <c r="AI51" s="324"/>
    </row>
    <row r="52" spans="1:35" ht="59.25" customHeight="1" x14ac:dyDescent="0.25">
      <c r="A52" s="5"/>
      <c r="B52" s="106" t="s">
        <v>271</v>
      </c>
      <c r="C52" s="107" t="s">
        <v>83</v>
      </c>
      <c r="D52" s="107" t="s">
        <v>144</v>
      </c>
      <c r="E52" s="144" t="s">
        <v>288</v>
      </c>
      <c r="F52" s="107" t="s">
        <v>86</v>
      </c>
      <c r="G52" s="144">
        <v>1</v>
      </c>
      <c r="H52" s="108" t="s">
        <v>289</v>
      </c>
      <c r="I52" s="108" t="s">
        <v>87</v>
      </c>
      <c r="J52" s="122" t="s">
        <v>290</v>
      </c>
      <c r="K52" s="108" t="s">
        <v>291</v>
      </c>
      <c r="L52" s="122" t="s">
        <v>292</v>
      </c>
      <c r="M52" s="107" t="s">
        <v>89</v>
      </c>
      <c r="N52" s="109">
        <v>44942</v>
      </c>
      <c r="O52" s="210">
        <v>45138</v>
      </c>
      <c r="P52" s="228" t="s">
        <v>128</v>
      </c>
      <c r="Q52" s="164"/>
      <c r="R52" s="115"/>
      <c r="S52" s="164"/>
      <c r="T52" s="115"/>
      <c r="U52" s="164"/>
      <c r="V52" s="115"/>
      <c r="W52" s="164">
        <v>1</v>
      </c>
      <c r="X52" s="115"/>
      <c r="Y52" s="164"/>
      <c r="Z52" s="115"/>
      <c r="AA52" s="164"/>
      <c r="AB52" s="229"/>
      <c r="AC52" s="224" t="s">
        <v>276</v>
      </c>
      <c r="AD52" s="111" t="s">
        <v>100</v>
      </c>
      <c r="AE52" s="112" t="s">
        <v>293</v>
      </c>
      <c r="AF52" s="49" t="s">
        <v>1017</v>
      </c>
      <c r="AG52" s="112"/>
      <c r="AH52" s="114">
        <f>5752548+8985990</f>
        <v>14738538</v>
      </c>
      <c r="AI52" s="325"/>
    </row>
    <row r="53" spans="1:35" ht="59.25" customHeight="1" x14ac:dyDescent="0.25">
      <c r="A53" s="5"/>
      <c r="B53" s="11" t="s">
        <v>294</v>
      </c>
      <c r="C53" s="14" t="s">
        <v>83</v>
      </c>
      <c r="D53" s="14" t="s">
        <v>144</v>
      </c>
      <c r="E53" s="144" t="s">
        <v>295</v>
      </c>
      <c r="F53" s="14" t="s">
        <v>86</v>
      </c>
      <c r="G53" s="150">
        <v>1</v>
      </c>
      <c r="H53" s="12" t="s">
        <v>970</v>
      </c>
      <c r="I53" s="12" t="s">
        <v>87</v>
      </c>
      <c r="J53" s="12" t="s">
        <v>296</v>
      </c>
      <c r="K53" s="44" t="s">
        <v>291</v>
      </c>
      <c r="L53" s="12" t="s">
        <v>297</v>
      </c>
      <c r="M53" s="14" t="s">
        <v>89</v>
      </c>
      <c r="N53" s="13">
        <v>44986</v>
      </c>
      <c r="O53" s="208">
        <v>45016</v>
      </c>
      <c r="P53" s="230" t="s">
        <v>128</v>
      </c>
      <c r="Q53" s="164"/>
      <c r="R53" s="89"/>
      <c r="S53" s="164">
        <v>1</v>
      </c>
      <c r="T53" s="89"/>
      <c r="U53" s="164"/>
      <c r="V53" s="89"/>
      <c r="W53" s="164"/>
      <c r="X53" s="89"/>
      <c r="Y53" s="164"/>
      <c r="Z53" s="89"/>
      <c r="AA53" s="164"/>
      <c r="AB53" s="231"/>
      <c r="AC53" s="225" t="s">
        <v>99</v>
      </c>
      <c r="AD53" s="16" t="s">
        <v>100</v>
      </c>
      <c r="AE53" s="40" t="s">
        <v>971</v>
      </c>
      <c r="AF53" s="49" t="s">
        <v>1017</v>
      </c>
      <c r="AG53" s="42"/>
      <c r="AH53" s="39">
        <v>37206384</v>
      </c>
      <c r="AI53" s="320">
        <v>482680000</v>
      </c>
    </row>
    <row r="54" spans="1:35" ht="59.25" customHeight="1" x14ac:dyDescent="0.25">
      <c r="A54" s="5"/>
      <c r="B54" s="11" t="s">
        <v>294</v>
      </c>
      <c r="C54" s="14" t="s">
        <v>83</v>
      </c>
      <c r="D54" s="14" t="s">
        <v>144</v>
      </c>
      <c r="E54" s="144" t="s">
        <v>299</v>
      </c>
      <c r="F54" s="14" t="s">
        <v>86</v>
      </c>
      <c r="G54" s="150">
        <v>0.95</v>
      </c>
      <c r="H54" s="12" t="s">
        <v>300</v>
      </c>
      <c r="I54" s="12" t="s">
        <v>87</v>
      </c>
      <c r="J54" s="12" t="s">
        <v>301</v>
      </c>
      <c r="K54" s="12" t="s">
        <v>115</v>
      </c>
      <c r="L54" s="12" t="s">
        <v>972</v>
      </c>
      <c r="M54" s="14" t="s">
        <v>89</v>
      </c>
      <c r="N54" s="13">
        <v>44927</v>
      </c>
      <c r="O54" s="208">
        <v>45291</v>
      </c>
      <c r="P54" s="230" t="s">
        <v>90</v>
      </c>
      <c r="Q54" s="164"/>
      <c r="R54" s="89"/>
      <c r="S54" s="164">
        <v>0.4</v>
      </c>
      <c r="T54" s="90"/>
      <c r="U54" s="164"/>
      <c r="V54" s="99">
        <v>0.5</v>
      </c>
      <c r="W54" s="164"/>
      <c r="X54" s="90"/>
      <c r="Y54" s="164">
        <v>0.75</v>
      </c>
      <c r="Z54" s="90"/>
      <c r="AA54" s="164"/>
      <c r="AB54" s="231">
        <v>0.95</v>
      </c>
      <c r="AC54" s="225" t="s">
        <v>99</v>
      </c>
      <c r="AD54" s="16" t="s">
        <v>100</v>
      </c>
      <c r="AE54" s="40" t="s">
        <v>302</v>
      </c>
      <c r="AF54" s="49" t="s">
        <v>1017</v>
      </c>
      <c r="AG54" s="42"/>
      <c r="AH54" s="39">
        <v>16971936</v>
      </c>
      <c r="AI54" s="326"/>
    </row>
    <row r="55" spans="1:35" ht="59.25" customHeight="1" x14ac:dyDescent="0.25">
      <c r="A55" s="5"/>
      <c r="B55" s="11" t="s">
        <v>294</v>
      </c>
      <c r="C55" s="14" t="s">
        <v>83</v>
      </c>
      <c r="D55" s="14" t="s">
        <v>144</v>
      </c>
      <c r="E55" s="144" t="s">
        <v>303</v>
      </c>
      <c r="F55" s="14" t="s">
        <v>86</v>
      </c>
      <c r="G55" s="145">
        <v>0.98</v>
      </c>
      <c r="H55" s="12" t="s">
        <v>304</v>
      </c>
      <c r="I55" s="12" t="s">
        <v>96</v>
      </c>
      <c r="J55" s="12" t="s">
        <v>305</v>
      </c>
      <c r="K55" s="12" t="s">
        <v>115</v>
      </c>
      <c r="L55" s="12" t="s">
        <v>306</v>
      </c>
      <c r="M55" s="14" t="s">
        <v>89</v>
      </c>
      <c r="N55" s="13">
        <v>44986</v>
      </c>
      <c r="O55" s="208">
        <v>45289</v>
      </c>
      <c r="P55" s="230" t="s">
        <v>128</v>
      </c>
      <c r="Q55" s="164"/>
      <c r="R55" s="89"/>
      <c r="S55" s="164"/>
      <c r="T55" s="89"/>
      <c r="U55" s="164"/>
      <c r="V55" s="89"/>
      <c r="W55" s="164"/>
      <c r="X55" s="89"/>
      <c r="Y55" s="164"/>
      <c r="Z55" s="89"/>
      <c r="AA55" s="164"/>
      <c r="AB55" s="231">
        <v>0.98</v>
      </c>
      <c r="AC55" s="225" t="s">
        <v>307</v>
      </c>
      <c r="AD55" s="16" t="s">
        <v>100</v>
      </c>
      <c r="AE55" s="40" t="s">
        <v>302</v>
      </c>
      <c r="AF55" s="49" t="s">
        <v>1017</v>
      </c>
      <c r="AG55" s="42"/>
      <c r="AH55" s="39">
        <v>3819060</v>
      </c>
      <c r="AI55" s="326"/>
    </row>
    <row r="56" spans="1:35" ht="59.25" customHeight="1" x14ac:dyDescent="0.25">
      <c r="A56" s="5"/>
      <c r="B56" s="11" t="s">
        <v>294</v>
      </c>
      <c r="C56" s="14" t="s">
        <v>83</v>
      </c>
      <c r="D56" s="14" t="s">
        <v>144</v>
      </c>
      <c r="E56" s="144" t="s">
        <v>308</v>
      </c>
      <c r="F56" s="14" t="s">
        <v>86</v>
      </c>
      <c r="G56" s="150">
        <v>1</v>
      </c>
      <c r="H56" s="12" t="s">
        <v>309</v>
      </c>
      <c r="I56" s="12" t="s">
        <v>87</v>
      </c>
      <c r="J56" s="12" t="s">
        <v>973</v>
      </c>
      <c r="K56" s="12" t="s">
        <v>115</v>
      </c>
      <c r="L56" s="12" t="s">
        <v>310</v>
      </c>
      <c r="M56" s="14" t="s">
        <v>89</v>
      </c>
      <c r="N56" s="13">
        <v>44928</v>
      </c>
      <c r="O56" s="208">
        <v>45289</v>
      </c>
      <c r="P56" s="230" t="s">
        <v>90</v>
      </c>
      <c r="Q56" s="164"/>
      <c r="R56" s="89"/>
      <c r="S56" s="164">
        <v>0.25</v>
      </c>
      <c r="T56" s="89"/>
      <c r="U56" s="164"/>
      <c r="V56" s="89">
        <v>0.5</v>
      </c>
      <c r="W56" s="164"/>
      <c r="X56" s="89"/>
      <c r="Y56" s="164">
        <v>0.7</v>
      </c>
      <c r="Z56" s="89"/>
      <c r="AA56" s="164"/>
      <c r="AB56" s="231">
        <v>1</v>
      </c>
      <c r="AC56" s="225" t="s">
        <v>99</v>
      </c>
      <c r="AD56" s="16" t="s">
        <v>194</v>
      </c>
      <c r="AE56" s="40" t="s">
        <v>974</v>
      </c>
      <c r="AF56" s="49" t="s">
        <v>1017</v>
      </c>
      <c r="AG56" s="42"/>
      <c r="AH56" s="39">
        <v>16971936</v>
      </c>
      <c r="AI56" s="321"/>
    </row>
    <row r="57" spans="1:35" ht="59.25" customHeight="1" x14ac:dyDescent="0.25">
      <c r="A57" s="5"/>
      <c r="B57" s="11" t="s">
        <v>294</v>
      </c>
      <c r="C57" s="14" t="s">
        <v>83</v>
      </c>
      <c r="D57" s="14" t="s">
        <v>312</v>
      </c>
      <c r="E57" s="144" t="s">
        <v>313</v>
      </c>
      <c r="F57" s="14" t="s">
        <v>86</v>
      </c>
      <c r="G57" s="150">
        <v>1</v>
      </c>
      <c r="H57" s="12" t="s">
        <v>314</v>
      </c>
      <c r="I57" s="12" t="s">
        <v>87</v>
      </c>
      <c r="J57" s="12" t="s">
        <v>315</v>
      </c>
      <c r="K57" s="12" t="s">
        <v>115</v>
      </c>
      <c r="L57" s="12" t="s">
        <v>316</v>
      </c>
      <c r="M57" s="14" t="s">
        <v>89</v>
      </c>
      <c r="N57" s="13">
        <v>44936</v>
      </c>
      <c r="O57" s="208">
        <v>45199</v>
      </c>
      <c r="P57" s="230" t="s">
        <v>90</v>
      </c>
      <c r="Q57" s="164"/>
      <c r="R57" s="89"/>
      <c r="S57" s="164">
        <v>0.25</v>
      </c>
      <c r="T57" s="90"/>
      <c r="U57" s="164"/>
      <c r="V57" s="99">
        <v>0.6</v>
      </c>
      <c r="W57" s="164"/>
      <c r="X57" s="90"/>
      <c r="Y57" s="164">
        <v>1</v>
      </c>
      <c r="Z57" s="90"/>
      <c r="AA57" s="164"/>
      <c r="AB57" s="231"/>
      <c r="AC57" s="225" t="s">
        <v>317</v>
      </c>
      <c r="AD57" s="16" t="s">
        <v>100</v>
      </c>
      <c r="AE57" s="40" t="s">
        <v>974</v>
      </c>
      <c r="AF57" s="49" t="s">
        <v>1017</v>
      </c>
      <c r="AG57" s="42"/>
      <c r="AH57" s="39">
        <v>29193768</v>
      </c>
      <c r="AI57" s="320">
        <v>259320000</v>
      </c>
    </row>
    <row r="58" spans="1:35" ht="59.25" customHeight="1" x14ac:dyDescent="0.25">
      <c r="A58" s="5"/>
      <c r="B58" s="11" t="s">
        <v>294</v>
      </c>
      <c r="C58" s="14" t="s">
        <v>83</v>
      </c>
      <c r="D58" s="14" t="s">
        <v>312</v>
      </c>
      <c r="E58" s="144" t="s">
        <v>318</v>
      </c>
      <c r="F58" s="14" t="s">
        <v>86</v>
      </c>
      <c r="G58" s="150">
        <v>0.8</v>
      </c>
      <c r="H58" s="12" t="s">
        <v>319</v>
      </c>
      <c r="I58" s="12" t="s">
        <v>87</v>
      </c>
      <c r="J58" s="12" t="s">
        <v>320</v>
      </c>
      <c r="K58" s="12" t="s">
        <v>115</v>
      </c>
      <c r="L58" s="12" t="s">
        <v>316</v>
      </c>
      <c r="M58" s="14" t="s">
        <v>89</v>
      </c>
      <c r="N58" s="13">
        <v>44936</v>
      </c>
      <c r="O58" s="208">
        <v>45289</v>
      </c>
      <c r="P58" s="230" t="s">
        <v>90</v>
      </c>
      <c r="Q58" s="164"/>
      <c r="R58" s="89"/>
      <c r="S58" s="164">
        <v>0.25</v>
      </c>
      <c r="T58" s="89"/>
      <c r="U58" s="164"/>
      <c r="V58" s="89">
        <v>0.5</v>
      </c>
      <c r="W58" s="164"/>
      <c r="X58" s="89"/>
      <c r="Y58" s="164">
        <v>0.7</v>
      </c>
      <c r="Z58" s="89"/>
      <c r="AA58" s="164"/>
      <c r="AB58" s="231">
        <v>0.8</v>
      </c>
      <c r="AC58" s="225" t="s">
        <v>317</v>
      </c>
      <c r="AD58" s="16" t="s">
        <v>100</v>
      </c>
      <c r="AE58" s="40" t="s">
        <v>974</v>
      </c>
      <c r="AF58" s="49" t="s">
        <v>1017</v>
      </c>
      <c r="AG58" s="42"/>
      <c r="AH58" s="39">
        <v>67021080</v>
      </c>
      <c r="AI58" s="326"/>
    </row>
    <row r="59" spans="1:35" ht="59.25" customHeight="1" x14ac:dyDescent="0.25">
      <c r="A59" s="5"/>
      <c r="B59" s="11" t="s">
        <v>294</v>
      </c>
      <c r="C59" s="14" t="s">
        <v>83</v>
      </c>
      <c r="D59" s="14" t="s">
        <v>312</v>
      </c>
      <c r="E59" s="144" t="s">
        <v>321</v>
      </c>
      <c r="F59" s="14" t="s">
        <v>86</v>
      </c>
      <c r="G59" s="151">
        <v>1</v>
      </c>
      <c r="H59" s="12" t="s">
        <v>1020</v>
      </c>
      <c r="I59" s="12" t="s">
        <v>96</v>
      </c>
      <c r="J59" s="12" t="s">
        <v>322</v>
      </c>
      <c r="K59" s="12" t="s">
        <v>291</v>
      </c>
      <c r="L59" s="12" t="s">
        <v>323</v>
      </c>
      <c r="M59" s="14" t="s">
        <v>89</v>
      </c>
      <c r="N59" s="13">
        <v>44928</v>
      </c>
      <c r="O59" s="208">
        <v>45289</v>
      </c>
      <c r="P59" s="230" t="s">
        <v>128</v>
      </c>
      <c r="Q59" s="164"/>
      <c r="R59" s="89"/>
      <c r="S59" s="164"/>
      <c r="T59" s="89"/>
      <c r="U59" s="164"/>
      <c r="V59" s="89"/>
      <c r="W59" s="164"/>
      <c r="X59" s="89"/>
      <c r="Y59" s="164"/>
      <c r="Z59" s="89"/>
      <c r="AA59" s="164">
        <v>1</v>
      </c>
      <c r="AB59" s="231"/>
      <c r="AC59" s="225" t="s">
        <v>317</v>
      </c>
      <c r="AD59" s="16" t="s">
        <v>100</v>
      </c>
      <c r="AE59" s="40" t="s">
        <v>974</v>
      </c>
      <c r="AF59" s="49" t="s">
        <v>1017</v>
      </c>
      <c r="AG59" s="42"/>
      <c r="AH59" s="39">
        <v>119614080</v>
      </c>
      <c r="AI59" s="326"/>
    </row>
    <row r="60" spans="1:35" ht="59.25" customHeight="1" x14ac:dyDescent="0.25">
      <c r="A60" s="5"/>
      <c r="B60" s="11" t="s">
        <v>294</v>
      </c>
      <c r="C60" s="14" t="s">
        <v>83</v>
      </c>
      <c r="D60" s="14" t="s">
        <v>312</v>
      </c>
      <c r="E60" s="144" t="s">
        <v>324</v>
      </c>
      <c r="F60" s="14" t="s">
        <v>86</v>
      </c>
      <c r="G60" s="145">
        <v>1</v>
      </c>
      <c r="H60" s="12" t="s">
        <v>325</v>
      </c>
      <c r="I60" s="12" t="s">
        <v>87</v>
      </c>
      <c r="J60" s="12" t="s">
        <v>326</v>
      </c>
      <c r="K60" s="12" t="s">
        <v>115</v>
      </c>
      <c r="L60" s="12" t="s">
        <v>975</v>
      </c>
      <c r="M60" s="14" t="s">
        <v>89</v>
      </c>
      <c r="N60" s="13">
        <v>44928</v>
      </c>
      <c r="O60" s="208">
        <v>45289</v>
      </c>
      <c r="P60" s="230" t="s">
        <v>228</v>
      </c>
      <c r="Q60" s="164"/>
      <c r="R60" s="89"/>
      <c r="S60" s="164"/>
      <c r="T60" s="89"/>
      <c r="U60" s="164"/>
      <c r="V60" s="89">
        <v>0.5</v>
      </c>
      <c r="W60" s="164"/>
      <c r="X60" s="89"/>
      <c r="Y60" s="164"/>
      <c r="Z60" s="89"/>
      <c r="AA60" s="164">
        <v>1</v>
      </c>
      <c r="AB60" s="231"/>
      <c r="AC60" s="225" t="s">
        <v>317</v>
      </c>
      <c r="AD60" s="16" t="s">
        <v>186</v>
      </c>
      <c r="AE60" s="40" t="s">
        <v>327</v>
      </c>
      <c r="AF60" s="49" t="s">
        <v>1017</v>
      </c>
      <c r="AG60" s="42"/>
      <c r="AH60" s="39">
        <v>19916088</v>
      </c>
      <c r="AI60" s="321"/>
    </row>
    <row r="61" spans="1:35" ht="59.25" customHeight="1" x14ac:dyDescent="0.25">
      <c r="A61" s="5"/>
      <c r="B61" s="106" t="s">
        <v>328</v>
      </c>
      <c r="C61" s="107" t="s">
        <v>83</v>
      </c>
      <c r="D61" s="107" t="s">
        <v>144</v>
      </c>
      <c r="E61" s="144" t="s">
        <v>329</v>
      </c>
      <c r="F61" s="107" t="s">
        <v>86</v>
      </c>
      <c r="G61" s="152">
        <v>4</v>
      </c>
      <c r="H61" s="124" t="s">
        <v>330</v>
      </c>
      <c r="I61" s="108" t="s">
        <v>87</v>
      </c>
      <c r="J61" s="108" t="s">
        <v>331</v>
      </c>
      <c r="K61" s="124" t="s">
        <v>291</v>
      </c>
      <c r="L61" s="124" t="s">
        <v>332</v>
      </c>
      <c r="M61" s="107" t="s">
        <v>89</v>
      </c>
      <c r="N61" s="125">
        <v>44958</v>
      </c>
      <c r="O61" s="126">
        <v>45275</v>
      </c>
      <c r="P61" s="228" t="s">
        <v>228</v>
      </c>
      <c r="Q61" s="170"/>
      <c r="R61" s="127"/>
      <c r="S61" s="170"/>
      <c r="T61" s="127"/>
      <c r="U61" s="170"/>
      <c r="V61" s="128">
        <v>2</v>
      </c>
      <c r="W61" s="170"/>
      <c r="X61" s="127"/>
      <c r="Y61" s="170"/>
      <c r="Z61" s="127"/>
      <c r="AA61" s="170"/>
      <c r="AB61" s="129">
        <v>2</v>
      </c>
      <c r="AC61" s="224" t="s">
        <v>333</v>
      </c>
      <c r="AD61" s="111" t="s">
        <v>100</v>
      </c>
      <c r="AE61" s="112" t="s">
        <v>974</v>
      </c>
      <c r="AF61" s="49" t="s">
        <v>1017</v>
      </c>
      <c r="AG61" s="112"/>
      <c r="AH61" s="114">
        <v>15153535</v>
      </c>
      <c r="AI61" s="114">
        <v>420787277</v>
      </c>
    </row>
    <row r="62" spans="1:35" ht="59.25" customHeight="1" x14ac:dyDescent="0.25">
      <c r="A62" s="5"/>
      <c r="B62" s="106" t="s">
        <v>328</v>
      </c>
      <c r="C62" s="107" t="s">
        <v>334</v>
      </c>
      <c r="D62" s="107" t="s">
        <v>341</v>
      </c>
      <c r="E62" s="144" t="s">
        <v>335</v>
      </c>
      <c r="F62" s="107" t="s">
        <v>86</v>
      </c>
      <c r="G62" s="152">
        <v>104</v>
      </c>
      <c r="H62" s="124" t="s">
        <v>336</v>
      </c>
      <c r="I62" s="108" t="s">
        <v>87</v>
      </c>
      <c r="J62" s="108" t="s">
        <v>337</v>
      </c>
      <c r="K62" s="124" t="s">
        <v>291</v>
      </c>
      <c r="L62" s="124" t="s">
        <v>338</v>
      </c>
      <c r="M62" s="107" t="s">
        <v>89</v>
      </c>
      <c r="N62" s="125">
        <v>44949</v>
      </c>
      <c r="O62" s="126">
        <v>45275</v>
      </c>
      <c r="P62" s="228" t="s">
        <v>128</v>
      </c>
      <c r="Q62" s="170"/>
      <c r="R62" s="127"/>
      <c r="S62" s="170"/>
      <c r="T62" s="127"/>
      <c r="U62" s="170"/>
      <c r="V62" s="127"/>
      <c r="W62" s="170"/>
      <c r="X62" s="127"/>
      <c r="Y62" s="170"/>
      <c r="Z62" s="127"/>
      <c r="AA62" s="170"/>
      <c r="AB62" s="129">
        <v>104</v>
      </c>
      <c r="AC62" s="224" t="s">
        <v>233</v>
      </c>
      <c r="AD62" s="111" t="s">
        <v>339</v>
      </c>
      <c r="AE62" s="112" t="s">
        <v>340</v>
      </c>
      <c r="AF62" s="49" t="s">
        <v>1017</v>
      </c>
      <c r="AG62" s="112"/>
      <c r="AH62" s="114">
        <v>8133553</v>
      </c>
      <c r="AI62" s="114">
        <v>120000000</v>
      </c>
    </row>
    <row r="63" spans="1:35" ht="59.25" customHeight="1" x14ac:dyDescent="0.25">
      <c r="A63" s="5"/>
      <c r="B63" s="106" t="s">
        <v>328</v>
      </c>
      <c r="C63" s="107" t="s">
        <v>334</v>
      </c>
      <c r="D63" s="107" t="s">
        <v>845</v>
      </c>
      <c r="E63" s="144" t="s">
        <v>342</v>
      </c>
      <c r="F63" s="107" t="s">
        <v>86</v>
      </c>
      <c r="G63" s="153">
        <v>1</v>
      </c>
      <c r="H63" s="124" t="s">
        <v>343</v>
      </c>
      <c r="I63" s="108" t="s">
        <v>87</v>
      </c>
      <c r="J63" s="108" t="s">
        <v>344</v>
      </c>
      <c r="K63" s="124" t="s">
        <v>115</v>
      </c>
      <c r="L63" s="124" t="s">
        <v>345</v>
      </c>
      <c r="M63" s="107" t="s">
        <v>89</v>
      </c>
      <c r="N63" s="125">
        <v>44949</v>
      </c>
      <c r="O63" s="126">
        <v>45275</v>
      </c>
      <c r="P63" s="228" t="s">
        <v>228</v>
      </c>
      <c r="Q63" s="170"/>
      <c r="R63" s="127"/>
      <c r="S63" s="170"/>
      <c r="T63" s="127"/>
      <c r="U63" s="170"/>
      <c r="V63" s="127">
        <v>0.5</v>
      </c>
      <c r="W63" s="170"/>
      <c r="X63" s="127"/>
      <c r="Y63" s="170"/>
      <c r="Z63" s="127"/>
      <c r="AA63" s="170"/>
      <c r="AB63" s="130">
        <v>1</v>
      </c>
      <c r="AC63" s="224" t="s">
        <v>233</v>
      </c>
      <c r="AD63" s="111" t="s">
        <v>339</v>
      </c>
      <c r="AE63" s="112" t="s">
        <v>340</v>
      </c>
      <c r="AF63" s="49" t="s">
        <v>1017</v>
      </c>
      <c r="AG63" s="112"/>
      <c r="AH63" s="114">
        <v>8133553</v>
      </c>
      <c r="AI63" s="114">
        <v>480000000</v>
      </c>
    </row>
    <row r="64" spans="1:35" ht="59.25" customHeight="1" x14ac:dyDescent="0.25">
      <c r="A64" s="5"/>
      <c r="B64" s="106" t="s">
        <v>328</v>
      </c>
      <c r="C64" s="107" t="s">
        <v>346</v>
      </c>
      <c r="D64" s="107" t="s">
        <v>347</v>
      </c>
      <c r="E64" s="144" t="s">
        <v>348</v>
      </c>
      <c r="F64" s="107" t="s">
        <v>86</v>
      </c>
      <c r="G64" s="153">
        <v>1</v>
      </c>
      <c r="H64" s="124" t="s">
        <v>349</v>
      </c>
      <c r="I64" s="108" t="s">
        <v>87</v>
      </c>
      <c r="J64" s="108" t="s">
        <v>350</v>
      </c>
      <c r="K64" s="124" t="s">
        <v>115</v>
      </c>
      <c r="L64" s="124" t="s">
        <v>351</v>
      </c>
      <c r="M64" s="107" t="s">
        <v>89</v>
      </c>
      <c r="N64" s="125">
        <v>45000</v>
      </c>
      <c r="O64" s="126">
        <v>45275</v>
      </c>
      <c r="P64" s="228" t="s">
        <v>90</v>
      </c>
      <c r="Q64" s="170"/>
      <c r="R64" s="127"/>
      <c r="S64" s="170">
        <v>7.0000000000000007E-2</v>
      </c>
      <c r="T64" s="127"/>
      <c r="U64" s="170"/>
      <c r="V64" s="127">
        <v>0.39</v>
      </c>
      <c r="W64" s="170"/>
      <c r="X64" s="127"/>
      <c r="Y64" s="170">
        <v>0.72</v>
      </c>
      <c r="Z64" s="127"/>
      <c r="AA64" s="170"/>
      <c r="AB64" s="130">
        <v>1</v>
      </c>
      <c r="AC64" s="224" t="s">
        <v>333</v>
      </c>
      <c r="AD64" s="111" t="s">
        <v>100</v>
      </c>
      <c r="AE64" s="112" t="s">
        <v>974</v>
      </c>
      <c r="AF64" s="49" t="s">
        <v>1017</v>
      </c>
      <c r="AG64" s="112"/>
      <c r="AH64" s="114">
        <v>10148642</v>
      </c>
      <c r="AI64" s="114">
        <v>800000000</v>
      </c>
    </row>
    <row r="65" spans="1:35" ht="59.25" customHeight="1" x14ac:dyDescent="0.25">
      <c r="A65" s="5"/>
      <c r="B65" s="11" t="s">
        <v>352</v>
      </c>
      <c r="C65" s="14" t="s">
        <v>83</v>
      </c>
      <c r="D65" s="14" t="s">
        <v>144</v>
      </c>
      <c r="E65" s="144" t="s">
        <v>353</v>
      </c>
      <c r="F65" s="14" t="s">
        <v>86</v>
      </c>
      <c r="G65" s="145">
        <v>1</v>
      </c>
      <c r="H65" s="12" t="s">
        <v>354</v>
      </c>
      <c r="I65" s="12" t="s">
        <v>87</v>
      </c>
      <c r="J65" s="12" t="s">
        <v>355</v>
      </c>
      <c r="K65" s="12" t="s">
        <v>115</v>
      </c>
      <c r="L65" s="12" t="s">
        <v>976</v>
      </c>
      <c r="M65" s="14" t="s">
        <v>89</v>
      </c>
      <c r="N65" s="13">
        <v>44958</v>
      </c>
      <c r="O65" s="208">
        <v>45260</v>
      </c>
      <c r="P65" s="230" t="s">
        <v>90</v>
      </c>
      <c r="Q65" s="170"/>
      <c r="R65" s="187"/>
      <c r="S65" s="170">
        <v>0.2</v>
      </c>
      <c r="T65" s="187"/>
      <c r="U65" s="170"/>
      <c r="V65" s="187">
        <v>0.5</v>
      </c>
      <c r="W65" s="170"/>
      <c r="X65" s="187"/>
      <c r="Y65" s="170">
        <v>0.8</v>
      </c>
      <c r="Z65" s="187"/>
      <c r="AA65" s="170"/>
      <c r="AB65" s="189">
        <v>1</v>
      </c>
      <c r="AC65" s="225" t="s">
        <v>185</v>
      </c>
      <c r="AD65" s="16" t="s">
        <v>356</v>
      </c>
      <c r="AE65" s="40" t="s">
        <v>327</v>
      </c>
      <c r="AF65" s="49" t="s">
        <v>1017</v>
      </c>
      <c r="AG65" s="40"/>
      <c r="AH65" s="39">
        <v>179289446</v>
      </c>
      <c r="AI65" s="320">
        <v>448961459</v>
      </c>
    </row>
    <row r="66" spans="1:35" ht="59.25" customHeight="1" x14ac:dyDescent="0.25">
      <c r="A66" s="5"/>
      <c r="B66" s="11" t="s">
        <v>352</v>
      </c>
      <c r="C66" s="14" t="s">
        <v>83</v>
      </c>
      <c r="D66" s="14" t="s">
        <v>144</v>
      </c>
      <c r="E66" s="144" t="s">
        <v>357</v>
      </c>
      <c r="F66" s="14" t="s">
        <v>86</v>
      </c>
      <c r="G66" s="145">
        <v>1</v>
      </c>
      <c r="H66" s="12" t="s">
        <v>1021</v>
      </c>
      <c r="I66" s="12" t="s">
        <v>87</v>
      </c>
      <c r="J66" s="12" t="s">
        <v>977</v>
      </c>
      <c r="K66" s="12" t="s">
        <v>115</v>
      </c>
      <c r="L66" s="12" t="s">
        <v>978</v>
      </c>
      <c r="M66" s="14" t="s">
        <v>89</v>
      </c>
      <c r="N66" s="13">
        <v>44942</v>
      </c>
      <c r="O66" s="208">
        <v>45275</v>
      </c>
      <c r="P66" s="230" t="s">
        <v>90</v>
      </c>
      <c r="Q66" s="170"/>
      <c r="R66" s="187"/>
      <c r="S66" s="170">
        <v>0.22</v>
      </c>
      <c r="T66" s="187"/>
      <c r="U66" s="170"/>
      <c r="V66" s="187">
        <v>0.49</v>
      </c>
      <c r="W66" s="170"/>
      <c r="X66" s="187"/>
      <c r="Y66" s="170">
        <v>0.76</v>
      </c>
      <c r="Z66" s="187"/>
      <c r="AA66" s="170"/>
      <c r="AB66" s="189">
        <v>1</v>
      </c>
      <c r="AC66" s="225" t="s">
        <v>185</v>
      </c>
      <c r="AD66" s="16" t="s">
        <v>358</v>
      </c>
      <c r="AE66" s="40" t="s">
        <v>327</v>
      </c>
      <c r="AF66" s="49" t="s">
        <v>1017</v>
      </c>
      <c r="AG66" s="40"/>
      <c r="AH66" s="39">
        <v>87915362</v>
      </c>
      <c r="AI66" s="321"/>
    </row>
    <row r="67" spans="1:35" ht="59.25" customHeight="1" x14ac:dyDescent="0.25">
      <c r="A67" s="5"/>
      <c r="B67" s="106" t="s">
        <v>359</v>
      </c>
      <c r="C67" s="107" t="s">
        <v>83</v>
      </c>
      <c r="D67" s="107" t="s">
        <v>144</v>
      </c>
      <c r="E67" s="144" t="s">
        <v>360</v>
      </c>
      <c r="F67" s="107" t="s">
        <v>86</v>
      </c>
      <c r="G67" s="153">
        <v>1</v>
      </c>
      <c r="H67" s="124" t="s">
        <v>361</v>
      </c>
      <c r="I67" s="108" t="s">
        <v>96</v>
      </c>
      <c r="J67" s="108" t="s">
        <v>1046</v>
      </c>
      <c r="K67" s="108" t="s">
        <v>115</v>
      </c>
      <c r="L67" s="108" t="s">
        <v>362</v>
      </c>
      <c r="M67" s="107" t="s">
        <v>89</v>
      </c>
      <c r="N67" s="125">
        <v>44958</v>
      </c>
      <c r="O67" s="126">
        <v>45289</v>
      </c>
      <c r="P67" s="228" t="s">
        <v>117</v>
      </c>
      <c r="Q67" s="170"/>
      <c r="R67" s="127"/>
      <c r="S67" s="170"/>
      <c r="T67" s="127">
        <v>0.33</v>
      </c>
      <c r="U67" s="170"/>
      <c r="V67" s="127"/>
      <c r="W67" s="170"/>
      <c r="X67" s="127">
        <v>0.66</v>
      </c>
      <c r="Y67" s="170"/>
      <c r="Z67" s="127"/>
      <c r="AA67" s="170"/>
      <c r="AB67" s="130">
        <v>1</v>
      </c>
      <c r="AC67" s="224" t="s">
        <v>363</v>
      </c>
      <c r="AD67" s="111" t="s">
        <v>100</v>
      </c>
      <c r="AE67" s="112" t="s">
        <v>364</v>
      </c>
      <c r="AF67" s="49" t="s">
        <v>1017</v>
      </c>
      <c r="AG67" s="112"/>
      <c r="AH67" s="114">
        <v>631810000</v>
      </c>
      <c r="AI67" s="323">
        <v>759000000</v>
      </c>
    </row>
    <row r="68" spans="1:35" ht="59.25" customHeight="1" x14ac:dyDescent="0.25">
      <c r="A68" s="5"/>
      <c r="B68" s="106" t="s">
        <v>359</v>
      </c>
      <c r="C68" s="107" t="s">
        <v>83</v>
      </c>
      <c r="D68" s="107" t="s">
        <v>144</v>
      </c>
      <c r="E68" s="144" t="s">
        <v>365</v>
      </c>
      <c r="F68" s="107" t="s">
        <v>86</v>
      </c>
      <c r="G68" s="152">
        <v>3</v>
      </c>
      <c r="H68" s="124" t="s">
        <v>1028</v>
      </c>
      <c r="I68" s="108" t="s">
        <v>125</v>
      </c>
      <c r="J68" s="108" t="s">
        <v>1027</v>
      </c>
      <c r="K68" s="108" t="s">
        <v>88</v>
      </c>
      <c r="L68" s="108" t="s">
        <v>366</v>
      </c>
      <c r="M68" s="107" t="s">
        <v>89</v>
      </c>
      <c r="N68" s="125">
        <v>44928</v>
      </c>
      <c r="O68" s="126">
        <v>45016</v>
      </c>
      <c r="P68" s="228" t="s">
        <v>90</v>
      </c>
      <c r="Q68" s="191">
        <v>1</v>
      </c>
      <c r="R68" s="128"/>
      <c r="S68" s="191">
        <v>2</v>
      </c>
      <c r="T68" s="128"/>
      <c r="U68" s="170"/>
      <c r="V68" s="128"/>
      <c r="W68" s="170"/>
      <c r="X68" s="128"/>
      <c r="Y68" s="170"/>
      <c r="Z68" s="128"/>
      <c r="AA68" s="170"/>
      <c r="AB68" s="129"/>
      <c r="AC68" s="224" t="s">
        <v>363</v>
      </c>
      <c r="AD68" s="111" t="s">
        <v>100</v>
      </c>
      <c r="AE68" s="112" t="s">
        <v>364</v>
      </c>
      <c r="AF68" s="49" t="s">
        <v>1017</v>
      </c>
      <c r="AG68" s="112"/>
      <c r="AH68" s="114">
        <v>118190000</v>
      </c>
      <c r="AI68" s="325"/>
    </row>
    <row r="69" spans="1:35" ht="59.25" customHeight="1" x14ac:dyDescent="0.25">
      <c r="A69" s="5"/>
      <c r="B69" s="11" t="s">
        <v>367</v>
      </c>
      <c r="C69" s="14" t="s">
        <v>83</v>
      </c>
      <c r="D69" s="14" t="s">
        <v>144</v>
      </c>
      <c r="E69" s="144" t="s">
        <v>368</v>
      </c>
      <c r="F69" s="14" t="s">
        <v>86</v>
      </c>
      <c r="G69" s="153">
        <v>1</v>
      </c>
      <c r="H69" s="184" t="s">
        <v>1022</v>
      </c>
      <c r="I69" s="12" t="s">
        <v>87</v>
      </c>
      <c r="J69" s="259" t="s">
        <v>1024</v>
      </c>
      <c r="K69" s="184" t="s">
        <v>115</v>
      </c>
      <c r="L69" s="184" t="s">
        <v>369</v>
      </c>
      <c r="M69" s="14" t="s">
        <v>89</v>
      </c>
      <c r="N69" s="185">
        <v>44941</v>
      </c>
      <c r="O69" s="186">
        <v>45289</v>
      </c>
      <c r="P69" s="230" t="s">
        <v>90</v>
      </c>
      <c r="Q69" s="170"/>
      <c r="R69" s="187"/>
      <c r="S69" s="170">
        <v>0.22</v>
      </c>
      <c r="T69" s="187"/>
      <c r="U69" s="170"/>
      <c r="V69" s="187">
        <v>0.48</v>
      </c>
      <c r="W69" s="170"/>
      <c r="X69" s="187"/>
      <c r="Y69" s="170">
        <v>0.74</v>
      </c>
      <c r="Z69" s="187"/>
      <c r="AA69" s="170"/>
      <c r="AB69" s="189">
        <v>1</v>
      </c>
      <c r="AC69" s="225" t="s">
        <v>307</v>
      </c>
      <c r="AD69" s="16" t="s">
        <v>100</v>
      </c>
      <c r="AE69" s="40" t="s">
        <v>974</v>
      </c>
      <c r="AF69" s="49" t="s">
        <v>1017</v>
      </c>
      <c r="AG69" s="40"/>
      <c r="AH69" s="39">
        <v>4922663</v>
      </c>
      <c r="AI69" s="320">
        <v>282763583</v>
      </c>
    </row>
    <row r="70" spans="1:35" ht="59.25" customHeight="1" x14ac:dyDescent="0.25">
      <c r="A70" s="5"/>
      <c r="B70" s="11" t="s">
        <v>367</v>
      </c>
      <c r="C70" s="14" t="s">
        <v>83</v>
      </c>
      <c r="D70" s="14" t="s">
        <v>144</v>
      </c>
      <c r="E70" s="144" t="s">
        <v>370</v>
      </c>
      <c r="F70" s="14" t="s">
        <v>86</v>
      </c>
      <c r="G70" s="153">
        <v>1</v>
      </c>
      <c r="H70" s="184" t="s">
        <v>371</v>
      </c>
      <c r="I70" s="12" t="s">
        <v>96</v>
      </c>
      <c r="J70" s="259" t="s">
        <v>1024</v>
      </c>
      <c r="K70" s="184" t="s">
        <v>115</v>
      </c>
      <c r="L70" s="184" t="s">
        <v>979</v>
      </c>
      <c r="M70" s="14" t="s">
        <v>89</v>
      </c>
      <c r="N70" s="185">
        <v>44941</v>
      </c>
      <c r="O70" s="186">
        <v>45289</v>
      </c>
      <c r="P70" s="230" t="s">
        <v>90</v>
      </c>
      <c r="Q70" s="170"/>
      <c r="R70" s="187"/>
      <c r="S70" s="170">
        <v>0.22</v>
      </c>
      <c r="T70" s="187"/>
      <c r="U70" s="170"/>
      <c r="V70" s="187">
        <v>0.48</v>
      </c>
      <c r="W70" s="170"/>
      <c r="X70" s="187"/>
      <c r="Y70" s="170">
        <v>0.74</v>
      </c>
      <c r="Z70" s="187"/>
      <c r="AA70" s="170"/>
      <c r="AB70" s="189">
        <v>1</v>
      </c>
      <c r="AC70" s="225" t="s">
        <v>307</v>
      </c>
      <c r="AD70" s="16" t="s">
        <v>100</v>
      </c>
      <c r="AE70" s="40" t="s">
        <v>974</v>
      </c>
      <c r="AF70" s="49" t="s">
        <v>1017</v>
      </c>
      <c r="AG70" s="40"/>
      <c r="AH70" s="39">
        <v>1489672</v>
      </c>
      <c r="AI70" s="326"/>
    </row>
    <row r="71" spans="1:35" ht="59.25" customHeight="1" x14ac:dyDescent="0.25">
      <c r="A71" s="5"/>
      <c r="B71" s="11" t="s">
        <v>367</v>
      </c>
      <c r="C71" s="14" t="s">
        <v>83</v>
      </c>
      <c r="D71" s="14" t="s">
        <v>144</v>
      </c>
      <c r="E71" s="144" t="s">
        <v>372</v>
      </c>
      <c r="F71" s="14" t="s">
        <v>86</v>
      </c>
      <c r="G71" s="152">
        <v>4</v>
      </c>
      <c r="H71" s="184" t="s">
        <v>373</v>
      </c>
      <c r="I71" s="12" t="s">
        <v>96</v>
      </c>
      <c r="J71" s="259" t="s">
        <v>1025</v>
      </c>
      <c r="K71" s="184" t="s">
        <v>88</v>
      </c>
      <c r="L71" s="184" t="s">
        <v>374</v>
      </c>
      <c r="M71" s="14" t="s">
        <v>89</v>
      </c>
      <c r="N71" s="185">
        <v>44941</v>
      </c>
      <c r="O71" s="186">
        <v>45289</v>
      </c>
      <c r="P71" s="230" t="s">
        <v>90</v>
      </c>
      <c r="Q71" s="170"/>
      <c r="R71" s="187"/>
      <c r="S71" s="191">
        <v>1</v>
      </c>
      <c r="T71" s="188"/>
      <c r="U71" s="170"/>
      <c r="V71" s="188">
        <v>1</v>
      </c>
      <c r="W71" s="170"/>
      <c r="X71" s="188"/>
      <c r="Y71" s="191">
        <v>1</v>
      </c>
      <c r="Z71" s="188"/>
      <c r="AA71" s="170"/>
      <c r="AB71" s="190">
        <v>1</v>
      </c>
      <c r="AC71" s="225" t="s">
        <v>307</v>
      </c>
      <c r="AD71" s="16" t="s">
        <v>100</v>
      </c>
      <c r="AE71" s="40" t="s">
        <v>302</v>
      </c>
      <c r="AF71" s="49" t="s">
        <v>1017</v>
      </c>
      <c r="AG71" s="40"/>
      <c r="AH71" s="39">
        <v>2738228</v>
      </c>
      <c r="AI71" s="326"/>
    </row>
    <row r="72" spans="1:35" ht="59.25" customHeight="1" x14ac:dyDescent="0.25">
      <c r="A72" s="5"/>
      <c r="B72" s="11" t="s">
        <v>367</v>
      </c>
      <c r="C72" s="14" t="s">
        <v>83</v>
      </c>
      <c r="D72" s="14" t="s">
        <v>144</v>
      </c>
      <c r="E72" s="144" t="s">
        <v>375</v>
      </c>
      <c r="F72" s="14" t="s">
        <v>86</v>
      </c>
      <c r="G72" s="153">
        <v>1</v>
      </c>
      <c r="H72" s="184" t="s">
        <v>376</v>
      </c>
      <c r="I72" s="12" t="s">
        <v>96</v>
      </c>
      <c r="J72" s="259" t="s">
        <v>1024</v>
      </c>
      <c r="K72" s="184" t="s">
        <v>115</v>
      </c>
      <c r="L72" s="184" t="s">
        <v>377</v>
      </c>
      <c r="M72" s="14" t="s">
        <v>89</v>
      </c>
      <c r="N72" s="185">
        <v>44941</v>
      </c>
      <c r="O72" s="186">
        <v>45289</v>
      </c>
      <c r="P72" s="230" t="s">
        <v>90</v>
      </c>
      <c r="Q72" s="170"/>
      <c r="R72" s="187"/>
      <c r="S72" s="170">
        <v>0.22</v>
      </c>
      <c r="T72" s="187"/>
      <c r="U72" s="170"/>
      <c r="V72" s="187">
        <v>0.48</v>
      </c>
      <c r="W72" s="170"/>
      <c r="X72" s="187"/>
      <c r="Y72" s="170">
        <v>0.74</v>
      </c>
      <c r="Z72" s="187"/>
      <c r="AA72" s="170"/>
      <c r="AB72" s="189">
        <v>1</v>
      </c>
      <c r="AC72" s="225" t="s">
        <v>307</v>
      </c>
      <c r="AD72" s="16" t="s">
        <v>100</v>
      </c>
      <c r="AE72" s="40" t="s">
        <v>302</v>
      </c>
      <c r="AF72" s="49" t="s">
        <v>1017</v>
      </c>
      <c r="AG72" s="40"/>
      <c r="AH72" s="39">
        <v>1781890</v>
      </c>
      <c r="AI72" s="326"/>
    </row>
    <row r="73" spans="1:35" ht="59.25" customHeight="1" x14ac:dyDescent="0.25">
      <c r="A73" s="5"/>
      <c r="B73" s="11" t="s">
        <v>367</v>
      </c>
      <c r="C73" s="14" t="s">
        <v>83</v>
      </c>
      <c r="D73" s="14" t="s">
        <v>144</v>
      </c>
      <c r="E73" s="144" t="s">
        <v>378</v>
      </c>
      <c r="F73" s="14" t="s">
        <v>86</v>
      </c>
      <c r="G73" s="152">
        <v>8</v>
      </c>
      <c r="H73" s="184" t="s">
        <v>1023</v>
      </c>
      <c r="I73" s="12" t="s">
        <v>87</v>
      </c>
      <c r="J73" s="259" t="s">
        <v>1047</v>
      </c>
      <c r="K73" s="184" t="s">
        <v>88</v>
      </c>
      <c r="L73" s="184" t="s">
        <v>379</v>
      </c>
      <c r="M73" s="14" t="s">
        <v>89</v>
      </c>
      <c r="N73" s="185">
        <v>44941</v>
      </c>
      <c r="O73" s="186">
        <v>45289</v>
      </c>
      <c r="P73" s="230" t="s">
        <v>90</v>
      </c>
      <c r="Q73" s="170"/>
      <c r="R73" s="187"/>
      <c r="S73" s="191">
        <v>2</v>
      </c>
      <c r="T73" s="188"/>
      <c r="U73" s="170"/>
      <c r="V73" s="188">
        <v>2</v>
      </c>
      <c r="W73" s="170"/>
      <c r="X73" s="188"/>
      <c r="Y73" s="191">
        <v>2</v>
      </c>
      <c r="Z73" s="188"/>
      <c r="AA73" s="170"/>
      <c r="AB73" s="190">
        <v>2</v>
      </c>
      <c r="AC73" s="225" t="s">
        <v>307</v>
      </c>
      <c r="AD73" s="16" t="s">
        <v>100</v>
      </c>
      <c r="AE73" s="40" t="s">
        <v>974</v>
      </c>
      <c r="AF73" s="49" t="s">
        <v>1017</v>
      </c>
      <c r="AG73" s="40"/>
      <c r="AH73" s="39">
        <v>4922663</v>
      </c>
      <c r="AI73" s="321"/>
    </row>
    <row r="74" spans="1:35" ht="66.75" customHeight="1" x14ac:dyDescent="0.25">
      <c r="B74" s="106" t="s">
        <v>385</v>
      </c>
      <c r="C74" s="107" t="s">
        <v>386</v>
      </c>
      <c r="D74" s="107" t="s">
        <v>387</v>
      </c>
      <c r="E74" s="144" t="s">
        <v>388</v>
      </c>
      <c r="F74" s="107" t="s">
        <v>389</v>
      </c>
      <c r="G74" s="154">
        <v>5</v>
      </c>
      <c r="H74" s="124" t="s">
        <v>390</v>
      </c>
      <c r="I74" s="108" t="s">
        <v>87</v>
      </c>
      <c r="J74" s="124" t="s">
        <v>391</v>
      </c>
      <c r="K74" s="124" t="s">
        <v>291</v>
      </c>
      <c r="L74" s="124" t="s">
        <v>392</v>
      </c>
      <c r="M74" s="107" t="s">
        <v>89</v>
      </c>
      <c r="N74" s="125">
        <v>44928</v>
      </c>
      <c r="O74" s="126">
        <v>45199</v>
      </c>
      <c r="P74" s="228" t="s">
        <v>90</v>
      </c>
      <c r="Q74" s="170"/>
      <c r="R74" s="127"/>
      <c r="S74" s="191">
        <v>1</v>
      </c>
      <c r="T74" s="127"/>
      <c r="U74" s="170"/>
      <c r="V74" s="128">
        <v>2</v>
      </c>
      <c r="W74" s="170"/>
      <c r="X74" s="127"/>
      <c r="Y74" s="191">
        <v>2</v>
      </c>
      <c r="Z74" s="127"/>
      <c r="AA74" s="170"/>
      <c r="AB74" s="130"/>
      <c r="AC74" s="224" t="s">
        <v>91</v>
      </c>
      <c r="AD74" s="111" t="s">
        <v>100</v>
      </c>
      <c r="AE74" s="112" t="s">
        <v>955</v>
      </c>
      <c r="AF74" s="49" t="s">
        <v>1017</v>
      </c>
      <c r="AG74" s="112"/>
      <c r="AH74" s="114">
        <v>81822078</v>
      </c>
      <c r="AI74" s="323">
        <v>55550000</v>
      </c>
    </row>
    <row r="75" spans="1:35" ht="62.25" customHeight="1" x14ac:dyDescent="0.25">
      <c r="B75" s="106" t="s">
        <v>385</v>
      </c>
      <c r="C75" s="107" t="s">
        <v>386</v>
      </c>
      <c r="D75" s="107" t="s">
        <v>387</v>
      </c>
      <c r="E75" s="144" t="s">
        <v>393</v>
      </c>
      <c r="F75" s="107" t="s">
        <v>389</v>
      </c>
      <c r="G75" s="155">
        <v>1</v>
      </c>
      <c r="H75" s="124" t="s">
        <v>394</v>
      </c>
      <c r="I75" s="108" t="s">
        <v>87</v>
      </c>
      <c r="J75" s="124" t="s">
        <v>395</v>
      </c>
      <c r="K75" s="124" t="s">
        <v>115</v>
      </c>
      <c r="L75" s="124" t="s">
        <v>396</v>
      </c>
      <c r="M75" s="107" t="s">
        <v>89</v>
      </c>
      <c r="N75" s="125">
        <v>44958</v>
      </c>
      <c r="O75" s="126">
        <v>45289</v>
      </c>
      <c r="P75" s="228" t="s">
        <v>90</v>
      </c>
      <c r="Q75" s="170"/>
      <c r="R75" s="127"/>
      <c r="S75" s="170">
        <v>0.25</v>
      </c>
      <c r="T75" s="127"/>
      <c r="U75" s="170"/>
      <c r="V75" s="127">
        <v>0.5</v>
      </c>
      <c r="W75" s="170"/>
      <c r="X75" s="127"/>
      <c r="Y75" s="170">
        <v>0.75</v>
      </c>
      <c r="Z75" s="127"/>
      <c r="AA75" s="170"/>
      <c r="AB75" s="130">
        <v>1</v>
      </c>
      <c r="AC75" s="224" t="s">
        <v>91</v>
      </c>
      <c r="AD75" s="111" t="s">
        <v>100</v>
      </c>
      <c r="AE75" s="112" t="s">
        <v>955</v>
      </c>
      <c r="AF75" s="49" t="s">
        <v>1017</v>
      </c>
      <c r="AG75" s="112"/>
      <c r="AH75" s="114">
        <v>40911039</v>
      </c>
      <c r="AI75" s="325"/>
    </row>
    <row r="76" spans="1:35" ht="61.5" customHeight="1" x14ac:dyDescent="0.25">
      <c r="B76" s="106" t="s">
        <v>385</v>
      </c>
      <c r="C76" s="107" t="s">
        <v>386</v>
      </c>
      <c r="D76" s="107" t="s">
        <v>397</v>
      </c>
      <c r="E76" s="144" t="s">
        <v>398</v>
      </c>
      <c r="F76" s="107" t="s">
        <v>389</v>
      </c>
      <c r="G76" s="155">
        <v>1</v>
      </c>
      <c r="H76" s="124" t="s">
        <v>399</v>
      </c>
      <c r="I76" s="108" t="s">
        <v>87</v>
      </c>
      <c r="J76" s="124" t="s">
        <v>400</v>
      </c>
      <c r="K76" s="124" t="s">
        <v>115</v>
      </c>
      <c r="L76" s="124" t="s">
        <v>401</v>
      </c>
      <c r="M76" s="107" t="s">
        <v>89</v>
      </c>
      <c r="N76" s="125">
        <v>44928</v>
      </c>
      <c r="O76" s="126">
        <v>45289</v>
      </c>
      <c r="P76" s="228" t="s">
        <v>228</v>
      </c>
      <c r="Q76" s="170"/>
      <c r="R76" s="127"/>
      <c r="S76" s="170"/>
      <c r="T76" s="127"/>
      <c r="U76" s="170"/>
      <c r="V76" s="127">
        <v>0.3</v>
      </c>
      <c r="W76" s="170"/>
      <c r="X76" s="127"/>
      <c r="Y76" s="170"/>
      <c r="Z76" s="127"/>
      <c r="AA76" s="170"/>
      <c r="AB76" s="130">
        <v>1</v>
      </c>
      <c r="AC76" s="224" t="s">
        <v>99</v>
      </c>
      <c r="AD76" s="111" t="s">
        <v>100</v>
      </c>
      <c r="AE76" s="112" t="s">
        <v>955</v>
      </c>
      <c r="AF76" s="49" t="s">
        <v>1017</v>
      </c>
      <c r="AG76" s="112"/>
      <c r="AH76" s="114">
        <v>182674608</v>
      </c>
      <c r="AI76" s="114">
        <v>87400000</v>
      </c>
    </row>
    <row r="77" spans="1:35" ht="63.75" customHeight="1" x14ac:dyDescent="0.25">
      <c r="B77" s="106" t="s">
        <v>385</v>
      </c>
      <c r="C77" s="107" t="s">
        <v>386</v>
      </c>
      <c r="D77" s="107" t="s">
        <v>163</v>
      </c>
      <c r="E77" s="144" t="s">
        <v>402</v>
      </c>
      <c r="F77" s="107" t="s">
        <v>389</v>
      </c>
      <c r="G77" s="155">
        <v>1</v>
      </c>
      <c r="H77" s="124" t="s">
        <v>980</v>
      </c>
      <c r="I77" s="108" t="s">
        <v>87</v>
      </c>
      <c r="J77" s="124" t="s">
        <v>403</v>
      </c>
      <c r="K77" s="124" t="s">
        <v>115</v>
      </c>
      <c r="L77" s="124" t="s">
        <v>981</v>
      </c>
      <c r="M77" s="107" t="s">
        <v>89</v>
      </c>
      <c r="N77" s="125">
        <v>44928</v>
      </c>
      <c r="O77" s="126">
        <v>45289</v>
      </c>
      <c r="P77" s="228" t="s">
        <v>228</v>
      </c>
      <c r="Q77" s="170"/>
      <c r="R77" s="127"/>
      <c r="S77" s="170"/>
      <c r="T77" s="127"/>
      <c r="U77" s="170"/>
      <c r="V77" s="127">
        <v>0.35</v>
      </c>
      <c r="W77" s="170"/>
      <c r="X77" s="127"/>
      <c r="Y77" s="170"/>
      <c r="Z77" s="127"/>
      <c r="AA77" s="170"/>
      <c r="AB77" s="130">
        <v>1</v>
      </c>
      <c r="AC77" s="224" t="s">
        <v>982</v>
      </c>
      <c r="AD77" s="110" t="s">
        <v>100</v>
      </c>
      <c r="AE77" s="110" t="s">
        <v>955</v>
      </c>
      <c r="AF77" s="49" t="s">
        <v>1017</v>
      </c>
      <c r="AG77" s="112"/>
      <c r="AH77" s="114">
        <v>6267728</v>
      </c>
      <c r="AI77" s="114">
        <v>110000000</v>
      </c>
    </row>
    <row r="78" spans="1:35" ht="51" customHeight="1" x14ac:dyDescent="0.25">
      <c r="B78" s="106" t="s">
        <v>385</v>
      </c>
      <c r="C78" s="107" t="s">
        <v>386</v>
      </c>
      <c r="D78" s="107" t="s">
        <v>405</v>
      </c>
      <c r="E78" s="144" t="s">
        <v>406</v>
      </c>
      <c r="F78" s="107" t="s">
        <v>389</v>
      </c>
      <c r="G78" s="155">
        <v>1</v>
      </c>
      <c r="H78" s="124" t="s">
        <v>407</v>
      </c>
      <c r="I78" s="108" t="s">
        <v>87</v>
      </c>
      <c r="J78" s="124" t="s">
        <v>408</v>
      </c>
      <c r="K78" s="124" t="s">
        <v>115</v>
      </c>
      <c r="L78" s="124" t="s">
        <v>409</v>
      </c>
      <c r="M78" s="107" t="s">
        <v>89</v>
      </c>
      <c r="N78" s="125">
        <v>44927</v>
      </c>
      <c r="O78" s="126">
        <v>45289</v>
      </c>
      <c r="P78" s="228" t="s">
        <v>90</v>
      </c>
      <c r="Q78" s="170"/>
      <c r="R78" s="127"/>
      <c r="S78" s="170">
        <v>1</v>
      </c>
      <c r="T78" s="127"/>
      <c r="U78" s="170"/>
      <c r="V78" s="127">
        <v>1</v>
      </c>
      <c r="W78" s="170"/>
      <c r="X78" s="127"/>
      <c r="Y78" s="170">
        <v>1</v>
      </c>
      <c r="Z78" s="127"/>
      <c r="AA78" s="170"/>
      <c r="AB78" s="130">
        <v>1</v>
      </c>
      <c r="AC78" s="224" t="s">
        <v>99</v>
      </c>
      <c r="AD78" s="111" t="s">
        <v>100</v>
      </c>
      <c r="AE78" s="112" t="s">
        <v>955</v>
      </c>
      <c r="AF78" s="49" t="s">
        <v>1017</v>
      </c>
      <c r="AG78" s="112"/>
      <c r="AH78" s="114">
        <f>42882958+71143022</f>
        <v>114025980</v>
      </c>
      <c r="AI78" s="327">
        <v>373803442</v>
      </c>
    </row>
    <row r="79" spans="1:35" ht="78" customHeight="1" x14ac:dyDescent="0.25">
      <c r="B79" s="106" t="s">
        <v>385</v>
      </c>
      <c r="C79" s="107" t="s">
        <v>386</v>
      </c>
      <c r="D79" s="107" t="s">
        <v>405</v>
      </c>
      <c r="E79" s="144" t="s">
        <v>410</v>
      </c>
      <c r="F79" s="107" t="s">
        <v>389</v>
      </c>
      <c r="G79" s="155">
        <v>1</v>
      </c>
      <c r="H79" s="124" t="s">
        <v>411</v>
      </c>
      <c r="I79" s="108" t="s">
        <v>87</v>
      </c>
      <c r="J79" s="124" t="s">
        <v>412</v>
      </c>
      <c r="K79" s="124" t="s">
        <v>115</v>
      </c>
      <c r="L79" s="124" t="s">
        <v>983</v>
      </c>
      <c r="M79" s="107" t="s">
        <v>89</v>
      </c>
      <c r="N79" s="125">
        <v>45017</v>
      </c>
      <c r="O79" s="126">
        <v>45289</v>
      </c>
      <c r="P79" s="228" t="s">
        <v>90</v>
      </c>
      <c r="Q79" s="170"/>
      <c r="R79" s="127"/>
      <c r="S79" s="170"/>
      <c r="T79" s="127"/>
      <c r="U79" s="170"/>
      <c r="V79" s="127">
        <v>0.35</v>
      </c>
      <c r="W79" s="170"/>
      <c r="X79" s="127"/>
      <c r="Y79" s="170">
        <v>0.7</v>
      </c>
      <c r="Z79" s="127"/>
      <c r="AA79" s="170"/>
      <c r="AB79" s="130">
        <v>1</v>
      </c>
      <c r="AC79" s="224" t="s">
        <v>99</v>
      </c>
      <c r="AD79" s="111" t="s">
        <v>100</v>
      </c>
      <c r="AE79" s="112" t="s">
        <v>955</v>
      </c>
      <c r="AF79" s="49" t="s">
        <v>1017</v>
      </c>
      <c r="AG79" s="112"/>
      <c r="AH79" s="104">
        <v>71143022</v>
      </c>
      <c r="AI79" s="328"/>
    </row>
    <row r="80" spans="1:35" ht="69" customHeight="1" x14ac:dyDescent="0.25">
      <c r="B80" s="106" t="s">
        <v>385</v>
      </c>
      <c r="C80" s="107" t="s">
        <v>386</v>
      </c>
      <c r="D80" s="107" t="s">
        <v>413</v>
      </c>
      <c r="E80" s="144" t="s">
        <v>414</v>
      </c>
      <c r="F80" s="107" t="s">
        <v>389</v>
      </c>
      <c r="G80" s="156">
        <v>30</v>
      </c>
      <c r="H80" s="124" t="s">
        <v>415</v>
      </c>
      <c r="I80" s="108" t="s">
        <v>87</v>
      </c>
      <c r="J80" s="124" t="s">
        <v>416</v>
      </c>
      <c r="K80" s="124" t="s">
        <v>115</v>
      </c>
      <c r="L80" s="124" t="s">
        <v>417</v>
      </c>
      <c r="M80" s="107" t="s">
        <v>418</v>
      </c>
      <c r="N80" s="125">
        <v>44942</v>
      </c>
      <c r="O80" s="126">
        <v>45289</v>
      </c>
      <c r="P80" s="228" t="s">
        <v>90</v>
      </c>
      <c r="Q80" s="191"/>
      <c r="R80" s="128"/>
      <c r="S80" s="191">
        <v>2</v>
      </c>
      <c r="T80" s="128"/>
      <c r="U80" s="191"/>
      <c r="V80" s="128">
        <v>5</v>
      </c>
      <c r="W80" s="191"/>
      <c r="X80" s="128"/>
      <c r="Y80" s="191">
        <v>7</v>
      </c>
      <c r="Z80" s="128"/>
      <c r="AA80" s="191"/>
      <c r="AB80" s="129">
        <v>16</v>
      </c>
      <c r="AC80" s="224" t="s">
        <v>419</v>
      </c>
      <c r="AD80" s="111" t="s">
        <v>100</v>
      </c>
      <c r="AE80" s="112" t="s">
        <v>955</v>
      </c>
      <c r="AF80" s="49" t="s">
        <v>1017</v>
      </c>
      <c r="AG80" s="112"/>
      <c r="AH80" s="104">
        <v>44694815</v>
      </c>
      <c r="AI80" s="329">
        <v>467650000</v>
      </c>
    </row>
    <row r="81" spans="1:35" ht="62.25" customHeight="1" x14ac:dyDescent="0.25">
      <c r="B81" s="106" t="s">
        <v>385</v>
      </c>
      <c r="C81" s="107" t="s">
        <v>386</v>
      </c>
      <c r="D81" s="107" t="s">
        <v>413</v>
      </c>
      <c r="E81" s="144" t="s">
        <v>420</v>
      </c>
      <c r="F81" s="107" t="s">
        <v>389</v>
      </c>
      <c r="G81" s="153">
        <v>1</v>
      </c>
      <c r="H81" s="124" t="s">
        <v>421</v>
      </c>
      <c r="I81" s="108" t="s">
        <v>87</v>
      </c>
      <c r="J81" s="124" t="s">
        <v>984</v>
      </c>
      <c r="K81" s="124" t="s">
        <v>115</v>
      </c>
      <c r="L81" s="124" t="s">
        <v>422</v>
      </c>
      <c r="M81" s="107" t="s">
        <v>176</v>
      </c>
      <c r="N81" s="125">
        <v>44958</v>
      </c>
      <c r="O81" s="126">
        <v>45275</v>
      </c>
      <c r="P81" s="228" t="s">
        <v>90</v>
      </c>
      <c r="Q81" s="170"/>
      <c r="R81" s="127"/>
      <c r="S81" s="170">
        <v>0.1</v>
      </c>
      <c r="T81" s="127"/>
      <c r="U81" s="170"/>
      <c r="V81" s="127">
        <v>0.4</v>
      </c>
      <c r="W81" s="170"/>
      <c r="X81" s="127"/>
      <c r="Y81" s="170">
        <v>0.7</v>
      </c>
      <c r="Z81" s="127"/>
      <c r="AA81" s="170"/>
      <c r="AB81" s="130">
        <v>1</v>
      </c>
      <c r="AC81" s="224" t="s">
        <v>419</v>
      </c>
      <c r="AD81" s="111" t="s">
        <v>100</v>
      </c>
      <c r="AE81" s="112" t="s">
        <v>955</v>
      </c>
      <c r="AF81" s="49" t="s">
        <v>1017</v>
      </c>
      <c r="AG81" s="112"/>
      <c r="AH81" s="104">
        <v>156080849</v>
      </c>
      <c r="AI81" s="330"/>
    </row>
    <row r="82" spans="1:35" ht="81.75" customHeight="1" x14ac:dyDescent="0.25">
      <c r="B82" s="106" t="s">
        <v>385</v>
      </c>
      <c r="C82" s="107" t="s">
        <v>386</v>
      </c>
      <c r="D82" s="107" t="s">
        <v>413</v>
      </c>
      <c r="E82" s="144" t="s">
        <v>423</v>
      </c>
      <c r="F82" s="107" t="s">
        <v>389</v>
      </c>
      <c r="G82" s="156">
        <v>30</v>
      </c>
      <c r="H82" s="124" t="s">
        <v>424</v>
      </c>
      <c r="I82" s="108" t="s">
        <v>87</v>
      </c>
      <c r="J82" s="124" t="s">
        <v>425</v>
      </c>
      <c r="K82" s="124" t="s">
        <v>291</v>
      </c>
      <c r="L82" s="124" t="s">
        <v>426</v>
      </c>
      <c r="M82" s="107" t="s">
        <v>89</v>
      </c>
      <c r="N82" s="125">
        <v>45017</v>
      </c>
      <c r="O82" s="126">
        <v>45289</v>
      </c>
      <c r="P82" s="228" t="s">
        <v>90</v>
      </c>
      <c r="Q82" s="170"/>
      <c r="R82" s="131"/>
      <c r="S82" s="198">
        <v>2</v>
      </c>
      <c r="T82" s="131"/>
      <c r="U82" s="170"/>
      <c r="V82" s="106">
        <v>5</v>
      </c>
      <c r="W82" s="170"/>
      <c r="X82" s="131"/>
      <c r="Y82" s="198">
        <v>7</v>
      </c>
      <c r="Z82" s="131"/>
      <c r="AA82" s="170"/>
      <c r="AB82" s="199">
        <v>16</v>
      </c>
      <c r="AC82" s="224" t="s">
        <v>419</v>
      </c>
      <c r="AD82" s="111" t="s">
        <v>100</v>
      </c>
      <c r="AE82" s="112" t="s">
        <v>955</v>
      </c>
      <c r="AF82" s="49" t="s">
        <v>1017</v>
      </c>
      <c r="AG82" s="112"/>
      <c r="AH82" s="104">
        <v>484814736</v>
      </c>
      <c r="AI82" s="331"/>
    </row>
    <row r="83" spans="1:35" ht="51" customHeight="1" x14ac:dyDescent="0.25">
      <c r="B83" s="106" t="s">
        <v>385</v>
      </c>
      <c r="C83" s="107" t="s">
        <v>386</v>
      </c>
      <c r="D83" s="107" t="s">
        <v>427</v>
      </c>
      <c r="E83" s="144" t="s">
        <v>428</v>
      </c>
      <c r="F83" s="107" t="s">
        <v>389</v>
      </c>
      <c r="G83" s="156">
        <v>4</v>
      </c>
      <c r="H83" s="124" t="s">
        <v>429</v>
      </c>
      <c r="I83" s="108" t="s">
        <v>87</v>
      </c>
      <c r="J83" s="124" t="s">
        <v>985</v>
      </c>
      <c r="K83" s="124" t="s">
        <v>291</v>
      </c>
      <c r="L83" s="124" t="s">
        <v>430</v>
      </c>
      <c r="M83" s="107" t="s">
        <v>89</v>
      </c>
      <c r="N83" s="125">
        <v>44928</v>
      </c>
      <c r="O83" s="126">
        <v>45289</v>
      </c>
      <c r="P83" s="228" t="s">
        <v>90</v>
      </c>
      <c r="Q83" s="170"/>
      <c r="R83" s="133"/>
      <c r="S83" s="198">
        <v>1</v>
      </c>
      <c r="T83" s="133"/>
      <c r="U83" s="170"/>
      <c r="V83" s="133">
        <v>1</v>
      </c>
      <c r="W83" s="170"/>
      <c r="X83" s="133"/>
      <c r="Y83" s="198">
        <v>1</v>
      </c>
      <c r="Z83" s="133"/>
      <c r="AA83" s="170"/>
      <c r="AB83" s="134">
        <v>1</v>
      </c>
      <c r="AC83" s="224" t="s">
        <v>982</v>
      </c>
      <c r="AD83" s="111" t="s">
        <v>100</v>
      </c>
      <c r="AE83" s="112" t="s">
        <v>955</v>
      </c>
      <c r="AF83" s="49" t="s">
        <v>1017</v>
      </c>
      <c r="AG83" s="112"/>
      <c r="AH83" s="104">
        <v>6267728</v>
      </c>
      <c r="AI83" s="114">
        <v>99000000</v>
      </c>
    </row>
    <row r="84" spans="1:35" ht="57.75" customHeight="1" x14ac:dyDescent="0.25">
      <c r="B84" s="106" t="s">
        <v>385</v>
      </c>
      <c r="C84" s="107" t="s">
        <v>386</v>
      </c>
      <c r="D84" s="107" t="s">
        <v>431</v>
      </c>
      <c r="E84" s="144" t="s">
        <v>432</v>
      </c>
      <c r="F84" s="107" t="s">
        <v>389</v>
      </c>
      <c r="G84" s="156">
        <v>12</v>
      </c>
      <c r="H84" s="124" t="s">
        <v>1044</v>
      </c>
      <c r="I84" s="108" t="s">
        <v>87</v>
      </c>
      <c r="J84" s="124" t="s">
        <v>433</v>
      </c>
      <c r="K84" s="124" t="s">
        <v>115</v>
      </c>
      <c r="L84" s="135" t="s">
        <v>434</v>
      </c>
      <c r="M84" s="107" t="s">
        <v>89</v>
      </c>
      <c r="N84" s="125">
        <v>44928</v>
      </c>
      <c r="O84" s="126">
        <v>45289</v>
      </c>
      <c r="P84" s="228" t="s">
        <v>90</v>
      </c>
      <c r="Q84" s="191"/>
      <c r="R84" s="128"/>
      <c r="S84" s="191">
        <v>3</v>
      </c>
      <c r="T84" s="128"/>
      <c r="U84" s="191"/>
      <c r="V84" s="128">
        <v>3</v>
      </c>
      <c r="W84" s="191"/>
      <c r="X84" s="128"/>
      <c r="Y84" s="191">
        <v>3</v>
      </c>
      <c r="Z84" s="128"/>
      <c r="AA84" s="191"/>
      <c r="AB84" s="129">
        <v>3</v>
      </c>
      <c r="AC84" s="224" t="s">
        <v>99</v>
      </c>
      <c r="AD84" s="111" t="s">
        <v>100</v>
      </c>
      <c r="AE84" s="112" t="s">
        <v>955</v>
      </c>
      <c r="AF84" s="49" t="s">
        <v>1017</v>
      </c>
      <c r="AG84" s="112"/>
      <c r="AH84" s="104">
        <v>22734893</v>
      </c>
      <c r="AI84" s="327">
        <v>806596558</v>
      </c>
    </row>
    <row r="85" spans="1:35" ht="59.25" customHeight="1" x14ac:dyDescent="0.25">
      <c r="B85" s="106" t="s">
        <v>385</v>
      </c>
      <c r="C85" s="107" t="s">
        <v>386</v>
      </c>
      <c r="D85" s="107" t="s">
        <v>431</v>
      </c>
      <c r="E85" s="144" t="s">
        <v>435</v>
      </c>
      <c r="F85" s="107" t="s">
        <v>389</v>
      </c>
      <c r="G85" s="153">
        <v>1</v>
      </c>
      <c r="H85" s="124" t="s">
        <v>436</v>
      </c>
      <c r="I85" s="108" t="s">
        <v>87</v>
      </c>
      <c r="J85" s="124" t="s">
        <v>437</v>
      </c>
      <c r="K85" s="124" t="s">
        <v>115</v>
      </c>
      <c r="L85" s="124" t="s">
        <v>438</v>
      </c>
      <c r="M85" s="107" t="s">
        <v>89</v>
      </c>
      <c r="N85" s="125">
        <v>44928</v>
      </c>
      <c r="O85" s="126">
        <v>45199</v>
      </c>
      <c r="P85" s="228" t="s">
        <v>90</v>
      </c>
      <c r="Q85" s="170"/>
      <c r="R85" s="127"/>
      <c r="S85" s="170">
        <v>0.25</v>
      </c>
      <c r="T85" s="127"/>
      <c r="U85" s="170"/>
      <c r="V85" s="127">
        <v>0.5</v>
      </c>
      <c r="W85" s="170"/>
      <c r="X85" s="127"/>
      <c r="Y85" s="170">
        <v>1</v>
      </c>
      <c r="Z85" s="127"/>
      <c r="AA85" s="170"/>
      <c r="AB85" s="130">
        <v>1</v>
      </c>
      <c r="AC85" s="224" t="s">
        <v>99</v>
      </c>
      <c r="AD85" s="111" t="s">
        <v>100</v>
      </c>
      <c r="AE85" s="112" t="s">
        <v>955</v>
      </c>
      <c r="AF85" s="49" t="s">
        <v>1017</v>
      </c>
      <c r="AG85" s="112"/>
      <c r="AH85" s="104">
        <v>182674608</v>
      </c>
      <c r="AI85" s="332"/>
    </row>
    <row r="86" spans="1:35" ht="57" customHeight="1" x14ac:dyDescent="0.25">
      <c r="B86" s="106" t="s">
        <v>385</v>
      </c>
      <c r="C86" s="107" t="s">
        <v>386</v>
      </c>
      <c r="D86" s="107" t="s">
        <v>431</v>
      </c>
      <c r="E86" s="144" t="s">
        <v>439</v>
      </c>
      <c r="F86" s="107" t="s">
        <v>389</v>
      </c>
      <c r="G86" s="154">
        <v>28</v>
      </c>
      <c r="H86" s="124" t="s">
        <v>440</v>
      </c>
      <c r="I86" s="108" t="s">
        <v>87</v>
      </c>
      <c r="J86" s="124" t="s">
        <v>1045</v>
      </c>
      <c r="K86" s="124" t="s">
        <v>115</v>
      </c>
      <c r="L86" s="124" t="s">
        <v>441</v>
      </c>
      <c r="M86" s="107" t="s">
        <v>89</v>
      </c>
      <c r="N86" s="125">
        <v>44928</v>
      </c>
      <c r="O86" s="126">
        <v>45289</v>
      </c>
      <c r="P86" s="228" t="s">
        <v>90</v>
      </c>
      <c r="Q86" s="191"/>
      <c r="R86" s="128"/>
      <c r="S86" s="191">
        <v>5</v>
      </c>
      <c r="T86" s="128"/>
      <c r="U86" s="191"/>
      <c r="V86" s="128">
        <v>7</v>
      </c>
      <c r="W86" s="191"/>
      <c r="X86" s="128"/>
      <c r="Y86" s="191">
        <v>7</v>
      </c>
      <c r="Z86" s="128"/>
      <c r="AA86" s="191"/>
      <c r="AB86" s="129">
        <v>9</v>
      </c>
      <c r="AC86" s="224" t="s">
        <v>99</v>
      </c>
      <c r="AD86" s="111" t="s">
        <v>100</v>
      </c>
      <c r="AE86" s="112" t="s">
        <v>955</v>
      </c>
      <c r="AF86" s="49" t="s">
        <v>1017</v>
      </c>
      <c r="AG86" s="112"/>
      <c r="AH86" s="104">
        <v>182674608</v>
      </c>
      <c r="AI86" s="332"/>
    </row>
    <row r="87" spans="1:35" ht="66.75" customHeight="1" x14ac:dyDescent="0.25">
      <c r="B87" s="106" t="s">
        <v>385</v>
      </c>
      <c r="C87" s="107" t="s">
        <v>386</v>
      </c>
      <c r="D87" s="107" t="s">
        <v>431</v>
      </c>
      <c r="E87" s="144" t="s">
        <v>442</v>
      </c>
      <c r="F87" s="107" t="s">
        <v>389</v>
      </c>
      <c r="G87" s="154">
        <v>1</v>
      </c>
      <c r="H87" s="124" t="s">
        <v>443</v>
      </c>
      <c r="I87" s="108" t="s">
        <v>87</v>
      </c>
      <c r="J87" s="124" t="s">
        <v>444</v>
      </c>
      <c r="K87" s="124" t="s">
        <v>291</v>
      </c>
      <c r="L87" s="124" t="s">
        <v>445</v>
      </c>
      <c r="M87" s="107" t="s">
        <v>176</v>
      </c>
      <c r="N87" s="125">
        <v>44927</v>
      </c>
      <c r="O87" s="126">
        <v>45289</v>
      </c>
      <c r="P87" s="228" t="s">
        <v>128</v>
      </c>
      <c r="Q87" s="170"/>
      <c r="R87" s="127"/>
      <c r="S87" s="170"/>
      <c r="T87" s="127"/>
      <c r="U87" s="170"/>
      <c r="V87" s="127"/>
      <c r="W87" s="170"/>
      <c r="X87" s="127"/>
      <c r="Y87" s="170"/>
      <c r="Z87" s="127"/>
      <c r="AA87" s="170"/>
      <c r="AB87" s="244">
        <v>1</v>
      </c>
      <c r="AC87" s="224" t="s">
        <v>118</v>
      </c>
      <c r="AD87" s="111" t="s">
        <v>100</v>
      </c>
      <c r="AE87" s="112" t="s">
        <v>951</v>
      </c>
      <c r="AF87" s="49" t="s">
        <v>1017</v>
      </c>
      <c r="AG87" s="112"/>
      <c r="AH87" s="104">
        <v>81199335</v>
      </c>
      <c r="AI87" s="332"/>
    </row>
    <row r="88" spans="1:35" ht="91.5" customHeight="1" x14ac:dyDescent="0.25">
      <c r="B88" s="106" t="s">
        <v>385</v>
      </c>
      <c r="C88" s="107" t="s">
        <v>386</v>
      </c>
      <c r="D88" s="107" t="s">
        <v>431</v>
      </c>
      <c r="E88" s="144" t="s">
        <v>446</v>
      </c>
      <c r="F88" s="107" t="s">
        <v>389</v>
      </c>
      <c r="G88" s="154">
        <v>4</v>
      </c>
      <c r="H88" s="124" t="s">
        <v>447</v>
      </c>
      <c r="I88" s="108" t="s">
        <v>87</v>
      </c>
      <c r="J88" s="124" t="s">
        <v>986</v>
      </c>
      <c r="K88" s="124" t="s">
        <v>291</v>
      </c>
      <c r="L88" s="124" t="s">
        <v>987</v>
      </c>
      <c r="M88" s="107" t="s">
        <v>176</v>
      </c>
      <c r="N88" s="125">
        <v>44928</v>
      </c>
      <c r="O88" s="126">
        <v>45289</v>
      </c>
      <c r="P88" s="228" t="s">
        <v>90</v>
      </c>
      <c r="Q88" s="171"/>
      <c r="R88" s="131"/>
      <c r="S88" s="144">
        <v>1</v>
      </c>
      <c r="T88" s="131"/>
      <c r="U88" s="171"/>
      <c r="V88" s="106">
        <v>1</v>
      </c>
      <c r="W88" s="171"/>
      <c r="X88" s="131"/>
      <c r="Y88" s="144">
        <v>1</v>
      </c>
      <c r="Z88" s="131"/>
      <c r="AA88" s="171"/>
      <c r="AB88" s="199">
        <v>1</v>
      </c>
      <c r="AC88" s="224" t="s">
        <v>448</v>
      </c>
      <c r="AD88" s="111" t="s">
        <v>100</v>
      </c>
      <c r="AE88" s="112" t="s">
        <v>955</v>
      </c>
      <c r="AF88" s="49" t="s">
        <v>1017</v>
      </c>
      <c r="AG88" s="112"/>
      <c r="AH88" s="104">
        <v>34612834</v>
      </c>
      <c r="AI88" s="332"/>
    </row>
    <row r="89" spans="1:35" ht="112.5" customHeight="1" x14ac:dyDescent="0.25">
      <c r="B89" s="106" t="s">
        <v>385</v>
      </c>
      <c r="C89" s="107" t="s">
        <v>386</v>
      </c>
      <c r="D89" s="107" t="s">
        <v>431</v>
      </c>
      <c r="E89" s="144" t="s">
        <v>449</v>
      </c>
      <c r="F89" s="107" t="s">
        <v>137</v>
      </c>
      <c r="G89" s="153">
        <v>1</v>
      </c>
      <c r="H89" s="124" t="s">
        <v>456</v>
      </c>
      <c r="I89" s="108" t="s">
        <v>87</v>
      </c>
      <c r="J89" s="124" t="s">
        <v>457</v>
      </c>
      <c r="K89" s="124" t="s">
        <v>115</v>
      </c>
      <c r="L89" s="124" t="s">
        <v>458</v>
      </c>
      <c r="M89" s="107" t="s">
        <v>176</v>
      </c>
      <c r="N89" s="109">
        <v>44946</v>
      </c>
      <c r="O89" s="210">
        <v>45275</v>
      </c>
      <c r="P89" s="228" t="s">
        <v>90</v>
      </c>
      <c r="Q89" s="170"/>
      <c r="R89" s="127"/>
      <c r="S89" s="170">
        <v>0.1</v>
      </c>
      <c r="T89" s="127"/>
      <c r="U89" s="170"/>
      <c r="V89" s="127">
        <v>0.4</v>
      </c>
      <c r="W89" s="170"/>
      <c r="X89" s="127"/>
      <c r="Y89" s="170">
        <v>0.7</v>
      </c>
      <c r="Z89" s="127"/>
      <c r="AA89" s="170"/>
      <c r="AB89" s="130">
        <v>1</v>
      </c>
      <c r="AC89" s="224" t="s">
        <v>419</v>
      </c>
      <c r="AD89" s="111" t="s">
        <v>100</v>
      </c>
      <c r="AE89" s="112" t="s">
        <v>955</v>
      </c>
      <c r="AF89" s="49" t="s">
        <v>1017</v>
      </c>
      <c r="AG89" s="112"/>
      <c r="AH89" s="114">
        <v>48000000</v>
      </c>
      <c r="AI89" s="332"/>
    </row>
    <row r="90" spans="1:35" ht="86.25" customHeight="1" x14ac:dyDescent="0.25">
      <c r="B90" s="106" t="s">
        <v>385</v>
      </c>
      <c r="C90" s="107" t="s">
        <v>386</v>
      </c>
      <c r="D90" s="107" t="s">
        <v>431</v>
      </c>
      <c r="E90" s="144" t="s">
        <v>451</v>
      </c>
      <c r="F90" s="107" t="s">
        <v>389</v>
      </c>
      <c r="G90" s="153">
        <v>1</v>
      </c>
      <c r="H90" s="124" t="s">
        <v>990</v>
      </c>
      <c r="I90" s="108" t="s">
        <v>87</v>
      </c>
      <c r="J90" s="124" t="s">
        <v>991</v>
      </c>
      <c r="K90" s="124" t="s">
        <v>115</v>
      </c>
      <c r="L90" s="124" t="s">
        <v>992</v>
      </c>
      <c r="M90" s="107" t="s">
        <v>176</v>
      </c>
      <c r="N90" s="109">
        <v>44946</v>
      </c>
      <c r="O90" s="210">
        <v>45275</v>
      </c>
      <c r="P90" s="228" t="s">
        <v>228</v>
      </c>
      <c r="Q90" s="170"/>
      <c r="R90" s="127"/>
      <c r="S90" s="170"/>
      <c r="T90" s="127"/>
      <c r="U90" s="170"/>
      <c r="V90" s="127">
        <v>0.5</v>
      </c>
      <c r="W90" s="170"/>
      <c r="X90" s="127"/>
      <c r="Y90" s="170"/>
      <c r="Z90" s="127"/>
      <c r="AA90" s="170"/>
      <c r="AB90" s="130">
        <v>1</v>
      </c>
      <c r="AC90" s="224" t="s">
        <v>99</v>
      </c>
      <c r="AD90" s="111" t="s">
        <v>100</v>
      </c>
      <c r="AE90" s="112" t="s">
        <v>955</v>
      </c>
      <c r="AF90" s="49" t="s">
        <v>1017</v>
      </c>
      <c r="AG90" s="112"/>
      <c r="AH90" s="114">
        <f>48000000</f>
        <v>48000000</v>
      </c>
      <c r="AI90" s="332"/>
    </row>
    <row r="91" spans="1:35" ht="87.75" customHeight="1" x14ac:dyDescent="0.25">
      <c r="B91" s="106" t="s">
        <v>385</v>
      </c>
      <c r="C91" s="107" t="s">
        <v>386</v>
      </c>
      <c r="D91" s="107" t="s">
        <v>431</v>
      </c>
      <c r="E91" s="144" t="s">
        <v>455</v>
      </c>
      <c r="F91" s="107" t="s">
        <v>389</v>
      </c>
      <c r="G91" s="153">
        <v>1</v>
      </c>
      <c r="H91" s="124" t="s">
        <v>993</v>
      </c>
      <c r="I91" s="108" t="s">
        <v>87</v>
      </c>
      <c r="J91" s="124" t="s">
        <v>461</v>
      </c>
      <c r="K91" s="124" t="s">
        <v>115</v>
      </c>
      <c r="L91" s="124" t="s">
        <v>462</v>
      </c>
      <c r="M91" s="107" t="s">
        <v>463</v>
      </c>
      <c r="N91" s="109">
        <v>44928</v>
      </c>
      <c r="O91" s="210">
        <v>45275</v>
      </c>
      <c r="P91" s="228" t="s">
        <v>228</v>
      </c>
      <c r="Q91" s="170"/>
      <c r="R91" s="127"/>
      <c r="S91" s="170"/>
      <c r="T91" s="127"/>
      <c r="U91" s="170"/>
      <c r="V91" s="127">
        <v>0.5</v>
      </c>
      <c r="W91" s="170"/>
      <c r="X91" s="127"/>
      <c r="Y91" s="170"/>
      <c r="Z91" s="127"/>
      <c r="AA91" s="170"/>
      <c r="AB91" s="130">
        <v>1</v>
      </c>
      <c r="AC91" s="224" t="s">
        <v>982</v>
      </c>
      <c r="AD91" s="111" t="s">
        <v>100</v>
      </c>
      <c r="AE91" s="112" t="s">
        <v>955</v>
      </c>
      <c r="AF91" s="49" t="s">
        <v>1017</v>
      </c>
      <c r="AG91" s="112"/>
      <c r="AH91" s="114">
        <v>31126949</v>
      </c>
      <c r="AI91" s="332"/>
    </row>
    <row r="92" spans="1:35" ht="85.5" customHeight="1" x14ac:dyDescent="0.25">
      <c r="B92" s="106" t="s">
        <v>385</v>
      </c>
      <c r="C92" s="107" t="s">
        <v>386</v>
      </c>
      <c r="D92" s="107" t="s">
        <v>431</v>
      </c>
      <c r="E92" s="144" t="s">
        <v>459</v>
      </c>
      <c r="F92" s="107" t="s">
        <v>389</v>
      </c>
      <c r="G92" s="153">
        <v>1</v>
      </c>
      <c r="H92" s="124" t="s">
        <v>993</v>
      </c>
      <c r="I92" s="108" t="s">
        <v>87</v>
      </c>
      <c r="J92" s="124" t="s">
        <v>461</v>
      </c>
      <c r="K92" s="124" t="s">
        <v>115</v>
      </c>
      <c r="L92" s="124" t="s">
        <v>462</v>
      </c>
      <c r="M92" s="107" t="s">
        <v>463</v>
      </c>
      <c r="N92" s="125">
        <v>44928</v>
      </c>
      <c r="O92" s="126">
        <v>45289</v>
      </c>
      <c r="P92" s="228" t="s">
        <v>228</v>
      </c>
      <c r="Q92" s="170"/>
      <c r="R92" s="127"/>
      <c r="S92" s="170"/>
      <c r="T92" s="127"/>
      <c r="U92" s="170"/>
      <c r="V92" s="127">
        <v>0.5</v>
      </c>
      <c r="W92" s="170"/>
      <c r="X92" s="127"/>
      <c r="Y92" s="170"/>
      <c r="Z92" s="127"/>
      <c r="AA92" s="170"/>
      <c r="AB92" s="130">
        <v>1</v>
      </c>
      <c r="AC92" s="224" t="s">
        <v>982</v>
      </c>
      <c r="AD92" s="111" t="s">
        <v>100</v>
      </c>
      <c r="AE92" s="112" t="s">
        <v>955</v>
      </c>
      <c r="AF92" s="49" t="s">
        <v>1017</v>
      </c>
      <c r="AG92" s="112"/>
      <c r="AH92" s="104">
        <v>6267728</v>
      </c>
      <c r="AI92" s="332"/>
    </row>
    <row r="93" spans="1:35" ht="63" customHeight="1" x14ac:dyDescent="0.25">
      <c r="A93" s="43"/>
      <c r="B93" s="106" t="s">
        <v>385</v>
      </c>
      <c r="C93" s="107" t="s">
        <v>386</v>
      </c>
      <c r="D93" s="107" t="s">
        <v>431</v>
      </c>
      <c r="E93" s="144" t="s">
        <v>460</v>
      </c>
      <c r="F93" s="107" t="s">
        <v>389</v>
      </c>
      <c r="G93" s="153">
        <v>1</v>
      </c>
      <c r="H93" s="124" t="s">
        <v>466</v>
      </c>
      <c r="I93" s="108" t="s">
        <v>87</v>
      </c>
      <c r="J93" s="124" t="s">
        <v>467</v>
      </c>
      <c r="K93" s="124" t="s">
        <v>115</v>
      </c>
      <c r="L93" s="124" t="s">
        <v>994</v>
      </c>
      <c r="M93" s="107" t="s">
        <v>463</v>
      </c>
      <c r="N93" s="125">
        <v>44928</v>
      </c>
      <c r="O93" s="126">
        <v>45289</v>
      </c>
      <c r="P93" s="228" t="s">
        <v>228</v>
      </c>
      <c r="Q93" s="170"/>
      <c r="R93" s="127"/>
      <c r="S93" s="170"/>
      <c r="T93" s="127"/>
      <c r="U93" s="170"/>
      <c r="V93" s="127">
        <v>0.5</v>
      </c>
      <c r="W93" s="170"/>
      <c r="X93" s="127"/>
      <c r="Y93" s="170"/>
      <c r="Z93" s="127"/>
      <c r="AA93" s="170"/>
      <c r="AB93" s="130">
        <v>1</v>
      </c>
      <c r="AC93" s="224" t="s">
        <v>982</v>
      </c>
      <c r="AD93" s="111" t="s">
        <v>100</v>
      </c>
      <c r="AE93" s="112" t="s">
        <v>955</v>
      </c>
      <c r="AF93" s="49" t="s">
        <v>1017</v>
      </c>
      <c r="AG93" s="112"/>
      <c r="AH93" s="104">
        <v>157701049</v>
      </c>
      <c r="AI93" s="328"/>
    </row>
    <row r="94" spans="1:35" ht="86.25" customHeight="1" x14ac:dyDescent="0.25">
      <c r="B94" s="106" t="s">
        <v>385</v>
      </c>
      <c r="C94" s="107"/>
      <c r="D94" s="107"/>
      <c r="E94" s="144" t="s">
        <v>464</v>
      </c>
      <c r="F94" s="107" t="s">
        <v>389</v>
      </c>
      <c r="G94" s="155">
        <v>1</v>
      </c>
      <c r="H94" s="124" t="s">
        <v>450</v>
      </c>
      <c r="I94" s="108" t="s">
        <v>87</v>
      </c>
      <c r="J94" s="124" t="s">
        <v>988</v>
      </c>
      <c r="K94" s="124" t="s">
        <v>115</v>
      </c>
      <c r="L94" s="124" t="s">
        <v>989</v>
      </c>
      <c r="M94" s="107" t="s">
        <v>89</v>
      </c>
      <c r="N94" s="109">
        <v>44928</v>
      </c>
      <c r="O94" s="210">
        <v>45289</v>
      </c>
      <c r="P94" s="228" t="s">
        <v>90</v>
      </c>
      <c r="Q94" s="170"/>
      <c r="R94" s="127"/>
      <c r="S94" s="170">
        <v>0.25</v>
      </c>
      <c r="T94" s="127"/>
      <c r="U94" s="170"/>
      <c r="V94" s="127">
        <v>0.5</v>
      </c>
      <c r="W94" s="170"/>
      <c r="X94" s="127"/>
      <c r="Y94" s="170">
        <v>0.75</v>
      </c>
      <c r="Z94" s="127"/>
      <c r="AA94" s="170"/>
      <c r="AB94" s="130">
        <v>1</v>
      </c>
      <c r="AC94" s="224" t="s">
        <v>448</v>
      </c>
      <c r="AD94" s="111" t="s">
        <v>100</v>
      </c>
      <c r="AE94" s="112" t="s">
        <v>955</v>
      </c>
      <c r="AF94" s="49" t="s">
        <v>1017</v>
      </c>
      <c r="AG94" s="112"/>
      <c r="AH94" s="114">
        <v>44694815</v>
      </c>
      <c r="AI94" s="114">
        <v>0</v>
      </c>
    </row>
    <row r="95" spans="1:35" ht="51" customHeight="1" x14ac:dyDescent="0.25">
      <c r="B95" s="106" t="s">
        <v>385</v>
      </c>
      <c r="C95" s="107"/>
      <c r="D95" s="107"/>
      <c r="E95" s="144" t="s">
        <v>465</v>
      </c>
      <c r="F95" s="107" t="s">
        <v>137</v>
      </c>
      <c r="G95" s="153">
        <v>1</v>
      </c>
      <c r="H95" s="124" t="s">
        <v>452</v>
      </c>
      <c r="I95" s="108" t="s">
        <v>87</v>
      </c>
      <c r="J95" s="124" t="s">
        <v>453</v>
      </c>
      <c r="K95" s="124" t="s">
        <v>115</v>
      </c>
      <c r="L95" s="124" t="s">
        <v>454</v>
      </c>
      <c r="M95" s="107" t="s">
        <v>176</v>
      </c>
      <c r="N95" s="109">
        <v>44928</v>
      </c>
      <c r="O95" s="210">
        <v>45289</v>
      </c>
      <c r="P95" s="228" t="s">
        <v>90</v>
      </c>
      <c r="Q95" s="170"/>
      <c r="R95" s="127"/>
      <c r="S95" s="170">
        <v>0.2</v>
      </c>
      <c r="T95" s="127"/>
      <c r="U95" s="170"/>
      <c r="V95" s="127">
        <v>0.5</v>
      </c>
      <c r="W95" s="170"/>
      <c r="X95" s="127"/>
      <c r="Y95" s="170">
        <v>0.8</v>
      </c>
      <c r="Z95" s="127"/>
      <c r="AA95" s="170"/>
      <c r="AB95" s="130">
        <v>1</v>
      </c>
      <c r="AC95" s="224"/>
      <c r="AD95" s="111" t="s">
        <v>92</v>
      </c>
      <c r="AE95" s="112" t="s">
        <v>955</v>
      </c>
      <c r="AF95" s="49" t="s">
        <v>1017</v>
      </c>
      <c r="AG95" s="112"/>
      <c r="AH95" s="114">
        <v>31126949</v>
      </c>
      <c r="AI95" s="114">
        <v>0</v>
      </c>
    </row>
    <row r="96" spans="1:35" ht="63" customHeight="1" x14ac:dyDescent="0.25">
      <c r="A96" s="43"/>
      <c r="B96" s="106" t="s">
        <v>385</v>
      </c>
      <c r="C96" s="107"/>
      <c r="D96" s="107"/>
      <c r="E96" s="144" t="s">
        <v>468</v>
      </c>
      <c r="F96" s="107" t="s">
        <v>389</v>
      </c>
      <c r="G96" s="154">
        <v>15</v>
      </c>
      <c r="H96" s="124" t="s">
        <v>469</v>
      </c>
      <c r="I96" s="108" t="s">
        <v>87</v>
      </c>
      <c r="J96" s="124" t="s">
        <v>470</v>
      </c>
      <c r="K96" s="124" t="s">
        <v>291</v>
      </c>
      <c r="L96" s="124" t="s">
        <v>471</v>
      </c>
      <c r="M96" s="107" t="s">
        <v>89</v>
      </c>
      <c r="N96" s="125">
        <v>44958</v>
      </c>
      <c r="O96" s="126">
        <v>45199</v>
      </c>
      <c r="P96" s="228" t="s">
        <v>90</v>
      </c>
      <c r="Q96" s="170"/>
      <c r="R96" s="131"/>
      <c r="S96" s="198">
        <v>5</v>
      </c>
      <c r="T96" s="131"/>
      <c r="U96" s="170"/>
      <c r="V96" s="106">
        <v>5</v>
      </c>
      <c r="W96" s="170"/>
      <c r="X96" s="131"/>
      <c r="Y96" s="198">
        <v>5</v>
      </c>
      <c r="Z96" s="131"/>
      <c r="AA96" s="170"/>
      <c r="AB96" s="132"/>
      <c r="AC96" s="224" t="s">
        <v>99</v>
      </c>
      <c r="AD96" s="110" t="s">
        <v>100</v>
      </c>
      <c r="AE96" s="110" t="s">
        <v>955</v>
      </c>
      <c r="AF96" s="49" t="s">
        <v>1017</v>
      </c>
      <c r="AG96" s="112"/>
      <c r="AH96" s="104">
        <v>34247869</v>
      </c>
      <c r="AI96" s="114">
        <v>0</v>
      </c>
    </row>
    <row r="97" spans="1:37" ht="95.25" customHeight="1" x14ac:dyDescent="0.25">
      <c r="A97" s="43"/>
      <c r="B97" s="106" t="s">
        <v>385</v>
      </c>
      <c r="C97" s="107"/>
      <c r="D97" s="107"/>
      <c r="E97" s="144" t="s">
        <v>472</v>
      </c>
      <c r="F97" s="107" t="s">
        <v>389</v>
      </c>
      <c r="G97" s="155">
        <v>1</v>
      </c>
      <c r="H97" s="124" t="s">
        <v>473</v>
      </c>
      <c r="I97" s="108" t="s">
        <v>87</v>
      </c>
      <c r="J97" s="124" t="s">
        <v>474</v>
      </c>
      <c r="K97" s="124" t="s">
        <v>115</v>
      </c>
      <c r="L97" s="124" t="s">
        <v>475</v>
      </c>
      <c r="M97" s="107" t="s">
        <v>89</v>
      </c>
      <c r="N97" s="125">
        <v>44958</v>
      </c>
      <c r="O97" s="126">
        <v>45289</v>
      </c>
      <c r="P97" s="228" t="s">
        <v>90</v>
      </c>
      <c r="Q97" s="170"/>
      <c r="R97" s="127"/>
      <c r="S97" s="170">
        <v>0.25</v>
      </c>
      <c r="T97" s="127"/>
      <c r="U97" s="170"/>
      <c r="V97" s="127">
        <v>0.5</v>
      </c>
      <c r="W97" s="170"/>
      <c r="X97" s="127"/>
      <c r="Y97" s="170">
        <v>0.75</v>
      </c>
      <c r="Z97" s="127"/>
      <c r="AA97" s="170"/>
      <c r="AB97" s="130">
        <v>1</v>
      </c>
      <c r="AC97" s="224" t="s">
        <v>99</v>
      </c>
      <c r="AD97" s="110" t="s">
        <v>100</v>
      </c>
      <c r="AE97" s="110" t="s">
        <v>955</v>
      </c>
      <c r="AF97" s="49" t="s">
        <v>1017</v>
      </c>
      <c r="AG97" s="112"/>
      <c r="AH97" s="104">
        <f>20020665+34247869</f>
        <v>54268534</v>
      </c>
      <c r="AI97" s="114"/>
    </row>
    <row r="98" spans="1:37" ht="100.5" customHeight="1" x14ac:dyDescent="0.25">
      <c r="A98" s="43"/>
      <c r="B98" s="106" t="s">
        <v>385</v>
      </c>
      <c r="C98" s="107"/>
      <c r="D98" s="107"/>
      <c r="E98" s="144" t="s">
        <v>476</v>
      </c>
      <c r="F98" s="107" t="s">
        <v>389</v>
      </c>
      <c r="G98" s="153">
        <v>1</v>
      </c>
      <c r="H98" s="124" t="s">
        <v>477</v>
      </c>
      <c r="I98" s="108" t="s">
        <v>87</v>
      </c>
      <c r="J98" s="124" t="s">
        <v>478</v>
      </c>
      <c r="K98" s="124" t="s">
        <v>115</v>
      </c>
      <c r="L98" s="124" t="s">
        <v>479</v>
      </c>
      <c r="M98" s="107" t="s">
        <v>176</v>
      </c>
      <c r="N98" s="125">
        <v>44946</v>
      </c>
      <c r="O98" s="126">
        <v>45275</v>
      </c>
      <c r="P98" s="228" t="s">
        <v>117</v>
      </c>
      <c r="Q98" s="170"/>
      <c r="R98" s="127"/>
      <c r="S98" s="170"/>
      <c r="T98" s="127">
        <v>0.3</v>
      </c>
      <c r="U98" s="170"/>
      <c r="V98" s="127"/>
      <c r="W98" s="170"/>
      <c r="X98" s="127">
        <v>0.6</v>
      </c>
      <c r="Y98" s="170"/>
      <c r="Z98" s="127"/>
      <c r="AA98" s="170"/>
      <c r="AB98" s="130">
        <v>1</v>
      </c>
      <c r="AC98" s="224" t="s">
        <v>448</v>
      </c>
      <c r="AD98" s="110" t="s">
        <v>100</v>
      </c>
      <c r="AE98" s="110" t="s">
        <v>951</v>
      </c>
      <c r="AF98" s="49" t="s">
        <v>1017</v>
      </c>
      <c r="AG98" s="112"/>
      <c r="AH98" s="104">
        <v>48000000</v>
      </c>
      <c r="AI98" s="114"/>
    </row>
    <row r="99" spans="1:37" ht="83.25" customHeight="1" x14ac:dyDescent="0.25">
      <c r="A99" s="43"/>
      <c r="B99" s="106" t="s">
        <v>385</v>
      </c>
      <c r="C99" s="107"/>
      <c r="D99" s="107"/>
      <c r="E99" s="144" t="s">
        <v>480</v>
      </c>
      <c r="F99" s="107" t="s">
        <v>389</v>
      </c>
      <c r="G99" s="153">
        <v>1</v>
      </c>
      <c r="H99" s="200" t="s">
        <v>995</v>
      </c>
      <c r="I99" s="201" t="s">
        <v>87</v>
      </c>
      <c r="J99" s="124" t="s">
        <v>478</v>
      </c>
      <c r="K99" s="124" t="s">
        <v>115</v>
      </c>
      <c r="L99" s="124" t="s">
        <v>481</v>
      </c>
      <c r="M99" s="107" t="s">
        <v>184</v>
      </c>
      <c r="N99" s="125">
        <v>44946</v>
      </c>
      <c r="O99" s="126">
        <v>45275</v>
      </c>
      <c r="P99" s="228" t="s">
        <v>117</v>
      </c>
      <c r="Q99" s="170"/>
      <c r="R99" s="127"/>
      <c r="S99" s="170"/>
      <c r="T99" s="127">
        <v>0.3</v>
      </c>
      <c r="U99" s="170"/>
      <c r="V99" s="127"/>
      <c r="W99" s="170"/>
      <c r="X99" s="127">
        <v>0.6</v>
      </c>
      <c r="Y99" s="170"/>
      <c r="Z99" s="127"/>
      <c r="AA99" s="170"/>
      <c r="AB99" s="130">
        <v>1</v>
      </c>
      <c r="AC99" s="224" t="s">
        <v>448</v>
      </c>
      <c r="AD99" s="111" t="s">
        <v>100</v>
      </c>
      <c r="AE99" s="110" t="s">
        <v>951</v>
      </c>
      <c r="AF99" s="49" t="s">
        <v>1017</v>
      </c>
      <c r="AG99" s="112"/>
      <c r="AH99" s="104">
        <f>48000000</f>
        <v>48000000</v>
      </c>
      <c r="AI99" s="114">
        <v>0</v>
      </c>
    </row>
    <row r="100" spans="1:37" ht="115.5" customHeight="1" x14ac:dyDescent="0.25">
      <c r="B100" s="11" t="s">
        <v>482</v>
      </c>
      <c r="C100" s="14" t="s">
        <v>483</v>
      </c>
      <c r="D100" s="14" t="s">
        <v>484</v>
      </c>
      <c r="E100" s="144" t="s">
        <v>485</v>
      </c>
      <c r="F100" s="14" t="s">
        <v>133</v>
      </c>
      <c r="G100" s="163">
        <v>7</v>
      </c>
      <c r="H100" s="12" t="s">
        <v>486</v>
      </c>
      <c r="I100" s="179" t="s">
        <v>87</v>
      </c>
      <c r="J100" s="12" t="s">
        <v>487</v>
      </c>
      <c r="K100" s="12" t="s">
        <v>88</v>
      </c>
      <c r="L100" s="12" t="s">
        <v>996</v>
      </c>
      <c r="M100" s="14" t="s">
        <v>89</v>
      </c>
      <c r="N100" s="53">
        <v>44958</v>
      </c>
      <c r="O100" s="220">
        <v>45087</v>
      </c>
      <c r="P100" s="230" t="s">
        <v>178</v>
      </c>
      <c r="Q100" s="161" t="s">
        <v>135</v>
      </c>
      <c r="R100" s="92" t="s">
        <v>135</v>
      </c>
      <c r="S100" s="161" t="s">
        <v>135</v>
      </c>
      <c r="T100" s="92" t="s">
        <v>135</v>
      </c>
      <c r="U100" s="161">
        <v>1</v>
      </c>
      <c r="V100" s="92">
        <v>1</v>
      </c>
      <c r="W100" s="161">
        <v>1</v>
      </c>
      <c r="X100" s="92">
        <v>2</v>
      </c>
      <c r="Y100" s="161">
        <v>1</v>
      </c>
      <c r="Z100" s="92">
        <v>1</v>
      </c>
      <c r="AA100" s="161" t="s">
        <v>135</v>
      </c>
      <c r="AB100" s="245" t="s">
        <v>135</v>
      </c>
      <c r="AC100" s="225" t="s">
        <v>118</v>
      </c>
      <c r="AD100" s="16" t="s">
        <v>100</v>
      </c>
      <c r="AE100" s="267" t="s">
        <v>955</v>
      </c>
      <c r="AF100" s="49" t="s">
        <v>1017</v>
      </c>
      <c r="AG100" s="42" t="s">
        <v>100</v>
      </c>
      <c r="AH100" s="39">
        <v>275940421.80000007</v>
      </c>
      <c r="AI100" s="39">
        <v>146765000</v>
      </c>
    </row>
    <row r="101" spans="1:37" ht="51" customHeight="1" x14ac:dyDescent="0.25">
      <c r="B101" s="11" t="s">
        <v>482</v>
      </c>
      <c r="C101" s="14" t="s">
        <v>483</v>
      </c>
      <c r="D101" s="14" t="s">
        <v>484</v>
      </c>
      <c r="E101" s="144" t="s">
        <v>489</v>
      </c>
      <c r="F101" s="14" t="s">
        <v>133</v>
      </c>
      <c r="G101" s="163">
        <v>2</v>
      </c>
      <c r="H101" s="12" t="s">
        <v>536</v>
      </c>
      <c r="I101" s="179" t="s">
        <v>87</v>
      </c>
      <c r="J101" s="12" t="s">
        <v>537</v>
      </c>
      <c r="K101" s="12" t="s">
        <v>88</v>
      </c>
      <c r="L101" s="12" t="s">
        <v>538</v>
      </c>
      <c r="M101" s="14" t="s">
        <v>89</v>
      </c>
      <c r="N101" s="13">
        <v>45170</v>
      </c>
      <c r="O101" s="13">
        <v>45289</v>
      </c>
      <c r="P101" s="230" t="s">
        <v>128</v>
      </c>
      <c r="Q101" s="161" t="s">
        <v>135</v>
      </c>
      <c r="R101" s="92" t="s">
        <v>135</v>
      </c>
      <c r="S101" s="161" t="s">
        <v>135</v>
      </c>
      <c r="T101" s="92" t="s">
        <v>135</v>
      </c>
      <c r="U101" s="161" t="s">
        <v>135</v>
      </c>
      <c r="V101" s="92" t="s">
        <v>135</v>
      </c>
      <c r="W101" s="161" t="s">
        <v>135</v>
      </c>
      <c r="X101" s="92" t="s">
        <v>135</v>
      </c>
      <c r="Y101" s="161" t="s">
        <v>135</v>
      </c>
      <c r="Z101" s="92" t="s">
        <v>135</v>
      </c>
      <c r="AA101" s="161" t="s">
        <v>135</v>
      </c>
      <c r="AB101" s="245">
        <v>2</v>
      </c>
      <c r="AC101" s="225" t="s">
        <v>118</v>
      </c>
      <c r="AD101" s="16" t="s">
        <v>100</v>
      </c>
      <c r="AE101" s="267" t="s">
        <v>955</v>
      </c>
      <c r="AF101" s="49" t="s">
        <v>1017</v>
      </c>
      <c r="AG101" s="42"/>
      <c r="AH101" s="39">
        <v>81861772.679999992</v>
      </c>
      <c r="AI101" s="39">
        <v>118075000</v>
      </c>
    </row>
    <row r="102" spans="1:37" ht="51" customHeight="1" x14ac:dyDescent="0.25">
      <c r="B102" s="11" t="s">
        <v>482</v>
      </c>
      <c r="C102" s="14" t="s">
        <v>483</v>
      </c>
      <c r="D102" s="14" t="s">
        <v>488</v>
      </c>
      <c r="E102" s="144" t="s">
        <v>494</v>
      </c>
      <c r="F102" s="14" t="s">
        <v>133</v>
      </c>
      <c r="G102" s="163">
        <v>1</v>
      </c>
      <c r="H102" s="12" t="s">
        <v>490</v>
      </c>
      <c r="I102" s="179" t="s">
        <v>125</v>
      </c>
      <c r="J102" s="12" t="s">
        <v>491</v>
      </c>
      <c r="K102" s="12" t="s">
        <v>291</v>
      </c>
      <c r="L102" s="12" t="s">
        <v>492</v>
      </c>
      <c r="M102" s="14" t="s">
        <v>89</v>
      </c>
      <c r="N102" s="13">
        <v>44959</v>
      </c>
      <c r="O102" s="208">
        <v>45069</v>
      </c>
      <c r="P102" s="230" t="s">
        <v>128</v>
      </c>
      <c r="Q102" s="161" t="s">
        <v>135</v>
      </c>
      <c r="R102" s="92" t="s">
        <v>135</v>
      </c>
      <c r="S102" s="161" t="s">
        <v>135</v>
      </c>
      <c r="T102" s="92" t="s">
        <v>135</v>
      </c>
      <c r="U102" s="161">
        <v>1</v>
      </c>
      <c r="V102" s="92" t="s">
        <v>135</v>
      </c>
      <c r="W102" s="161" t="s">
        <v>135</v>
      </c>
      <c r="X102" s="92" t="s">
        <v>135</v>
      </c>
      <c r="Y102" s="161" t="s">
        <v>135</v>
      </c>
      <c r="Z102" s="92" t="s">
        <v>135</v>
      </c>
      <c r="AA102" s="161" t="s">
        <v>135</v>
      </c>
      <c r="AB102" s="245" t="s">
        <v>135</v>
      </c>
      <c r="AC102" s="225" t="s">
        <v>118</v>
      </c>
      <c r="AD102" s="16" t="s">
        <v>100</v>
      </c>
      <c r="AE102" s="267" t="s">
        <v>955</v>
      </c>
      <c r="AF102" s="49" t="s">
        <v>1017</v>
      </c>
      <c r="AG102" s="42"/>
      <c r="AH102" s="39">
        <v>29101767.960000001</v>
      </c>
      <c r="AI102" s="39">
        <v>27168750</v>
      </c>
    </row>
    <row r="103" spans="1:37" ht="51" customHeight="1" x14ac:dyDescent="0.25">
      <c r="B103" s="11" t="s">
        <v>482</v>
      </c>
      <c r="C103" s="14" t="s">
        <v>483</v>
      </c>
      <c r="D103" s="14" t="s">
        <v>493</v>
      </c>
      <c r="E103" s="144" t="s">
        <v>499</v>
      </c>
      <c r="F103" s="14" t="s">
        <v>133</v>
      </c>
      <c r="G103" s="163">
        <v>1</v>
      </c>
      <c r="H103" s="12" t="s">
        <v>495</v>
      </c>
      <c r="I103" s="179" t="s">
        <v>125</v>
      </c>
      <c r="J103" s="12" t="s">
        <v>496</v>
      </c>
      <c r="K103" s="12" t="s">
        <v>291</v>
      </c>
      <c r="L103" s="12" t="s">
        <v>497</v>
      </c>
      <c r="M103" s="14" t="s">
        <v>89</v>
      </c>
      <c r="N103" s="13">
        <v>44937</v>
      </c>
      <c r="O103" s="208">
        <v>45128</v>
      </c>
      <c r="P103" s="230" t="s">
        <v>128</v>
      </c>
      <c r="Q103" s="161" t="s">
        <v>135</v>
      </c>
      <c r="R103" s="92" t="s">
        <v>135</v>
      </c>
      <c r="S103" s="161" t="s">
        <v>135</v>
      </c>
      <c r="T103" s="92" t="s">
        <v>135</v>
      </c>
      <c r="U103" s="161" t="s">
        <v>135</v>
      </c>
      <c r="V103" s="92" t="s">
        <v>135</v>
      </c>
      <c r="W103" s="161">
        <v>1</v>
      </c>
      <c r="X103" s="92" t="s">
        <v>135</v>
      </c>
      <c r="Y103" s="161" t="s">
        <v>135</v>
      </c>
      <c r="Z103" s="92" t="s">
        <v>135</v>
      </c>
      <c r="AA103" s="161" t="s">
        <v>135</v>
      </c>
      <c r="AB103" s="245" t="s">
        <v>135</v>
      </c>
      <c r="AC103" s="225" t="s">
        <v>118</v>
      </c>
      <c r="AD103" s="16" t="s">
        <v>100</v>
      </c>
      <c r="AE103" s="267" t="s">
        <v>955</v>
      </c>
      <c r="AF103" s="49" t="s">
        <v>1017</v>
      </c>
      <c r="AG103" s="42"/>
      <c r="AH103" s="39">
        <v>87558237.359999985</v>
      </c>
      <c r="AI103" s="39">
        <v>23695875</v>
      </c>
    </row>
    <row r="104" spans="1:37" ht="51" customHeight="1" x14ac:dyDescent="0.25">
      <c r="B104" s="11" t="s">
        <v>482</v>
      </c>
      <c r="C104" s="14" t="s">
        <v>483</v>
      </c>
      <c r="D104" s="14" t="s">
        <v>997</v>
      </c>
      <c r="E104" s="144" t="s">
        <v>503</v>
      </c>
      <c r="F104" s="14" t="s">
        <v>133</v>
      </c>
      <c r="G104" s="163">
        <v>1</v>
      </c>
      <c r="H104" s="12" t="s">
        <v>500</v>
      </c>
      <c r="I104" s="179" t="s">
        <v>125</v>
      </c>
      <c r="J104" s="12" t="s">
        <v>487</v>
      </c>
      <c r="K104" s="12" t="s">
        <v>291</v>
      </c>
      <c r="L104" s="12" t="s">
        <v>501</v>
      </c>
      <c r="M104" s="14" t="s">
        <v>89</v>
      </c>
      <c r="N104" s="13">
        <v>45110</v>
      </c>
      <c r="O104" s="208">
        <v>45198</v>
      </c>
      <c r="P104" s="230" t="s">
        <v>128</v>
      </c>
      <c r="Q104" s="161" t="s">
        <v>135</v>
      </c>
      <c r="R104" s="92" t="s">
        <v>135</v>
      </c>
      <c r="S104" s="161" t="s">
        <v>135</v>
      </c>
      <c r="T104" s="92" t="s">
        <v>135</v>
      </c>
      <c r="U104" s="161" t="s">
        <v>135</v>
      </c>
      <c r="V104" s="92" t="s">
        <v>135</v>
      </c>
      <c r="W104" s="161" t="s">
        <v>135</v>
      </c>
      <c r="X104" s="92" t="s">
        <v>135</v>
      </c>
      <c r="Y104" s="161">
        <v>1</v>
      </c>
      <c r="Z104" s="92" t="s">
        <v>135</v>
      </c>
      <c r="AA104" s="161" t="s">
        <v>135</v>
      </c>
      <c r="AB104" s="245" t="s">
        <v>135</v>
      </c>
      <c r="AC104" s="225" t="s">
        <v>118</v>
      </c>
      <c r="AD104" s="16" t="s">
        <v>100</v>
      </c>
      <c r="AE104" s="267" t="s">
        <v>955</v>
      </c>
      <c r="AF104" s="49" t="s">
        <v>1017</v>
      </c>
      <c r="AG104" s="42"/>
      <c r="AH104" s="39">
        <v>84287288.159999996</v>
      </c>
      <c r="AI104" s="39">
        <v>21063000</v>
      </c>
    </row>
    <row r="105" spans="1:37" ht="51" customHeight="1" x14ac:dyDescent="0.25">
      <c r="B105" s="11" t="s">
        <v>482</v>
      </c>
      <c r="C105" s="14" t="s">
        <v>483</v>
      </c>
      <c r="D105" s="14" t="s">
        <v>502</v>
      </c>
      <c r="E105" s="144" t="s">
        <v>507</v>
      </c>
      <c r="F105" s="14" t="s">
        <v>133</v>
      </c>
      <c r="G105" s="163">
        <v>3</v>
      </c>
      <c r="H105" s="12" t="s">
        <v>504</v>
      </c>
      <c r="I105" s="179" t="s">
        <v>125</v>
      </c>
      <c r="J105" s="12" t="s">
        <v>487</v>
      </c>
      <c r="K105" s="12" t="s">
        <v>291</v>
      </c>
      <c r="L105" s="12" t="s">
        <v>505</v>
      </c>
      <c r="M105" s="14" t="s">
        <v>89</v>
      </c>
      <c r="N105" s="13">
        <v>44958</v>
      </c>
      <c r="O105" s="208">
        <v>45267</v>
      </c>
      <c r="P105" s="230" t="s">
        <v>178</v>
      </c>
      <c r="Q105" s="161" t="s">
        <v>135</v>
      </c>
      <c r="R105" s="92" t="s">
        <v>135</v>
      </c>
      <c r="S105" s="161" t="s">
        <v>135</v>
      </c>
      <c r="T105" s="92" t="s">
        <v>135</v>
      </c>
      <c r="U105" s="161" t="s">
        <v>135</v>
      </c>
      <c r="V105" s="92" t="s">
        <v>135</v>
      </c>
      <c r="W105" s="161" t="s">
        <v>135</v>
      </c>
      <c r="X105" s="92" t="s">
        <v>135</v>
      </c>
      <c r="Y105" s="161">
        <v>1</v>
      </c>
      <c r="Z105" s="92">
        <v>1</v>
      </c>
      <c r="AA105" s="161" t="s">
        <v>135</v>
      </c>
      <c r="AB105" s="245">
        <v>1</v>
      </c>
      <c r="AC105" s="225" t="s">
        <v>118</v>
      </c>
      <c r="AD105" s="16" t="s">
        <v>100</v>
      </c>
      <c r="AE105" s="267" t="s">
        <v>955</v>
      </c>
      <c r="AF105" s="49" t="s">
        <v>1017</v>
      </c>
      <c r="AG105" s="42"/>
      <c r="AH105" s="39">
        <v>68555412.599999994</v>
      </c>
      <c r="AI105" s="39">
        <v>36604500</v>
      </c>
    </row>
    <row r="106" spans="1:37" ht="51" customHeight="1" x14ac:dyDescent="0.25">
      <c r="B106" s="11" t="s">
        <v>482</v>
      </c>
      <c r="C106" s="14" t="s">
        <v>483</v>
      </c>
      <c r="D106" s="14" t="s">
        <v>998</v>
      </c>
      <c r="E106" s="144" t="s">
        <v>512</v>
      </c>
      <c r="F106" s="14" t="s">
        <v>133</v>
      </c>
      <c r="G106" s="163">
        <v>4</v>
      </c>
      <c r="H106" s="12" t="s">
        <v>508</v>
      </c>
      <c r="I106" s="179" t="s">
        <v>125</v>
      </c>
      <c r="J106" s="12" t="s">
        <v>487</v>
      </c>
      <c r="K106" s="12" t="s">
        <v>88</v>
      </c>
      <c r="L106" s="12" t="s">
        <v>510</v>
      </c>
      <c r="M106" s="14" t="s">
        <v>89</v>
      </c>
      <c r="N106" s="13">
        <v>44935</v>
      </c>
      <c r="O106" s="208">
        <v>45245</v>
      </c>
      <c r="P106" s="230" t="s">
        <v>90</v>
      </c>
      <c r="Q106" s="161" t="s">
        <v>135</v>
      </c>
      <c r="R106" s="92"/>
      <c r="S106" s="161">
        <v>1</v>
      </c>
      <c r="T106" s="92" t="s">
        <v>135</v>
      </c>
      <c r="U106" s="161"/>
      <c r="V106" s="92">
        <v>1</v>
      </c>
      <c r="W106" s="161" t="s">
        <v>135</v>
      </c>
      <c r="X106" s="92"/>
      <c r="Y106" s="161">
        <v>1</v>
      </c>
      <c r="Z106" s="92" t="s">
        <v>135</v>
      </c>
      <c r="AA106" s="161"/>
      <c r="AB106" s="245">
        <v>1</v>
      </c>
      <c r="AC106" s="225" t="s">
        <v>118</v>
      </c>
      <c r="AD106" s="16" t="s">
        <v>100</v>
      </c>
      <c r="AE106" s="267" t="s">
        <v>955</v>
      </c>
      <c r="AF106" s="49" t="s">
        <v>1017</v>
      </c>
      <c r="AG106" s="42"/>
      <c r="AH106" s="39">
        <v>151542514.91999999</v>
      </c>
      <c r="AI106" s="39">
        <v>297740750</v>
      </c>
      <c r="AK106" s="174"/>
    </row>
    <row r="107" spans="1:37" ht="96" customHeight="1" x14ac:dyDescent="0.25">
      <c r="B107" s="11" t="s">
        <v>482</v>
      </c>
      <c r="C107" s="14" t="s">
        <v>483</v>
      </c>
      <c r="D107" s="14" t="s">
        <v>998</v>
      </c>
      <c r="E107" s="144" t="s">
        <v>516</v>
      </c>
      <c r="F107" s="14" t="s">
        <v>133</v>
      </c>
      <c r="G107" s="163">
        <v>4</v>
      </c>
      <c r="H107" s="12" t="s">
        <v>527</v>
      </c>
      <c r="I107" s="179" t="s">
        <v>125</v>
      </c>
      <c r="J107" s="12" t="s">
        <v>487</v>
      </c>
      <c r="K107" s="12" t="s">
        <v>88</v>
      </c>
      <c r="L107" s="12" t="s">
        <v>528</v>
      </c>
      <c r="M107" s="14" t="s">
        <v>89</v>
      </c>
      <c r="N107" s="13">
        <v>44928</v>
      </c>
      <c r="O107" s="208">
        <v>45289</v>
      </c>
      <c r="P107" s="230" t="s">
        <v>90</v>
      </c>
      <c r="Q107" s="161" t="s">
        <v>135</v>
      </c>
      <c r="R107" s="92" t="s">
        <v>135</v>
      </c>
      <c r="S107" s="161">
        <v>1</v>
      </c>
      <c r="T107" s="92" t="s">
        <v>135</v>
      </c>
      <c r="U107" s="161" t="s">
        <v>135</v>
      </c>
      <c r="V107" s="92">
        <v>1</v>
      </c>
      <c r="W107" s="161" t="s">
        <v>135</v>
      </c>
      <c r="X107" s="92" t="s">
        <v>135</v>
      </c>
      <c r="Y107" s="161">
        <v>1</v>
      </c>
      <c r="Z107" s="92" t="s">
        <v>135</v>
      </c>
      <c r="AA107" s="161" t="s">
        <v>135</v>
      </c>
      <c r="AB107" s="245">
        <v>1</v>
      </c>
      <c r="AC107" s="225" t="s">
        <v>118</v>
      </c>
      <c r="AD107" s="16" t="s">
        <v>100</v>
      </c>
      <c r="AE107" s="267" t="s">
        <v>955</v>
      </c>
      <c r="AF107" s="49" t="s">
        <v>1017</v>
      </c>
      <c r="AG107" s="42"/>
      <c r="AH107" s="39">
        <v>179384124.84</v>
      </c>
      <c r="AI107" s="39">
        <f>116738900+36850</f>
        <v>116775750</v>
      </c>
    </row>
    <row r="108" spans="1:37" ht="51" customHeight="1" x14ac:dyDescent="0.25">
      <c r="B108" s="11" t="s">
        <v>482</v>
      </c>
      <c r="C108" s="14" t="s">
        <v>483</v>
      </c>
      <c r="D108" s="14" t="s">
        <v>511</v>
      </c>
      <c r="E108" s="144" t="s">
        <v>518</v>
      </c>
      <c r="F108" s="14" t="s">
        <v>133</v>
      </c>
      <c r="G108" s="163">
        <v>12</v>
      </c>
      <c r="H108" s="12" t="s">
        <v>513</v>
      </c>
      <c r="I108" s="179" t="s">
        <v>125</v>
      </c>
      <c r="J108" s="12" t="s">
        <v>487</v>
      </c>
      <c r="K108" s="12" t="s">
        <v>88</v>
      </c>
      <c r="L108" s="12" t="s">
        <v>514</v>
      </c>
      <c r="M108" s="14" t="s">
        <v>89</v>
      </c>
      <c r="N108" s="13">
        <v>44935</v>
      </c>
      <c r="O108" s="208">
        <v>45278</v>
      </c>
      <c r="P108" s="230" t="s">
        <v>178</v>
      </c>
      <c r="Q108" s="161">
        <v>1</v>
      </c>
      <c r="R108" s="92">
        <v>1</v>
      </c>
      <c r="S108" s="161">
        <v>1</v>
      </c>
      <c r="T108" s="92">
        <v>1</v>
      </c>
      <c r="U108" s="161">
        <v>1</v>
      </c>
      <c r="V108" s="92">
        <v>1</v>
      </c>
      <c r="W108" s="161">
        <v>1</v>
      </c>
      <c r="X108" s="92">
        <v>1</v>
      </c>
      <c r="Y108" s="161">
        <v>1</v>
      </c>
      <c r="Z108" s="92">
        <v>1</v>
      </c>
      <c r="AA108" s="161">
        <v>1</v>
      </c>
      <c r="AB108" s="245">
        <v>1</v>
      </c>
      <c r="AC108" s="225" t="s">
        <v>118</v>
      </c>
      <c r="AD108" s="16" t="s">
        <v>100</v>
      </c>
      <c r="AE108" s="267" t="s">
        <v>955</v>
      </c>
      <c r="AF108" s="49" t="s">
        <v>1017</v>
      </c>
      <c r="AG108" s="42"/>
      <c r="AH108" s="39">
        <v>158913167.39999998</v>
      </c>
      <c r="AI108" s="39">
        <v>298796450</v>
      </c>
    </row>
    <row r="109" spans="1:37" ht="81.75" customHeight="1" x14ac:dyDescent="0.25">
      <c r="B109" s="11" t="s">
        <v>482</v>
      </c>
      <c r="C109" s="14" t="s">
        <v>483</v>
      </c>
      <c r="D109" s="14" t="s">
        <v>515</v>
      </c>
      <c r="E109" s="144" t="s">
        <v>521</v>
      </c>
      <c r="F109" s="14" t="s">
        <v>133</v>
      </c>
      <c r="G109" s="163">
        <v>2</v>
      </c>
      <c r="H109" s="12" t="s">
        <v>517</v>
      </c>
      <c r="I109" s="179" t="s">
        <v>87</v>
      </c>
      <c r="J109" s="12" t="s">
        <v>487</v>
      </c>
      <c r="K109" s="12" t="s">
        <v>88</v>
      </c>
      <c r="L109" s="12" t="s">
        <v>999</v>
      </c>
      <c r="M109" s="14" t="s">
        <v>89</v>
      </c>
      <c r="N109" s="13">
        <v>44941</v>
      </c>
      <c r="O109" s="208">
        <v>45275</v>
      </c>
      <c r="P109" s="230" t="s">
        <v>228</v>
      </c>
      <c r="Q109" s="161" t="s">
        <v>135</v>
      </c>
      <c r="R109" s="92" t="s">
        <v>135</v>
      </c>
      <c r="S109" s="161"/>
      <c r="T109" s="92" t="s">
        <v>135</v>
      </c>
      <c r="U109" s="161" t="s">
        <v>135</v>
      </c>
      <c r="V109" s="92">
        <v>1</v>
      </c>
      <c r="W109" s="161" t="s">
        <v>135</v>
      </c>
      <c r="X109" s="92" t="s">
        <v>135</v>
      </c>
      <c r="Y109" s="161" t="s">
        <v>135</v>
      </c>
      <c r="Z109" s="92" t="s">
        <v>135</v>
      </c>
      <c r="AA109" s="161" t="s">
        <v>135</v>
      </c>
      <c r="AB109" s="245">
        <v>1</v>
      </c>
      <c r="AC109" s="225" t="s">
        <v>118</v>
      </c>
      <c r="AD109" s="16" t="s">
        <v>100</v>
      </c>
      <c r="AE109" s="267" t="s">
        <v>955</v>
      </c>
      <c r="AF109" s="49" t="s">
        <v>1017</v>
      </c>
      <c r="AG109" s="42"/>
      <c r="AH109" s="39">
        <v>31059513.120000005</v>
      </c>
      <c r="AI109" s="39">
        <v>100966900</v>
      </c>
    </row>
    <row r="110" spans="1:37" ht="117" customHeight="1" x14ac:dyDescent="0.25">
      <c r="B110" s="11" t="s">
        <v>482</v>
      </c>
      <c r="C110" s="14" t="s">
        <v>483</v>
      </c>
      <c r="D110" s="14" t="s">
        <v>515</v>
      </c>
      <c r="E110" s="144" t="s">
        <v>524</v>
      </c>
      <c r="F110" s="14" t="s">
        <v>133</v>
      </c>
      <c r="G110" s="163">
        <v>4</v>
      </c>
      <c r="H110" s="12" t="s">
        <v>519</v>
      </c>
      <c r="I110" s="179" t="s">
        <v>87</v>
      </c>
      <c r="J110" s="12" t="s">
        <v>487</v>
      </c>
      <c r="K110" s="12" t="s">
        <v>88</v>
      </c>
      <c r="L110" s="12" t="s">
        <v>520</v>
      </c>
      <c r="M110" s="14" t="s">
        <v>89</v>
      </c>
      <c r="N110" s="13">
        <v>44929</v>
      </c>
      <c r="O110" s="220" t="s">
        <v>177</v>
      </c>
      <c r="P110" s="230" t="s">
        <v>178</v>
      </c>
      <c r="Q110" s="161" t="s">
        <v>135</v>
      </c>
      <c r="R110" s="92" t="s">
        <v>135</v>
      </c>
      <c r="S110" s="161" t="s">
        <v>135</v>
      </c>
      <c r="T110" s="92" t="s">
        <v>135</v>
      </c>
      <c r="U110" s="161" t="s">
        <v>135</v>
      </c>
      <c r="V110" s="92">
        <v>1</v>
      </c>
      <c r="W110" s="161" t="s">
        <v>135</v>
      </c>
      <c r="X110" s="92">
        <v>1</v>
      </c>
      <c r="Y110" s="161">
        <v>1</v>
      </c>
      <c r="Z110" s="92"/>
      <c r="AA110" s="161">
        <v>1</v>
      </c>
      <c r="AB110" s="245" t="s">
        <v>135</v>
      </c>
      <c r="AC110" s="225" t="s">
        <v>118</v>
      </c>
      <c r="AD110" s="16" t="s">
        <v>100</v>
      </c>
      <c r="AE110" s="267" t="s">
        <v>955</v>
      </c>
      <c r="AF110" s="49" t="s">
        <v>1017</v>
      </c>
      <c r="AG110" s="42"/>
      <c r="AH110" s="39">
        <v>85557090.480000004</v>
      </c>
      <c r="AI110" s="39">
        <v>100097000</v>
      </c>
    </row>
    <row r="111" spans="1:37" ht="95.25" customHeight="1" x14ac:dyDescent="0.25">
      <c r="B111" s="11" t="s">
        <v>482</v>
      </c>
      <c r="C111" s="14" t="s">
        <v>483</v>
      </c>
      <c r="D111" s="14" t="s">
        <v>515</v>
      </c>
      <c r="E111" s="144" t="s">
        <v>526</v>
      </c>
      <c r="F111" s="14" t="s">
        <v>133</v>
      </c>
      <c r="G111" s="163">
        <v>2</v>
      </c>
      <c r="H111" s="12" t="s">
        <v>522</v>
      </c>
      <c r="I111" s="179" t="s">
        <v>87</v>
      </c>
      <c r="J111" s="12" t="s">
        <v>487</v>
      </c>
      <c r="K111" s="12" t="s">
        <v>88</v>
      </c>
      <c r="L111" s="12" t="s">
        <v>1000</v>
      </c>
      <c r="M111" s="14" t="s">
        <v>89</v>
      </c>
      <c r="N111" s="13">
        <v>44958</v>
      </c>
      <c r="O111" s="208">
        <v>45289</v>
      </c>
      <c r="P111" s="230" t="s">
        <v>178</v>
      </c>
      <c r="Q111" s="161" t="s">
        <v>135</v>
      </c>
      <c r="R111" s="92">
        <v>1</v>
      </c>
      <c r="S111" s="161" t="s">
        <v>135</v>
      </c>
      <c r="T111" s="92" t="s">
        <v>135</v>
      </c>
      <c r="U111" s="161" t="s">
        <v>135</v>
      </c>
      <c r="V111" s="92" t="s">
        <v>135</v>
      </c>
      <c r="W111" s="161" t="s">
        <v>135</v>
      </c>
      <c r="X111" s="92" t="s">
        <v>135</v>
      </c>
      <c r="Y111" s="161" t="s">
        <v>135</v>
      </c>
      <c r="Z111" s="92" t="s">
        <v>135</v>
      </c>
      <c r="AA111" s="161" t="s">
        <v>135</v>
      </c>
      <c r="AB111" s="245">
        <v>1</v>
      </c>
      <c r="AC111" s="225" t="s">
        <v>118</v>
      </c>
      <c r="AD111" s="16" t="s">
        <v>100</v>
      </c>
      <c r="AE111" s="267" t="s">
        <v>955</v>
      </c>
      <c r="AF111" s="49" t="s">
        <v>1017</v>
      </c>
      <c r="AG111" s="42"/>
      <c r="AH111" s="39">
        <v>534344150.63999999</v>
      </c>
      <c r="AI111" s="39">
        <v>126069375</v>
      </c>
    </row>
    <row r="112" spans="1:37" ht="86.25" customHeight="1" x14ac:dyDescent="0.25">
      <c r="B112" s="11" t="s">
        <v>482</v>
      </c>
      <c r="C112" s="14" t="s">
        <v>483</v>
      </c>
      <c r="D112" s="14" t="s">
        <v>523</v>
      </c>
      <c r="E112" s="144" t="s">
        <v>530</v>
      </c>
      <c r="F112" s="14" t="s">
        <v>133</v>
      </c>
      <c r="G112" s="163">
        <v>2</v>
      </c>
      <c r="H112" s="12" t="s">
        <v>525</v>
      </c>
      <c r="I112" s="179" t="s">
        <v>125</v>
      </c>
      <c r="J112" s="12" t="s">
        <v>487</v>
      </c>
      <c r="K112" s="12" t="s">
        <v>88</v>
      </c>
      <c r="L112" s="12" t="s">
        <v>1001</v>
      </c>
      <c r="M112" s="14" t="s">
        <v>89</v>
      </c>
      <c r="N112" s="13">
        <v>44927</v>
      </c>
      <c r="O112" s="208">
        <v>45107</v>
      </c>
      <c r="P112" s="230" t="s">
        <v>90</v>
      </c>
      <c r="Q112" s="161" t="s">
        <v>135</v>
      </c>
      <c r="R112" s="92" t="s">
        <v>135</v>
      </c>
      <c r="S112" s="161">
        <v>1</v>
      </c>
      <c r="T112" s="92" t="s">
        <v>135</v>
      </c>
      <c r="U112" s="161"/>
      <c r="V112" s="92">
        <v>1</v>
      </c>
      <c r="W112" s="161" t="s">
        <v>135</v>
      </c>
      <c r="X112" s="92" t="s">
        <v>135</v>
      </c>
      <c r="Y112" s="161" t="s">
        <v>135</v>
      </c>
      <c r="Z112" s="92" t="s">
        <v>135</v>
      </c>
      <c r="AA112" s="161" t="s">
        <v>135</v>
      </c>
      <c r="AB112" s="245" t="s">
        <v>135</v>
      </c>
      <c r="AC112" s="225" t="s">
        <v>118</v>
      </c>
      <c r="AD112" s="16" t="s">
        <v>100</v>
      </c>
      <c r="AE112" s="267" t="s">
        <v>955</v>
      </c>
      <c r="AF112" s="49" t="s">
        <v>1017</v>
      </c>
      <c r="AG112" s="42"/>
      <c r="AH112" s="39">
        <v>183904842.24000001</v>
      </c>
      <c r="AI112" s="39">
        <v>244516000</v>
      </c>
      <c r="AK112" s="174"/>
    </row>
    <row r="113" spans="2:37" ht="51" customHeight="1" x14ac:dyDescent="0.25">
      <c r="B113" s="11" t="s">
        <v>482</v>
      </c>
      <c r="C113" s="14" t="s">
        <v>483</v>
      </c>
      <c r="D113" s="14" t="s">
        <v>523</v>
      </c>
      <c r="E113" s="144" t="s">
        <v>533</v>
      </c>
      <c r="F113" s="14" t="s">
        <v>133</v>
      </c>
      <c r="G113" s="163">
        <v>4</v>
      </c>
      <c r="H113" s="12" t="s">
        <v>534</v>
      </c>
      <c r="I113" s="179" t="s">
        <v>125</v>
      </c>
      <c r="J113" s="12" t="s">
        <v>487</v>
      </c>
      <c r="K113" s="12" t="s">
        <v>88</v>
      </c>
      <c r="L113" s="12" t="s">
        <v>1003</v>
      </c>
      <c r="M113" s="14" t="s">
        <v>89</v>
      </c>
      <c r="N113" s="13">
        <v>44927</v>
      </c>
      <c r="O113" s="208">
        <v>45229</v>
      </c>
      <c r="P113" s="230" t="s">
        <v>90</v>
      </c>
      <c r="Q113" s="161" t="s">
        <v>135</v>
      </c>
      <c r="R113" s="92" t="s">
        <v>135</v>
      </c>
      <c r="S113" s="161">
        <v>1</v>
      </c>
      <c r="T113" s="92" t="s">
        <v>135</v>
      </c>
      <c r="U113" s="161"/>
      <c r="V113" s="92">
        <v>1</v>
      </c>
      <c r="W113" s="161" t="s">
        <v>135</v>
      </c>
      <c r="X113" s="92" t="s">
        <v>135</v>
      </c>
      <c r="Y113" s="161">
        <v>1</v>
      </c>
      <c r="Z113" s="92"/>
      <c r="AA113" s="161" t="s">
        <v>135</v>
      </c>
      <c r="AB113" s="245">
        <v>1</v>
      </c>
      <c r="AC113" s="225" t="s">
        <v>118</v>
      </c>
      <c r="AD113" s="16" t="s">
        <v>100</v>
      </c>
      <c r="AE113" s="267" t="s">
        <v>955</v>
      </c>
      <c r="AF113" s="49" t="s">
        <v>1017</v>
      </c>
      <c r="AG113" s="42"/>
      <c r="AH113" s="39">
        <v>74263010.639999986</v>
      </c>
      <c r="AI113" s="39">
        <v>100485000</v>
      </c>
      <c r="AJ113" s="174"/>
      <c r="AK113" s="174"/>
    </row>
    <row r="114" spans="2:37" ht="107.25" customHeight="1" x14ac:dyDescent="0.25">
      <c r="B114" s="11" t="s">
        <v>482</v>
      </c>
      <c r="C114" s="14" t="s">
        <v>483</v>
      </c>
      <c r="D114" s="14" t="s">
        <v>529</v>
      </c>
      <c r="E114" s="144" t="s">
        <v>535</v>
      </c>
      <c r="F114" s="14" t="s">
        <v>133</v>
      </c>
      <c r="G114" s="163">
        <v>2</v>
      </c>
      <c r="H114" s="12" t="s">
        <v>531</v>
      </c>
      <c r="I114" s="179" t="s">
        <v>87</v>
      </c>
      <c r="J114" s="12" t="s">
        <v>487</v>
      </c>
      <c r="K114" s="12" t="s">
        <v>88</v>
      </c>
      <c r="L114" s="12" t="s">
        <v>1002</v>
      </c>
      <c r="M114" s="14" t="s">
        <v>89</v>
      </c>
      <c r="N114" s="13">
        <v>44928</v>
      </c>
      <c r="O114" s="208">
        <v>45289</v>
      </c>
      <c r="P114" s="230" t="s">
        <v>228</v>
      </c>
      <c r="Q114" s="161" t="s">
        <v>135</v>
      </c>
      <c r="R114" s="92"/>
      <c r="S114" s="161" t="s">
        <v>135</v>
      </c>
      <c r="T114" s="92" t="s">
        <v>135</v>
      </c>
      <c r="U114" s="161" t="s">
        <v>135</v>
      </c>
      <c r="V114" s="92">
        <v>1</v>
      </c>
      <c r="W114" s="161" t="s">
        <v>135</v>
      </c>
      <c r="X114" s="92" t="s">
        <v>135</v>
      </c>
      <c r="Y114" s="161" t="s">
        <v>135</v>
      </c>
      <c r="Z114" s="92" t="s">
        <v>135</v>
      </c>
      <c r="AA114" s="161" t="s">
        <v>135</v>
      </c>
      <c r="AB114" s="245">
        <v>1</v>
      </c>
      <c r="AC114" s="225" t="s">
        <v>118</v>
      </c>
      <c r="AD114" s="16" t="s">
        <v>100</v>
      </c>
      <c r="AE114" s="267" t="s">
        <v>955</v>
      </c>
      <c r="AF114" s="49" t="s">
        <v>1017</v>
      </c>
      <c r="AG114" s="42"/>
      <c r="AH114" s="39">
        <v>255835776.47999999</v>
      </c>
      <c r="AI114" s="39">
        <v>89929200</v>
      </c>
    </row>
    <row r="115" spans="2:37" ht="71.25" customHeight="1" x14ac:dyDescent="0.25">
      <c r="B115" s="11" t="s">
        <v>482</v>
      </c>
      <c r="C115" s="14" t="s">
        <v>483</v>
      </c>
      <c r="D115" s="14" t="s">
        <v>529</v>
      </c>
      <c r="E115" s="144" t="s">
        <v>539</v>
      </c>
      <c r="F115" s="14" t="s">
        <v>133</v>
      </c>
      <c r="G115" s="163">
        <v>2</v>
      </c>
      <c r="H115" s="12" t="s">
        <v>540</v>
      </c>
      <c r="I115" s="179" t="s">
        <v>87</v>
      </c>
      <c r="J115" s="12" t="s">
        <v>541</v>
      </c>
      <c r="K115" s="12" t="s">
        <v>88</v>
      </c>
      <c r="L115" s="12" t="s">
        <v>542</v>
      </c>
      <c r="M115" s="14" t="s">
        <v>89</v>
      </c>
      <c r="N115" s="13">
        <v>45017</v>
      </c>
      <c r="O115" s="208">
        <v>45138</v>
      </c>
      <c r="P115" s="230" t="s">
        <v>128</v>
      </c>
      <c r="Q115" s="161" t="s">
        <v>135</v>
      </c>
      <c r="R115" s="92" t="s">
        <v>135</v>
      </c>
      <c r="S115" s="161" t="s">
        <v>135</v>
      </c>
      <c r="T115" s="92" t="s">
        <v>135</v>
      </c>
      <c r="U115" s="161" t="s">
        <v>135</v>
      </c>
      <c r="V115" s="92" t="s">
        <v>135</v>
      </c>
      <c r="W115" s="161">
        <v>2</v>
      </c>
      <c r="X115" s="92" t="s">
        <v>135</v>
      </c>
      <c r="Y115" s="161" t="s">
        <v>135</v>
      </c>
      <c r="Z115" s="92" t="s">
        <v>135</v>
      </c>
      <c r="AA115" s="161" t="s">
        <v>135</v>
      </c>
      <c r="AB115" s="245" t="s">
        <v>135</v>
      </c>
      <c r="AC115" s="225" t="s">
        <v>118</v>
      </c>
      <c r="AD115" s="16" t="s">
        <v>100</v>
      </c>
      <c r="AE115" s="267" t="s">
        <v>955</v>
      </c>
      <c r="AF115" s="49" t="s">
        <v>1017</v>
      </c>
      <c r="AG115" s="42"/>
      <c r="AH115" s="39">
        <v>66026738.039999999</v>
      </c>
      <c r="AI115" s="39">
        <v>50943300</v>
      </c>
    </row>
    <row r="116" spans="2:37" ht="51" customHeight="1" x14ac:dyDescent="0.25">
      <c r="B116" s="11" t="s">
        <v>482</v>
      </c>
      <c r="C116" s="14"/>
      <c r="D116" s="14"/>
      <c r="E116" s="144" t="s">
        <v>543</v>
      </c>
      <c r="F116" s="14" t="s">
        <v>133</v>
      </c>
      <c r="G116" s="163">
        <v>1</v>
      </c>
      <c r="H116" s="12" t="s">
        <v>544</v>
      </c>
      <c r="I116" s="179" t="s">
        <v>87</v>
      </c>
      <c r="J116" s="12" t="s">
        <v>545</v>
      </c>
      <c r="K116" s="12" t="s">
        <v>88</v>
      </c>
      <c r="L116" s="12" t="s">
        <v>546</v>
      </c>
      <c r="M116" s="14" t="s">
        <v>532</v>
      </c>
      <c r="N116" s="13">
        <v>44986</v>
      </c>
      <c r="O116" s="208">
        <v>45260</v>
      </c>
      <c r="P116" s="230" t="s">
        <v>128</v>
      </c>
      <c r="Q116" s="161" t="s">
        <v>135</v>
      </c>
      <c r="R116" s="92" t="s">
        <v>135</v>
      </c>
      <c r="S116" s="161" t="s">
        <v>135</v>
      </c>
      <c r="T116" s="92" t="s">
        <v>135</v>
      </c>
      <c r="U116" s="161" t="s">
        <v>135</v>
      </c>
      <c r="V116" s="92" t="s">
        <v>135</v>
      </c>
      <c r="W116" s="161" t="s">
        <v>135</v>
      </c>
      <c r="X116" s="92" t="s">
        <v>135</v>
      </c>
      <c r="Y116" s="161" t="s">
        <v>135</v>
      </c>
      <c r="Z116" s="92" t="s">
        <v>135</v>
      </c>
      <c r="AA116" s="161">
        <v>1</v>
      </c>
      <c r="AB116" s="245" t="s">
        <v>135</v>
      </c>
      <c r="AC116" s="225" t="s">
        <v>118</v>
      </c>
      <c r="AD116" s="16" t="s">
        <v>100</v>
      </c>
      <c r="AE116" s="267" t="s">
        <v>955</v>
      </c>
      <c r="AF116" s="49" t="s">
        <v>1017</v>
      </c>
      <c r="AG116" s="42"/>
      <c r="AH116" s="39">
        <v>147302212.44000003</v>
      </c>
      <c r="AI116" s="39">
        <v>0</v>
      </c>
    </row>
    <row r="117" spans="2:37" ht="51" customHeight="1" x14ac:dyDescent="0.25">
      <c r="B117" s="11" t="s">
        <v>482</v>
      </c>
      <c r="C117" s="14"/>
      <c r="D117" s="14"/>
      <c r="E117" s="144" t="s">
        <v>547</v>
      </c>
      <c r="F117" s="14" t="s">
        <v>133</v>
      </c>
      <c r="G117" s="163">
        <v>1</v>
      </c>
      <c r="H117" s="12" t="s">
        <v>548</v>
      </c>
      <c r="I117" s="179" t="s">
        <v>125</v>
      </c>
      <c r="J117" s="12" t="s">
        <v>549</v>
      </c>
      <c r="K117" s="12" t="s">
        <v>88</v>
      </c>
      <c r="L117" s="12" t="s">
        <v>550</v>
      </c>
      <c r="M117" s="14" t="s">
        <v>532</v>
      </c>
      <c r="N117" s="13">
        <v>45017</v>
      </c>
      <c r="O117" s="208">
        <v>45289</v>
      </c>
      <c r="P117" s="230" t="s">
        <v>128</v>
      </c>
      <c r="Q117" s="161" t="s">
        <v>135</v>
      </c>
      <c r="R117" s="92" t="s">
        <v>135</v>
      </c>
      <c r="S117" s="161" t="s">
        <v>135</v>
      </c>
      <c r="T117" s="92" t="s">
        <v>135</v>
      </c>
      <c r="U117" s="161" t="s">
        <v>135</v>
      </c>
      <c r="V117" s="92" t="s">
        <v>135</v>
      </c>
      <c r="W117" s="161" t="s">
        <v>135</v>
      </c>
      <c r="X117" s="92" t="s">
        <v>135</v>
      </c>
      <c r="Y117" s="161" t="s">
        <v>135</v>
      </c>
      <c r="Z117" s="92" t="s">
        <v>135</v>
      </c>
      <c r="AA117" s="161" t="s">
        <v>135</v>
      </c>
      <c r="AB117" s="245">
        <v>1</v>
      </c>
      <c r="AC117" s="225" t="s">
        <v>118</v>
      </c>
      <c r="AD117" s="16" t="s">
        <v>100</v>
      </c>
      <c r="AE117" s="267" t="s">
        <v>955</v>
      </c>
      <c r="AF117" s="49" t="s">
        <v>1017</v>
      </c>
      <c r="AG117" s="42"/>
      <c r="AH117" s="39">
        <v>84260579.639999986</v>
      </c>
      <c r="AI117" s="39">
        <v>0</v>
      </c>
    </row>
    <row r="118" spans="2:37" ht="51" customHeight="1" x14ac:dyDescent="0.25">
      <c r="B118" s="11" t="s">
        <v>482</v>
      </c>
      <c r="C118" s="14"/>
      <c r="D118" s="14"/>
      <c r="E118" s="144" t="s">
        <v>551</v>
      </c>
      <c r="F118" s="14" t="s">
        <v>133</v>
      </c>
      <c r="G118" s="162">
        <v>1</v>
      </c>
      <c r="H118" s="46" t="s">
        <v>552</v>
      </c>
      <c r="I118" s="179" t="s">
        <v>125</v>
      </c>
      <c r="J118" s="12" t="s">
        <v>553</v>
      </c>
      <c r="K118" s="12" t="s">
        <v>88</v>
      </c>
      <c r="L118" s="12" t="s">
        <v>554</v>
      </c>
      <c r="M118" s="14" t="s">
        <v>532</v>
      </c>
      <c r="N118" s="53">
        <v>44958</v>
      </c>
      <c r="O118" s="208">
        <v>45114</v>
      </c>
      <c r="P118" s="230" t="s">
        <v>128</v>
      </c>
      <c r="Q118" s="166" t="s">
        <v>135</v>
      </c>
      <c r="R118" s="211" t="s">
        <v>135</v>
      </c>
      <c r="S118" s="166" t="s">
        <v>135</v>
      </c>
      <c r="T118" s="211" t="s">
        <v>135</v>
      </c>
      <c r="U118" s="166" t="s">
        <v>135</v>
      </c>
      <c r="V118" s="211" t="s">
        <v>135</v>
      </c>
      <c r="W118" s="166">
        <v>1</v>
      </c>
      <c r="X118" s="211" t="s">
        <v>135</v>
      </c>
      <c r="Y118" s="166" t="s">
        <v>135</v>
      </c>
      <c r="Z118" s="211" t="s">
        <v>135</v>
      </c>
      <c r="AA118" s="166" t="s">
        <v>135</v>
      </c>
      <c r="AB118" s="246" t="s">
        <v>135</v>
      </c>
      <c r="AC118" s="225" t="s">
        <v>118</v>
      </c>
      <c r="AD118" s="16" t="s">
        <v>100</v>
      </c>
      <c r="AE118" s="267" t="s">
        <v>955</v>
      </c>
      <c r="AF118" s="49" t="s">
        <v>1017</v>
      </c>
      <c r="AG118" s="42"/>
      <c r="AH118" s="39">
        <v>76704548.760000005</v>
      </c>
      <c r="AI118" s="39">
        <v>0</v>
      </c>
    </row>
    <row r="119" spans="2:37" ht="51" customHeight="1" x14ac:dyDescent="0.25">
      <c r="B119" s="11" t="s">
        <v>482</v>
      </c>
      <c r="C119" s="14"/>
      <c r="D119" s="14"/>
      <c r="E119" s="144" t="s">
        <v>555</v>
      </c>
      <c r="F119" s="14" t="s">
        <v>133</v>
      </c>
      <c r="G119" s="163">
        <v>1</v>
      </c>
      <c r="H119" s="12" t="s">
        <v>556</v>
      </c>
      <c r="I119" s="179" t="s">
        <v>125</v>
      </c>
      <c r="J119" s="12" t="s">
        <v>557</v>
      </c>
      <c r="K119" s="12" t="s">
        <v>88</v>
      </c>
      <c r="L119" s="12" t="s">
        <v>558</v>
      </c>
      <c r="M119" s="14" t="s">
        <v>532</v>
      </c>
      <c r="N119" s="13">
        <v>44928</v>
      </c>
      <c r="O119" s="208">
        <v>45012</v>
      </c>
      <c r="P119" s="230" t="s">
        <v>128</v>
      </c>
      <c r="Q119" s="161" t="s">
        <v>135</v>
      </c>
      <c r="R119" s="92" t="s">
        <v>135</v>
      </c>
      <c r="S119" s="161">
        <v>1</v>
      </c>
      <c r="T119" s="92" t="s">
        <v>135</v>
      </c>
      <c r="U119" s="161" t="s">
        <v>135</v>
      </c>
      <c r="V119" s="92" t="s">
        <v>135</v>
      </c>
      <c r="W119" s="161" t="s">
        <v>135</v>
      </c>
      <c r="X119" s="92" t="s">
        <v>135</v>
      </c>
      <c r="Y119" s="161" t="s">
        <v>135</v>
      </c>
      <c r="Z119" s="92" t="s">
        <v>135</v>
      </c>
      <c r="AA119" s="161" t="s">
        <v>135</v>
      </c>
      <c r="AB119" s="245" t="s">
        <v>135</v>
      </c>
      <c r="AC119" s="225" t="s">
        <v>118</v>
      </c>
      <c r="AD119" s="16" t="s">
        <v>100</v>
      </c>
      <c r="AE119" s="267" t="s">
        <v>955</v>
      </c>
      <c r="AF119" s="49" t="s">
        <v>1017</v>
      </c>
      <c r="AG119" s="42"/>
      <c r="AH119" s="39">
        <v>50915237.160000011</v>
      </c>
      <c r="AI119" s="39">
        <v>0</v>
      </c>
    </row>
    <row r="120" spans="2:37" ht="51" customHeight="1" x14ac:dyDescent="0.25">
      <c r="B120" s="11" t="s">
        <v>482</v>
      </c>
      <c r="C120" s="14"/>
      <c r="D120" s="14"/>
      <c r="E120" s="144" t="s">
        <v>559</v>
      </c>
      <c r="F120" s="14" t="s">
        <v>133</v>
      </c>
      <c r="G120" s="163">
        <v>4</v>
      </c>
      <c r="H120" s="12" t="s">
        <v>560</v>
      </c>
      <c r="I120" s="179" t="s">
        <v>87</v>
      </c>
      <c r="J120" s="12" t="s">
        <v>487</v>
      </c>
      <c r="K120" s="12" t="s">
        <v>88</v>
      </c>
      <c r="L120" s="12" t="s">
        <v>510</v>
      </c>
      <c r="M120" s="14" t="s">
        <v>532</v>
      </c>
      <c r="N120" s="13">
        <v>45008</v>
      </c>
      <c r="O120" s="208">
        <v>45267</v>
      </c>
      <c r="P120" s="230" t="s">
        <v>90</v>
      </c>
      <c r="Q120" s="161" t="s">
        <v>135</v>
      </c>
      <c r="R120" s="92" t="s">
        <v>135</v>
      </c>
      <c r="S120" s="161">
        <v>1</v>
      </c>
      <c r="T120" s="92" t="s">
        <v>135</v>
      </c>
      <c r="U120" s="161" t="s">
        <v>135</v>
      </c>
      <c r="V120" s="92">
        <v>1</v>
      </c>
      <c r="W120" s="161" t="s">
        <v>135</v>
      </c>
      <c r="X120" s="92" t="s">
        <v>135</v>
      </c>
      <c r="Y120" s="161">
        <v>1</v>
      </c>
      <c r="Z120" s="92" t="s">
        <v>135</v>
      </c>
      <c r="AA120" s="161" t="s">
        <v>135</v>
      </c>
      <c r="AB120" s="245">
        <v>1</v>
      </c>
      <c r="AC120" s="225" t="s">
        <v>118</v>
      </c>
      <c r="AD120" s="16" t="s">
        <v>100</v>
      </c>
      <c r="AE120" s="267" t="s">
        <v>955</v>
      </c>
      <c r="AF120" s="49" t="s">
        <v>1017</v>
      </c>
      <c r="AG120" s="42"/>
      <c r="AH120" s="39">
        <v>32072063.040000007</v>
      </c>
      <c r="AI120" s="39">
        <v>0</v>
      </c>
    </row>
    <row r="121" spans="2:37" ht="51" customHeight="1" x14ac:dyDescent="0.25">
      <c r="B121" s="11" t="s">
        <v>482</v>
      </c>
      <c r="C121" s="14"/>
      <c r="D121" s="14"/>
      <c r="E121" s="144" t="s">
        <v>561</v>
      </c>
      <c r="F121" s="14" t="s">
        <v>133</v>
      </c>
      <c r="G121" s="163">
        <v>1</v>
      </c>
      <c r="H121" s="12" t="s">
        <v>562</v>
      </c>
      <c r="I121" s="179" t="s">
        <v>125</v>
      </c>
      <c r="J121" s="12" t="s">
        <v>487</v>
      </c>
      <c r="K121" s="12" t="s">
        <v>291</v>
      </c>
      <c r="L121" s="12" t="s">
        <v>563</v>
      </c>
      <c r="M121" s="14" t="s">
        <v>532</v>
      </c>
      <c r="N121" s="13">
        <v>44958</v>
      </c>
      <c r="O121" s="208">
        <v>45226</v>
      </c>
      <c r="P121" s="230" t="s">
        <v>128</v>
      </c>
      <c r="Q121" s="161" t="s">
        <v>135</v>
      </c>
      <c r="R121" s="92" t="s">
        <v>135</v>
      </c>
      <c r="S121" s="161" t="s">
        <v>135</v>
      </c>
      <c r="T121" s="92" t="s">
        <v>135</v>
      </c>
      <c r="U121" s="161" t="s">
        <v>135</v>
      </c>
      <c r="V121" s="92" t="s">
        <v>135</v>
      </c>
      <c r="W121" s="161" t="s">
        <v>135</v>
      </c>
      <c r="X121" s="92" t="s">
        <v>135</v>
      </c>
      <c r="Y121" s="161" t="s">
        <v>135</v>
      </c>
      <c r="Z121" s="92">
        <v>1</v>
      </c>
      <c r="AA121" s="161" t="s">
        <v>135</v>
      </c>
      <c r="AB121" s="245" t="s">
        <v>135</v>
      </c>
      <c r="AC121" s="225" t="s">
        <v>118</v>
      </c>
      <c r="AD121" s="16" t="s">
        <v>100</v>
      </c>
      <c r="AE121" s="267" t="s">
        <v>955</v>
      </c>
      <c r="AF121" s="49" t="s">
        <v>1017</v>
      </c>
      <c r="AG121" s="42"/>
      <c r="AH121" s="39">
        <v>127124928.36</v>
      </c>
      <c r="AI121" s="39">
        <v>0</v>
      </c>
    </row>
    <row r="122" spans="2:37" ht="51" customHeight="1" x14ac:dyDescent="0.25">
      <c r="B122" s="11" t="s">
        <v>482</v>
      </c>
      <c r="C122" s="14"/>
      <c r="D122" s="14"/>
      <c r="E122" s="144" t="s">
        <v>564</v>
      </c>
      <c r="F122" s="14" t="s">
        <v>133</v>
      </c>
      <c r="G122" s="163">
        <v>1</v>
      </c>
      <c r="H122" s="12" t="s">
        <v>565</v>
      </c>
      <c r="I122" s="179" t="s">
        <v>125</v>
      </c>
      <c r="J122" s="12" t="s">
        <v>566</v>
      </c>
      <c r="K122" s="12" t="s">
        <v>88</v>
      </c>
      <c r="L122" s="12" t="s">
        <v>567</v>
      </c>
      <c r="M122" s="14" t="s">
        <v>532</v>
      </c>
      <c r="N122" s="13">
        <v>44929</v>
      </c>
      <c r="O122" s="208">
        <v>45043</v>
      </c>
      <c r="P122" s="230" t="s">
        <v>128</v>
      </c>
      <c r="Q122" s="161" t="s">
        <v>135</v>
      </c>
      <c r="R122" s="92" t="s">
        <v>135</v>
      </c>
      <c r="S122" s="161" t="s">
        <v>135</v>
      </c>
      <c r="T122" s="92">
        <v>1</v>
      </c>
      <c r="U122" s="161" t="s">
        <v>135</v>
      </c>
      <c r="V122" s="92" t="s">
        <v>135</v>
      </c>
      <c r="W122" s="161" t="s">
        <v>135</v>
      </c>
      <c r="X122" s="92" t="s">
        <v>135</v>
      </c>
      <c r="Y122" s="161" t="s">
        <v>135</v>
      </c>
      <c r="Z122" s="92" t="s">
        <v>135</v>
      </c>
      <c r="AA122" s="161" t="s">
        <v>135</v>
      </c>
      <c r="AB122" s="245" t="s">
        <v>135</v>
      </c>
      <c r="AC122" s="225" t="s">
        <v>118</v>
      </c>
      <c r="AD122" s="16" t="s">
        <v>100</v>
      </c>
      <c r="AE122" s="267" t="s">
        <v>955</v>
      </c>
      <c r="AF122" s="49" t="s">
        <v>1017</v>
      </c>
      <c r="AG122" s="42"/>
      <c r="AH122" s="39">
        <v>26667187.560000002</v>
      </c>
      <c r="AI122" s="39">
        <v>0</v>
      </c>
    </row>
    <row r="123" spans="2:37" ht="51" customHeight="1" x14ac:dyDescent="0.25">
      <c r="B123" s="11" t="s">
        <v>482</v>
      </c>
      <c r="C123" s="14"/>
      <c r="D123" s="14"/>
      <c r="E123" s="144" t="s">
        <v>568</v>
      </c>
      <c r="F123" s="14" t="s">
        <v>133</v>
      </c>
      <c r="G123" s="163">
        <v>1</v>
      </c>
      <c r="H123" s="12" t="s">
        <v>569</v>
      </c>
      <c r="I123" s="179" t="s">
        <v>125</v>
      </c>
      <c r="J123" s="12" t="s">
        <v>549</v>
      </c>
      <c r="K123" s="12" t="s">
        <v>88</v>
      </c>
      <c r="L123" s="12" t="s">
        <v>570</v>
      </c>
      <c r="M123" s="14" t="s">
        <v>532</v>
      </c>
      <c r="N123" s="13">
        <v>44941</v>
      </c>
      <c r="O123" s="208">
        <v>45275</v>
      </c>
      <c r="P123" s="230" t="s">
        <v>128</v>
      </c>
      <c r="Q123" s="161" t="s">
        <v>135</v>
      </c>
      <c r="R123" s="92" t="s">
        <v>135</v>
      </c>
      <c r="S123" s="161" t="s">
        <v>135</v>
      </c>
      <c r="T123" s="92" t="s">
        <v>135</v>
      </c>
      <c r="U123" s="161" t="s">
        <v>135</v>
      </c>
      <c r="V123" s="92" t="s">
        <v>135</v>
      </c>
      <c r="W123" s="161" t="s">
        <v>135</v>
      </c>
      <c r="X123" s="92" t="s">
        <v>135</v>
      </c>
      <c r="Y123" s="161" t="s">
        <v>135</v>
      </c>
      <c r="Z123" s="92" t="s">
        <v>135</v>
      </c>
      <c r="AA123" s="161" t="s">
        <v>135</v>
      </c>
      <c r="AB123" s="245">
        <v>1</v>
      </c>
      <c r="AC123" s="225" t="s">
        <v>118</v>
      </c>
      <c r="AD123" s="16" t="s">
        <v>100</v>
      </c>
      <c r="AE123" s="267" t="s">
        <v>955</v>
      </c>
      <c r="AF123" s="49" t="s">
        <v>1017</v>
      </c>
      <c r="AG123" s="42"/>
      <c r="AH123" s="39">
        <v>101162811.23999999</v>
      </c>
      <c r="AI123" s="39">
        <v>0</v>
      </c>
    </row>
    <row r="124" spans="2:37" ht="51" customHeight="1" x14ac:dyDescent="0.25">
      <c r="B124" s="106" t="s">
        <v>571</v>
      </c>
      <c r="C124" s="107" t="s">
        <v>572</v>
      </c>
      <c r="D124" s="107" t="s">
        <v>573</v>
      </c>
      <c r="E124" s="144" t="s">
        <v>574</v>
      </c>
      <c r="F124" s="107" t="s">
        <v>112</v>
      </c>
      <c r="G124" s="273">
        <v>4</v>
      </c>
      <c r="H124" s="108" t="s">
        <v>575</v>
      </c>
      <c r="I124" s="261" t="s">
        <v>87</v>
      </c>
      <c r="J124" s="124" t="s">
        <v>576</v>
      </c>
      <c r="K124" s="274" t="s">
        <v>291</v>
      </c>
      <c r="L124" s="275" t="s">
        <v>577</v>
      </c>
      <c r="M124" s="262" t="s">
        <v>89</v>
      </c>
      <c r="N124" s="109">
        <v>44936</v>
      </c>
      <c r="O124" s="210">
        <v>45289</v>
      </c>
      <c r="P124" s="264" t="s">
        <v>90</v>
      </c>
      <c r="Q124" s="166" t="s">
        <v>135</v>
      </c>
      <c r="R124" s="116" t="s">
        <v>135</v>
      </c>
      <c r="S124" s="166">
        <v>1</v>
      </c>
      <c r="T124" s="116" t="s">
        <v>135</v>
      </c>
      <c r="U124" s="166" t="s">
        <v>135</v>
      </c>
      <c r="V124" s="116">
        <v>1</v>
      </c>
      <c r="W124" s="166" t="s">
        <v>135</v>
      </c>
      <c r="X124" s="116" t="s">
        <v>135</v>
      </c>
      <c r="Y124" s="166">
        <v>1</v>
      </c>
      <c r="Z124" s="116" t="s">
        <v>135</v>
      </c>
      <c r="AA124" s="166" t="s">
        <v>135</v>
      </c>
      <c r="AB124" s="213">
        <v>1</v>
      </c>
      <c r="AC124" s="265" t="s">
        <v>118</v>
      </c>
      <c r="AD124" s="266" t="s">
        <v>100</v>
      </c>
      <c r="AE124" s="268" t="s">
        <v>955</v>
      </c>
      <c r="AF124" s="49" t="s">
        <v>1017</v>
      </c>
      <c r="AG124" s="113"/>
      <c r="AH124" s="114">
        <f>773604264*80%</f>
        <v>618883411.20000005</v>
      </c>
      <c r="AI124" s="323">
        <v>1291551826</v>
      </c>
    </row>
    <row r="125" spans="2:37" ht="86.25" customHeight="1" x14ac:dyDescent="0.25">
      <c r="B125" s="106" t="s">
        <v>571</v>
      </c>
      <c r="C125" s="107" t="s">
        <v>572</v>
      </c>
      <c r="D125" s="107" t="s">
        <v>573</v>
      </c>
      <c r="E125" s="144" t="s">
        <v>578</v>
      </c>
      <c r="F125" s="107" t="s">
        <v>112</v>
      </c>
      <c r="G125" s="276">
        <v>6</v>
      </c>
      <c r="H125" s="108" t="s">
        <v>579</v>
      </c>
      <c r="I125" s="261" t="s">
        <v>96</v>
      </c>
      <c r="J125" s="124" t="s">
        <v>580</v>
      </c>
      <c r="K125" s="277" t="s">
        <v>291</v>
      </c>
      <c r="L125" s="278" t="s">
        <v>581</v>
      </c>
      <c r="M125" s="262" t="s">
        <v>176</v>
      </c>
      <c r="N125" s="109">
        <v>45200</v>
      </c>
      <c r="O125" s="210">
        <v>45077</v>
      </c>
      <c r="P125" s="264" t="s">
        <v>128</v>
      </c>
      <c r="Q125" s="161" t="s">
        <v>135</v>
      </c>
      <c r="R125" s="118" t="s">
        <v>135</v>
      </c>
      <c r="S125" s="161" t="s">
        <v>135</v>
      </c>
      <c r="T125" s="118" t="s">
        <v>135</v>
      </c>
      <c r="U125" s="161" t="s">
        <v>135</v>
      </c>
      <c r="V125" s="118" t="s">
        <v>135</v>
      </c>
      <c r="W125" s="161" t="s">
        <v>135</v>
      </c>
      <c r="X125" s="118" t="s">
        <v>135</v>
      </c>
      <c r="Y125" s="161" t="s">
        <v>135</v>
      </c>
      <c r="Z125" s="118" t="s">
        <v>135</v>
      </c>
      <c r="AA125" s="161" t="s">
        <v>135</v>
      </c>
      <c r="AB125" s="214">
        <v>6</v>
      </c>
      <c r="AC125" s="265" t="s">
        <v>118</v>
      </c>
      <c r="AD125" s="266" t="s">
        <v>100</v>
      </c>
      <c r="AE125" s="268" t="s">
        <v>955</v>
      </c>
      <c r="AF125" s="49" t="s">
        <v>1017</v>
      </c>
      <c r="AG125" s="113"/>
      <c r="AH125" s="114">
        <f>773604264*20%</f>
        <v>154720852.80000001</v>
      </c>
      <c r="AI125" s="324"/>
    </row>
    <row r="126" spans="2:37" ht="86.25" customHeight="1" x14ac:dyDescent="0.25">
      <c r="B126" s="106" t="s">
        <v>571</v>
      </c>
      <c r="C126" s="107" t="s">
        <v>572</v>
      </c>
      <c r="D126" s="107" t="s">
        <v>573</v>
      </c>
      <c r="E126" s="144" t="s">
        <v>583</v>
      </c>
      <c r="F126" s="107" t="s">
        <v>112</v>
      </c>
      <c r="G126" s="279">
        <v>0.74</v>
      </c>
      <c r="H126" s="108" t="s">
        <v>1048</v>
      </c>
      <c r="I126" s="261" t="s">
        <v>87</v>
      </c>
      <c r="J126" s="260" t="s">
        <v>1049</v>
      </c>
      <c r="K126" s="277" t="s">
        <v>115</v>
      </c>
      <c r="L126" s="278" t="s">
        <v>1050</v>
      </c>
      <c r="M126" s="262" t="s">
        <v>176</v>
      </c>
      <c r="N126" s="263">
        <v>44927</v>
      </c>
      <c r="O126" s="263">
        <v>45107</v>
      </c>
      <c r="P126" s="264" t="s">
        <v>128</v>
      </c>
      <c r="Q126" s="161"/>
      <c r="R126" s="118"/>
      <c r="S126" s="161"/>
      <c r="T126" s="118"/>
      <c r="U126" s="161"/>
      <c r="V126" s="216">
        <v>0.74</v>
      </c>
      <c r="W126" s="161"/>
      <c r="X126" s="118"/>
      <c r="Y126" s="161"/>
      <c r="Z126" s="118"/>
      <c r="AA126" s="161"/>
      <c r="AB126" s="214"/>
      <c r="AC126" s="265" t="s">
        <v>118</v>
      </c>
      <c r="AD126" s="266" t="s">
        <v>100</v>
      </c>
      <c r="AE126" s="268" t="s">
        <v>955</v>
      </c>
      <c r="AF126" s="49" t="s">
        <v>1017</v>
      </c>
      <c r="AG126" s="113"/>
      <c r="AH126" s="114">
        <f>773604264*20%</f>
        <v>154720852.80000001</v>
      </c>
      <c r="AI126" s="325"/>
    </row>
    <row r="127" spans="2:37" ht="51" customHeight="1" x14ac:dyDescent="0.25">
      <c r="B127" s="106" t="s">
        <v>571</v>
      </c>
      <c r="C127" s="107" t="s">
        <v>572</v>
      </c>
      <c r="D127" s="107" t="s">
        <v>582</v>
      </c>
      <c r="E127" s="144" t="s">
        <v>586</v>
      </c>
      <c r="F127" s="107" t="s">
        <v>112</v>
      </c>
      <c r="G127" s="280">
        <v>2</v>
      </c>
      <c r="H127" s="108" t="s">
        <v>584</v>
      </c>
      <c r="I127" s="108" t="s">
        <v>87</v>
      </c>
      <c r="J127" s="260" t="s">
        <v>585</v>
      </c>
      <c r="K127" s="277" t="s">
        <v>291</v>
      </c>
      <c r="L127" s="278" t="s">
        <v>1051</v>
      </c>
      <c r="M127" s="262" t="s">
        <v>89</v>
      </c>
      <c r="N127" s="109">
        <v>44936</v>
      </c>
      <c r="O127" s="210">
        <v>45289</v>
      </c>
      <c r="P127" s="264" t="s">
        <v>128</v>
      </c>
      <c r="Q127" s="161" t="s">
        <v>135</v>
      </c>
      <c r="R127" s="118" t="s">
        <v>135</v>
      </c>
      <c r="S127" s="161" t="s">
        <v>135</v>
      </c>
      <c r="T127" s="118" t="s">
        <v>135</v>
      </c>
      <c r="U127" s="161" t="s">
        <v>135</v>
      </c>
      <c r="V127" s="118" t="s">
        <v>135</v>
      </c>
      <c r="W127" s="161" t="s">
        <v>135</v>
      </c>
      <c r="X127" s="118" t="s">
        <v>135</v>
      </c>
      <c r="Y127" s="161" t="s">
        <v>135</v>
      </c>
      <c r="Z127" s="118" t="s">
        <v>135</v>
      </c>
      <c r="AA127" s="161" t="s">
        <v>135</v>
      </c>
      <c r="AB127" s="214">
        <v>2</v>
      </c>
      <c r="AC127" s="265" t="s">
        <v>118</v>
      </c>
      <c r="AD127" s="266" t="s">
        <v>100</v>
      </c>
      <c r="AE127" s="268" t="s">
        <v>955</v>
      </c>
      <c r="AF127" s="49" t="s">
        <v>1017</v>
      </c>
      <c r="AG127" s="113"/>
      <c r="AH127" s="114">
        <v>141604965</v>
      </c>
      <c r="AI127" s="323">
        <v>21380274197</v>
      </c>
    </row>
    <row r="128" spans="2:37" ht="92.25" customHeight="1" x14ac:dyDescent="0.25">
      <c r="B128" s="106" t="s">
        <v>571</v>
      </c>
      <c r="C128" s="107" t="s">
        <v>572</v>
      </c>
      <c r="D128" s="107" t="s">
        <v>582</v>
      </c>
      <c r="E128" s="144" t="s">
        <v>589</v>
      </c>
      <c r="F128" s="107" t="s">
        <v>112</v>
      </c>
      <c r="G128" s="276">
        <v>3</v>
      </c>
      <c r="H128" s="108" t="s">
        <v>587</v>
      </c>
      <c r="I128" s="108" t="s">
        <v>87</v>
      </c>
      <c r="J128" s="260" t="s">
        <v>585</v>
      </c>
      <c r="K128" s="277" t="s">
        <v>291</v>
      </c>
      <c r="L128" s="278" t="s">
        <v>1052</v>
      </c>
      <c r="M128" s="262" t="s">
        <v>89</v>
      </c>
      <c r="N128" s="109">
        <v>44936</v>
      </c>
      <c r="O128" s="210">
        <v>45289</v>
      </c>
      <c r="P128" s="264" t="s">
        <v>90</v>
      </c>
      <c r="Q128" s="161" t="s">
        <v>135</v>
      </c>
      <c r="R128" s="118" t="s">
        <v>135</v>
      </c>
      <c r="S128" s="161">
        <v>0</v>
      </c>
      <c r="T128" s="118" t="s">
        <v>135</v>
      </c>
      <c r="U128" s="161" t="s">
        <v>135</v>
      </c>
      <c r="V128" s="118">
        <v>1</v>
      </c>
      <c r="W128" s="161" t="s">
        <v>135</v>
      </c>
      <c r="X128" s="118" t="s">
        <v>135</v>
      </c>
      <c r="Y128" s="161">
        <v>1</v>
      </c>
      <c r="Z128" s="118" t="s">
        <v>135</v>
      </c>
      <c r="AA128" s="161" t="s">
        <v>135</v>
      </c>
      <c r="AB128" s="214">
        <v>1</v>
      </c>
      <c r="AC128" s="265" t="s">
        <v>118</v>
      </c>
      <c r="AD128" s="266" t="s">
        <v>100</v>
      </c>
      <c r="AE128" s="268" t="s">
        <v>955</v>
      </c>
      <c r="AF128" s="49" t="s">
        <v>1017</v>
      </c>
      <c r="AG128" s="113"/>
      <c r="AH128" s="114">
        <v>141604965</v>
      </c>
      <c r="AI128" s="324"/>
    </row>
    <row r="129" spans="2:35" ht="91.5" customHeight="1" x14ac:dyDescent="0.25">
      <c r="B129" s="106" t="s">
        <v>571</v>
      </c>
      <c r="C129" s="107" t="s">
        <v>572</v>
      </c>
      <c r="D129" s="107" t="s">
        <v>582</v>
      </c>
      <c r="E129" s="144" t="s">
        <v>593</v>
      </c>
      <c r="F129" s="107" t="s">
        <v>112</v>
      </c>
      <c r="G129" s="279">
        <v>1</v>
      </c>
      <c r="H129" s="108" t="s">
        <v>1053</v>
      </c>
      <c r="I129" s="269" t="s">
        <v>87</v>
      </c>
      <c r="J129" s="108" t="s">
        <v>594</v>
      </c>
      <c r="K129" s="278" t="s">
        <v>115</v>
      </c>
      <c r="L129" s="278" t="s">
        <v>1054</v>
      </c>
      <c r="M129" s="262" t="s">
        <v>89</v>
      </c>
      <c r="N129" s="109">
        <v>44936</v>
      </c>
      <c r="O129" s="210">
        <v>45289</v>
      </c>
      <c r="P129" s="264" t="s">
        <v>228</v>
      </c>
      <c r="Q129" s="161" t="s">
        <v>135</v>
      </c>
      <c r="R129" s="118" t="s">
        <v>135</v>
      </c>
      <c r="S129" s="161" t="s">
        <v>135</v>
      </c>
      <c r="T129" s="118" t="s">
        <v>135</v>
      </c>
      <c r="U129" s="161" t="s">
        <v>135</v>
      </c>
      <c r="V129" s="216">
        <v>0.5</v>
      </c>
      <c r="W129" s="161" t="s">
        <v>135</v>
      </c>
      <c r="X129" s="118" t="s">
        <v>135</v>
      </c>
      <c r="Y129" s="161" t="s">
        <v>135</v>
      </c>
      <c r="Z129" s="118" t="s">
        <v>135</v>
      </c>
      <c r="AA129" s="161" t="s">
        <v>135</v>
      </c>
      <c r="AB129" s="217">
        <v>1</v>
      </c>
      <c r="AC129" s="265" t="s">
        <v>118</v>
      </c>
      <c r="AD129" s="266" t="s">
        <v>100</v>
      </c>
      <c r="AE129" s="268" t="s">
        <v>955</v>
      </c>
      <c r="AF129" s="49" t="s">
        <v>1017</v>
      </c>
      <c r="AG129" s="113"/>
      <c r="AH129" s="114">
        <v>141604965</v>
      </c>
      <c r="AI129" s="324"/>
    </row>
    <row r="130" spans="2:35" ht="62.25" customHeight="1" x14ac:dyDescent="0.25">
      <c r="B130" s="106" t="s">
        <v>571</v>
      </c>
      <c r="C130" s="107" t="s">
        <v>572</v>
      </c>
      <c r="D130" s="107" t="s">
        <v>582</v>
      </c>
      <c r="E130" s="144" t="s">
        <v>595</v>
      </c>
      <c r="F130" s="107" t="s">
        <v>112</v>
      </c>
      <c r="G130" s="276">
        <v>3</v>
      </c>
      <c r="H130" s="108" t="s">
        <v>596</v>
      </c>
      <c r="I130" s="269" t="s">
        <v>87</v>
      </c>
      <c r="J130" s="108" t="s">
        <v>585</v>
      </c>
      <c r="K130" s="278" t="s">
        <v>291</v>
      </c>
      <c r="L130" s="278" t="s">
        <v>597</v>
      </c>
      <c r="M130" s="262" t="s">
        <v>89</v>
      </c>
      <c r="N130" s="109">
        <v>44936</v>
      </c>
      <c r="O130" s="210">
        <v>45289</v>
      </c>
      <c r="P130" s="264" t="s">
        <v>128</v>
      </c>
      <c r="Q130" s="161" t="s">
        <v>135</v>
      </c>
      <c r="R130" s="118" t="s">
        <v>135</v>
      </c>
      <c r="S130" s="161" t="s">
        <v>135</v>
      </c>
      <c r="T130" s="118" t="s">
        <v>135</v>
      </c>
      <c r="U130" s="161" t="s">
        <v>135</v>
      </c>
      <c r="V130" s="118" t="s">
        <v>135</v>
      </c>
      <c r="W130" s="161" t="s">
        <v>135</v>
      </c>
      <c r="X130" s="118" t="s">
        <v>135</v>
      </c>
      <c r="Y130" s="161" t="s">
        <v>135</v>
      </c>
      <c r="Z130" s="118" t="s">
        <v>135</v>
      </c>
      <c r="AA130" s="161" t="s">
        <v>135</v>
      </c>
      <c r="AB130" s="214">
        <v>3</v>
      </c>
      <c r="AC130" s="265" t="s">
        <v>118</v>
      </c>
      <c r="AD130" s="266" t="s">
        <v>100</v>
      </c>
      <c r="AE130" s="268" t="s">
        <v>955</v>
      </c>
      <c r="AF130" s="49" t="s">
        <v>1017</v>
      </c>
      <c r="AG130" s="113"/>
      <c r="AH130" s="114">
        <v>141604965</v>
      </c>
      <c r="AI130" s="325"/>
    </row>
    <row r="131" spans="2:35" ht="51" customHeight="1" x14ac:dyDescent="0.25">
      <c r="B131" s="106" t="s">
        <v>571</v>
      </c>
      <c r="C131" s="107" t="s">
        <v>572</v>
      </c>
      <c r="D131" s="107" t="s">
        <v>588</v>
      </c>
      <c r="E131" s="144" t="s">
        <v>599</v>
      </c>
      <c r="F131" s="107" t="s">
        <v>112</v>
      </c>
      <c r="G131" s="279">
        <v>1</v>
      </c>
      <c r="H131" s="270" t="s">
        <v>590</v>
      </c>
      <c r="I131" s="108" t="s">
        <v>87</v>
      </c>
      <c r="J131" s="108" t="s">
        <v>1056</v>
      </c>
      <c r="K131" s="277" t="s">
        <v>115</v>
      </c>
      <c r="L131" s="278" t="s">
        <v>591</v>
      </c>
      <c r="M131" s="262" t="s">
        <v>89</v>
      </c>
      <c r="N131" s="109">
        <v>44927</v>
      </c>
      <c r="O131" s="210">
        <v>45016</v>
      </c>
      <c r="P131" s="264" t="s">
        <v>128</v>
      </c>
      <c r="Q131" s="161" t="s">
        <v>135</v>
      </c>
      <c r="R131" s="118" t="s">
        <v>135</v>
      </c>
      <c r="S131" s="161">
        <v>1</v>
      </c>
      <c r="T131" s="118" t="s">
        <v>135</v>
      </c>
      <c r="U131" s="161" t="s">
        <v>135</v>
      </c>
      <c r="V131" s="118" t="s">
        <v>135</v>
      </c>
      <c r="W131" s="161" t="s">
        <v>135</v>
      </c>
      <c r="X131" s="118" t="s">
        <v>135</v>
      </c>
      <c r="Y131" s="161" t="s">
        <v>135</v>
      </c>
      <c r="Z131" s="118" t="s">
        <v>135</v>
      </c>
      <c r="AA131" s="161" t="s">
        <v>135</v>
      </c>
      <c r="AB131" s="214" t="s">
        <v>135</v>
      </c>
      <c r="AC131" s="265" t="s">
        <v>233</v>
      </c>
      <c r="AD131" s="266" t="s">
        <v>339</v>
      </c>
      <c r="AE131" s="268" t="s">
        <v>340</v>
      </c>
      <c r="AF131" s="49" t="s">
        <v>1017</v>
      </c>
      <c r="AG131" s="113"/>
      <c r="AH131" s="114">
        <v>141604965</v>
      </c>
      <c r="AI131" s="114">
        <v>201579477</v>
      </c>
    </row>
    <row r="132" spans="2:35" ht="51" customHeight="1" x14ac:dyDescent="0.25">
      <c r="B132" s="106" t="s">
        <v>571</v>
      </c>
      <c r="C132" s="107" t="s">
        <v>572</v>
      </c>
      <c r="D132" s="107" t="s">
        <v>598</v>
      </c>
      <c r="E132" s="144" t="s">
        <v>601</v>
      </c>
      <c r="F132" s="107" t="s">
        <v>112</v>
      </c>
      <c r="G132" s="279">
        <v>1</v>
      </c>
      <c r="H132" s="108" t="s">
        <v>600</v>
      </c>
      <c r="I132" s="108" t="s">
        <v>87</v>
      </c>
      <c r="J132" s="108" t="s">
        <v>1057</v>
      </c>
      <c r="K132" s="277" t="s">
        <v>115</v>
      </c>
      <c r="L132" s="136" t="s">
        <v>1004</v>
      </c>
      <c r="M132" s="107" t="s">
        <v>89</v>
      </c>
      <c r="N132" s="109">
        <v>44936</v>
      </c>
      <c r="O132" s="210">
        <v>45289</v>
      </c>
      <c r="P132" s="264" t="s">
        <v>228</v>
      </c>
      <c r="Q132" s="161" t="s">
        <v>135</v>
      </c>
      <c r="R132" s="118" t="s">
        <v>135</v>
      </c>
      <c r="S132" s="161" t="s">
        <v>135</v>
      </c>
      <c r="T132" s="118" t="s">
        <v>135</v>
      </c>
      <c r="U132" s="161" t="s">
        <v>135</v>
      </c>
      <c r="V132" s="216">
        <v>0.5</v>
      </c>
      <c r="W132" s="161" t="s">
        <v>135</v>
      </c>
      <c r="X132" s="118" t="s">
        <v>135</v>
      </c>
      <c r="Y132" s="161" t="s">
        <v>135</v>
      </c>
      <c r="Z132" s="118" t="s">
        <v>135</v>
      </c>
      <c r="AA132" s="161" t="s">
        <v>135</v>
      </c>
      <c r="AB132" s="217">
        <v>1</v>
      </c>
      <c r="AC132" s="265" t="s">
        <v>118</v>
      </c>
      <c r="AD132" s="266" t="s">
        <v>100</v>
      </c>
      <c r="AE132" s="268" t="s">
        <v>955</v>
      </c>
      <c r="AF132" s="49" t="s">
        <v>1017</v>
      </c>
      <c r="AG132" s="113"/>
      <c r="AH132" s="114">
        <v>4155443333</v>
      </c>
      <c r="AI132" s="323">
        <v>2394269500</v>
      </c>
    </row>
    <row r="133" spans="2:35" ht="75.75" customHeight="1" x14ac:dyDescent="0.25">
      <c r="B133" s="106" t="s">
        <v>571</v>
      </c>
      <c r="C133" s="107" t="s">
        <v>572</v>
      </c>
      <c r="D133" s="107" t="s">
        <v>598</v>
      </c>
      <c r="E133" s="144" t="s">
        <v>603</v>
      </c>
      <c r="F133" s="107" t="s">
        <v>112</v>
      </c>
      <c r="G133" s="276">
        <v>2</v>
      </c>
      <c r="H133" s="108" t="s">
        <v>1060</v>
      </c>
      <c r="I133" s="108" t="s">
        <v>87</v>
      </c>
      <c r="J133" s="108" t="s">
        <v>585</v>
      </c>
      <c r="K133" s="277" t="s">
        <v>291</v>
      </c>
      <c r="L133" s="278" t="s">
        <v>602</v>
      </c>
      <c r="M133" s="107" t="s">
        <v>89</v>
      </c>
      <c r="N133" s="109">
        <v>44936</v>
      </c>
      <c r="O133" s="210">
        <v>45289</v>
      </c>
      <c r="P133" s="264" t="s">
        <v>228</v>
      </c>
      <c r="Q133" s="161" t="s">
        <v>135</v>
      </c>
      <c r="R133" s="118" t="s">
        <v>135</v>
      </c>
      <c r="S133" s="161" t="s">
        <v>135</v>
      </c>
      <c r="T133" s="118" t="s">
        <v>135</v>
      </c>
      <c r="U133" s="161" t="s">
        <v>135</v>
      </c>
      <c r="V133" s="118">
        <v>1</v>
      </c>
      <c r="W133" s="161" t="s">
        <v>135</v>
      </c>
      <c r="X133" s="118" t="s">
        <v>135</v>
      </c>
      <c r="Y133" s="161" t="s">
        <v>135</v>
      </c>
      <c r="Z133" s="118" t="s">
        <v>135</v>
      </c>
      <c r="AA133" s="161" t="s">
        <v>135</v>
      </c>
      <c r="AB133" s="214">
        <v>1</v>
      </c>
      <c r="AC133" s="265" t="s">
        <v>118</v>
      </c>
      <c r="AD133" s="266" t="s">
        <v>100</v>
      </c>
      <c r="AE133" s="268" t="s">
        <v>955</v>
      </c>
      <c r="AF133" s="49" t="s">
        <v>1017</v>
      </c>
      <c r="AG133" s="113"/>
      <c r="AH133" s="114">
        <v>4155443333</v>
      </c>
      <c r="AI133" s="324"/>
    </row>
    <row r="134" spans="2:35" ht="69.75" customHeight="1" x14ac:dyDescent="0.25">
      <c r="B134" s="106" t="s">
        <v>571</v>
      </c>
      <c r="C134" s="107" t="s">
        <v>572</v>
      </c>
      <c r="D134" s="107" t="s">
        <v>598</v>
      </c>
      <c r="E134" s="144" t="s">
        <v>606</v>
      </c>
      <c r="F134" s="107" t="s">
        <v>112</v>
      </c>
      <c r="G134" s="279">
        <v>1</v>
      </c>
      <c r="H134" s="108" t="s">
        <v>604</v>
      </c>
      <c r="I134" s="108" t="s">
        <v>87</v>
      </c>
      <c r="J134" s="108" t="s">
        <v>1059</v>
      </c>
      <c r="K134" s="277" t="s">
        <v>115</v>
      </c>
      <c r="L134" s="278" t="s">
        <v>1058</v>
      </c>
      <c r="M134" s="107" t="s">
        <v>89</v>
      </c>
      <c r="N134" s="109">
        <v>44936</v>
      </c>
      <c r="O134" s="210">
        <v>45289</v>
      </c>
      <c r="P134" s="264" t="s">
        <v>128</v>
      </c>
      <c r="Q134" s="161" t="s">
        <v>135</v>
      </c>
      <c r="R134" s="118" t="s">
        <v>135</v>
      </c>
      <c r="S134" s="161" t="s">
        <v>135</v>
      </c>
      <c r="T134" s="118" t="s">
        <v>135</v>
      </c>
      <c r="U134" s="161" t="s">
        <v>135</v>
      </c>
      <c r="V134" s="216"/>
      <c r="W134" s="161" t="s">
        <v>135</v>
      </c>
      <c r="X134" s="118" t="s">
        <v>135</v>
      </c>
      <c r="Y134" s="161" t="s">
        <v>135</v>
      </c>
      <c r="Z134" s="118" t="s">
        <v>135</v>
      </c>
      <c r="AA134" s="161" t="s">
        <v>135</v>
      </c>
      <c r="AB134" s="217">
        <v>1</v>
      </c>
      <c r="AC134" s="265" t="s">
        <v>118</v>
      </c>
      <c r="AD134" s="266" t="s">
        <v>100</v>
      </c>
      <c r="AE134" s="268" t="s">
        <v>955</v>
      </c>
      <c r="AF134" s="49" t="s">
        <v>1017</v>
      </c>
      <c r="AG134" s="113"/>
      <c r="AH134" s="114">
        <v>4155443333</v>
      </c>
      <c r="AI134" s="324"/>
    </row>
    <row r="135" spans="2:35" ht="51" customHeight="1" x14ac:dyDescent="0.25">
      <c r="B135" s="106" t="s">
        <v>571</v>
      </c>
      <c r="C135" s="107" t="s">
        <v>572</v>
      </c>
      <c r="D135" s="107" t="s">
        <v>598</v>
      </c>
      <c r="E135" s="144" t="s">
        <v>609</v>
      </c>
      <c r="F135" s="107" t="s">
        <v>112</v>
      </c>
      <c r="G135" s="276">
        <v>2</v>
      </c>
      <c r="H135" s="108" t="s">
        <v>622</v>
      </c>
      <c r="I135" s="108" t="s">
        <v>87</v>
      </c>
      <c r="J135" s="108" t="s">
        <v>585</v>
      </c>
      <c r="K135" s="277" t="s">
        <v>291</v>
      </c>
      <c r="L135" s="278" t="s">
        <v>1062</v>
      </c>
      <c r="M135" s="107" t="s">
        <v>89</v>
      </c>
      <c r="N135" s="109">
        <v>44936</v>
      </c>
      <c r="O135" s="210">
        <v>45289</v>
      </c>
      <c r="P135" s="215" t="s">
        <v>228</v>
      </c>
      <c r="Q135" s="161" t="s">
        <v>135</v>
      </c>
      <c r="R135" s="118" t="s">
        <v>135</v>
      </c>
      <c r="S135" s="161" t="s">
        <v>135</v>
      </c>
      <c r="T135" s="118" t="s">
        <v>135</v>
      </c>
      <c r="U135" s="161" t="s">
        <v>135</v>
      </c>
      <c r="V135" s="118">
        <v>1</v>
      </c>
      <c r="W135" s="161" t="s">
        <v>135</v>
      </c>
      <c r="X135" s="118" t="s">
        <v>135</v>
      </c>
      <c r="Y135" s="161" t="s">
        <v>135</v>
      </c>
      <c r="Z135" s="118" t="s">
        <v>135</v>
      </c>
      <c r="AA135" s="161" t="s">
        <v>135</v>
      </c>
      <c r="AB135" s="214">
        <v>1</v>
      </c>
      <c r="AC135" s="265" t="s">
        <v>118</v>
      </c>
      <c r="AD135" s="266" t="s">
        <v>100</v>
      </c>
      <c r="AE135" s="268" t="s">
        <v>955</v>
      </c>
      <c r="AF135" s="49" t="s">
        <v>1017</v>
      </c>
      <c r="AG135" s="113"/>
      <c r="AH135" s="114">
        <v>4155443333</v>
      </c>
      <c r="AI135" s="324"/>
    </row>
    <row r="136" spans="2:35" ht="51" customHeight="1" x14ac:dyDescent="0.25">
      <c r="B136" s="106" t="s">
        <v>571</v>
      </c>
      <c r="C136" s="107" t="s">
        <v>572</v>
      </c>
      <c r="D136" s="107" t="s">
        <v>598</v>
      </c>
      <c r="E136" s="144" t="s">
        <v>611</v>
      </c>
      <c r="F136" s="107" t="s">
        <v>112</v>
      </c>
      <c r="G136" s="276">
        <v>2</v>
      </c>
      <c r="H136" s="108" t="s">
        <v>624</v>
      </c>
      <c r="I136" s="108" t="s">
        <v>87</v>
      </c>
      <c r="J136" s="108" t="s">
        <v>585</v>
      </c>
      <c r="K136" s="277" t="s">
        <v>291</v>
      </c>
      <c r="L136" s="278" t="s">
        <v>1062</v>
      </c>
      <c r="M136" s="107" t="s">
        <v>89</v>
      </c>
      <c r="N136" s="109">
        <v>44936</v>
      </c>
      <c r="O136" s="210">
        <v>45289</v>
      </c>
      <c r="P136" s="215" t="s">
        <v>228</v>
      </c>
      <c r="Q136" s="161" t="s">
        <v>135</v>
      </c>
      <c r="R136" s="118" t="s">
        <v>135</v>
      </c>
      <c r="S136" s="161" t="s">
        <v>135</v>
      </c>
      <c r="T136" s="118" t="s">
        <v>135</v>
      </c>
      <c r="U136" s="161" t="s">
        <v>135</v>
      </c>
      <c r="V136" s="118">
        <v>1</v>
      </c>
      <c r="W136" s="161" t="s">
        <v>135</v>
      </c>
      <c r="X136" s="118" t="s">
        <v>135</v>
      </c>
      <c r="Y136" s="161" t="s">
        <v>135</v>
      </c>
      <c r="Z136" s="118" t="s">
        <v>135</v>
      </c>
      <c r="AA136" s="161" t="s">
        <v>135</v>
      </c>
      <c r="AB136" s="214">
        <v>1</v>
      </c>
      <c r="AC136" s="265" t="s">
        <v>118</v>
      </c>
      <c r="AD136" s="266" t="s">
        <v>100</v>
      </c>
      <c r="AE136" s="268" t="s">
        <v>955</v>
      </c>
      <c r="AF136" s="49" t="s">
        <v>1017</v>
      </c>
      <c r="AG136" s="113"/>
      <c r="AH136" s="114">
        <v>4155443333</v>
      </c>
      <c r="AI136" s="324"/>
    </row>
    <row r="137" spans="2:35" ht="51" customHeight="1" x14ac:dyDescent="0.25">
      <c r="B137" s="106" t="s">
        <v>571</v>
      </c>
      <c r="C137" s="107" t="s">
        <v>572</v>
      </c>
      <c r="D137" s="107" t="s">
        <v>598</v>
      </c>
      <c r="E137" s="144" t="s">
        <v>614</v>
      </c>
      <c r="F137" s="107" t="s">
        <v>112</v>
      </c>
      <c r="G137" s="276">
        <v>2</v>
      </c>
      <c r="H137" s="108" t="s">
        <v>1061</v>
      </c>
      <c r="I137" s="108" t="s">
        <v>87</v>
      </c>
      <c r="J137" s="108" t="s">
        <v>585</v>
      </c>
      <c r="K137" s="277" t="s">
        <v>291</v>
      </c>
      <c r="L137" s="278" t="s">
        <v>1063</v>
      </c>
      <c r="M137" s="107" t="s">
        <v>89</v>
      </c>
      <c r="N137" s="109">
        <v>44936</v>
      </c>
      <c r="O137" s="210">
        <v>45289</v>
      </c>
      <c r="P137" s="215" t="s">
        <v>228</v>
      </c>
      <c r="Q137" s="161" t="s">
        <v>135</v>
      </c>
      <c r="R137" s="118" t="s">
        <v>135</v>
      </c>
      <c r="S137" s="161" t="s">
        <v>135</v>
      </c>
      <c r="T137" s="118" t="s">
        <v>135</v>
      </c>
      <c r="U137" s="161" t="s">
        <v>135</v>
      </c>
      <c r="V137" s="118">
        <v>1</v>
      </c>
      <c r="W137" s="161" t="s">
        <v>135</v>
      </c>
      <c r="X137" s="118" t="s">
        <v>135</v>
      </c>
      <c r="Y137" s="161" t="s">
        <v>135</v>
      </c>
      <c r="Z137" s="118" t="s">
        <v>135</v>
      </c>
      <c r="AA137" s="161" t="s">
        <v>135</v>
      </c>
      <c r="AB137" s="214">
        <v>1</v>
      </c>
      <c r="AC137" s="265" t="s">
        <v>118</v>
      </c>
      <c r="AD137" s="266" t="s">
        <v>100</v>
      </c>
      <c r="AE137" s="268" t="s">
        <v>955</v>
      </c>
      <c r="AF137" s="49" t="s">
        <v>1017</v>
      </c>
      <c r="AG137" s="113"/>
      <c r="AH137" s="114">
        <v>4155443333</v>
      </c>
      <c r="AI137" s="325"/>
    </row>
    <row r="138" spans="2:35" ht="51" customHeight="1" x14ac:dyDescent="0.25">
      <c r="B138" s="106" t="s">
        <v>571</v>
      </c>
      <c r="C138" s="107" t="s">
        <v>572</v>
      </c>
      <c r="D138" s="107" t="s">
        <v>605</v>
      </c>
      <c r="E138" s="144" t="s">
        <v>617</v>
      </c>
      <c r="F138" s="107" t="s">
        <v>112</v>
      </c>
      <c r="G138" s="276">
        <v>12</v>
      </c>
      <c r="H138" s="108" t="s">
        <v>1064</v>
      </c>
      <c r="I138" s="108" t="s">
        <v>87</v>
      </c>
      <c r="J138" s="108" t="s">
        <v>607</v>
      </c>
      <c r="K138" s="277" t="s">
        <v>291</v>
      </c>
      <c r="L138" s="278" t="s">
        <v>608</v>
      </c>
      <c r="M138" s="107" t="s">
        <v>89</v>
      </c>
      <c r="N138" s="109">
        <v>44936</v>
      </c>
      <c r="O138" s="210">
        <v>45289</v>
      </c>
      <c r="P138" s="215" t="s">
        <v>90</v>
      </c>
      <c r="Q138" s="161" t="s">
        <v>135</v>
      </c>
      <c r="R138" s="118" t="s">
        <v>135</v>
      </c>
      <c r="S138" s="161">
        <v>3</v>
      </c>
      <c r="T138" s="118" t="s">
        <v>135</v>
      </c>
      <c r="U138" s="161" t="s">
        <v>135</v>
      </c>
      <c r="V138" s="118">
        <v>3</v>
      </c>
      <c r="W138" s="161" t="s">
        <v>135</v>
      </c>
      <c r="X138" s="118" t="s">
        <v>135</v>
      </c>
      <c r="Y138" s="161">
        <v>3</v>
      </c>
      <c r="Z138" s="118" t="s">
        <v>135</v>
      </c>
      <c r="AA138" s="161" t="s">
        <v>135</v>
      </c>
      <c r="AB138" s="214">
        <v>3</v>
      </c>
      <c r="AC138" s="265" t="s">
        <v>118</v>
      </c>
      <c r="AD138" s="266" t="s">
        <v>100</v>
      </c>
      <c r="AE138" s="268" t="s">
        <v>955</v>
      </c>
      <c r="AF138" s="49" t="s">
        <v>1017</v>
      </c>
      <c r="AG138" s="113"/>
      <c r="AH138" s="114">
        <v>4155846</v>
      </c>
      <c r="AI138" s="347">
        <v>1032325000</v>
      </c>
    </row>
    <row r="139" spans="2:35" ht="51" customHeight="1" x14ac:dyDescent="0.25">
      <c r="B139" s="106" t="s">
        <v>571</v>
      </c>
      <c r="C139" s="107" t="s">
        <v>572</v>
      </c>
      <c r="D139" s="107" t="s">
        <v>605</v>
      </c>
      <c r="E139" s="144" t="s">
        <v>620</v>
      </c>
      <c r="F139" s="107" t="s">
        <v>112</v>
      </c>
      <c r="G139" s="276">
        <v>2</v>
      </c>
      <c r="H139" s="108" t="s">
        <v>1065</v>
      </c>
      <c r="I139" s="108" t="s">
        <v>87</v>
      </c>
      <c r="J139" s="108" t="s">
        <v>610</v>
      </c>
      <c r="K139" s="277" t="s">
        <v>291</v>
      </c>
      <c r="L139" s="278" t="s">
        <v>1066</v>
      </c>
      <c r="M139" s="107" t="s">
        <v>89</v>
      </c>
      <c r="N139" s="109">
        <v>44936</v>
      </c>
      <c r="O139" s="210">
        <v>45289</v>
      </c>
      <c r="P139" s="215" t="s">
        <v>228</v>
      </c>
      <c r="Q139" s="161" t="s">
        <v>135</v>
      </c>
      <c r="R139" s="118" t="s">
        <v>135</v>
      </c>
      <c r="S139" s="161" t="s">
        <v>135</v>
      </c>
      <c r="T139" s="118" t="s">
        <v>135</v>
      </c>
      <c r="U139" s="161" t="s">
        <v>135</v>
      </c>
      <c r="V139" s="118">
        <v>1</v>
      </c>
      <c r="W139" s="161" t="s">
        <v>135</v>
      </c>
      <c r="X139" s="118" t="s">
        <v>135</v>
      </c>
      <c r="Y139" s="161" t="s">
        <v>135</v>
      </c>
      <c r="Z139" s="118" t="s">
        <v>135</v>
      </c>
      <c r="AA139" s="161" t="s">
        <v>135</v>
      </c>
      <c r="AB139" s="214">
        <v>1</v>
      </c>
      <c r="AC139" s="265" t="s">
        <v>118</v>
      </c>
      <c r="AD139" s="266" t="s">
        <v>100</v>
      </c>
      <c r="AE139" s="268" t="s">
        <v>955</v>
      </c>
      <c r="AF139" s="49" t="s">
        <v>1017</v>
      </c>
      <c r="AG139" s="113"/>
      <c r="AH139" s="114">
        <v>4155846</v>
      </c>
      <c r="AI139" s="347"/>
    </row>
    <row r="140" spans="2:35" ht="51" customHeight="1" x14ac:dyDescent="0.25">
      <c r="B140" s="106" t="s">
        <v>571</v>
      </c>
      <c r="C140" s="107" t="s">
        <v>572</v>
      </c>
      <c r="D140" s="107" t="s">
        <v>605</v>
      </c>
      <c r="E140" s="144" t="s">
        <v>621</v>
      </c>
      <c r="F140" s="107" t="s">
        <v>112</v>
      </c>
      <c r="G140" s="276">
        <v>2</v>
      </c>
      <c r="H140" s="108" t="s">
        <v>612</v>
      </c>
      <c r="I140" s="108" t="s">
        <v>87</v>
      </c>
      <c r="J140" s="108" t="s">
        <v>613</v>
      </c>
      <c r="K140" s="277" t="s">
        <v>291</v>
      </c>
      <c r="L140" s="278" t="s">
        <v>1062</v>
      </c>
      <c r="M140" s="107" t="s">
        <v>89</v>
      </c>
      <c r="N140" s="109">
        <v>44936</v>
      </c>
      <c r="O140" s="210">
        <v>45289</v>
      </c>
      <c r="P140" s="215" t="s">
        <v>228</v>
      </c>
      <c r="Q140" s="161" t="s">
        <v>135</v>
      </c>
      <c r="R140" s="118" t="s">
        <v>135</v>
      </c>
      <c r="S140" s="161" t="s">
        <v>135</v>
      </c>
      <c r="T140" s="118" t="s">
        <v>135</v>
      </c>
      <c r="U140" s="161" t="s">
        <v>135</v>
      </c>
      <c r="V140" s="118">
        <v>1</v>
      </c>
      <c r="W140" s="161" t="s">
        <v>135</v>
      </c>
      <c r="X140" s="118" t="s">
        <v>135</v>
      </c>
      <c r="Y140" s="161" t="s">
        <v>135</v>
      </c>
      <c r="Z140" s="118" t="s">
        <v>135</v>
      </c>
      <c r="AA140" s="161" t="s">
        <v>135</v>
      </c>
      <c r="AB140" s="214">
        <v>1</v>
      </c>
      <c r="AC140" s="265" t="s">
        <v>118</v>
      </c>
      <c r="AD140" s="266" t="s">
        <v>100</v>
      </c>
      <c r="AE140" s="268" t="s">
        <v>955</v>
      </c>
      <c r="AF140" s="49" t="s">
        <v>1017</v>
      </c>
      <c r="AG140" s="113"/>
      <c r="AH140" s="114">
        <v>4155846</v>
      </c>
      <c r="AI140" s="347"/>
    </row>
    <row r="141" spans="2:35" ht="51" customHeight="1" x14ac:dyDescent="0.25">
      <c r="B141" s="106" t="s">
        <v>571</v>
      </c>
      <c r="C141" s="107" t="s">
        <v>572</v>
      </c>
      <c r="D141" s="107" t="s">
        <v>605</v>
      </c>
      <c r="E141" s="144" t="s">
        <v>623</v>
      </c>
      <c r="F141" s="107" t="s">
        <v>112</v>
      </c>
      <c r="G141" s="276">
        <v>1</v>
      </c>
      <c r="H141" s="108" t="s">
        <v>615</v>
      </c>
      <c r="I141" s="108" t="s">
        <v>87</v>
      </c>
      <c r="J141" s="108" t="s">
        <v>585</v>
      </c>
      <c r="K141" s="277" t="s">
        <v>291</v>
      </c>
      <c r="L141" s="278" t="s">
        <v>616</v>
      </c>
      <c r="M141" s="107" t="s">
        <v>89</v>
      </c>
      <c r="N141" s="109">
        <v>44936</v>
      </c>
      <c r="O141" s="210">
        <v>45289</v>
      </c>
      <c r="P141" s="212" t="s">
        <v>128</v>
      </c>
      <c r="Q141" s="161" t="s">
        <v>135</v>
      </c>
      <c r="R141" s="118" t="s">
        <v>135</v>
      </c>
      <c r="S141" s="161" t="s">
        <v>135</v>
      </c>
      <c r="T141" s="118" t="s">
        <v>135</v>
      </c>
      <c r="U141" s="161" t="s">
        <v>135</v>
      </c>
      <c r="V141" s="118" t="s">
        <v>135</v>
      </c>
      <c r="W141" s="161" t="s">
        <v>135</v>
      </c>
      <c r="X141" s="118" t="s">
        <v>135</v>
      </c>
      <c r="Y141" s="161" t="s">
        <v>135</v>
      </c>
      <c r="Z141" s="118" t="s">
        <v>135</v>
      </c>
      <c r="AA141" s="161" t="s">
        <v>135</v>
      </c>
      <c r="AB141" s="214">
        <v>1</v>
      </c>
      <c r="AC141" s="265" t="s">
        <v>118</v>
      </c>
      <c r="AD141" s="266" t="s">
        <v>100</v>
      </c>
      <c r="AE141" s="268" t="s">
        <v>955</v>
      </c>
      <c r="AF141" s="49" t="s">
        <v>1017</v>
      </c>
      <c r="AG141" s="113"/>
      <c r="AH141" s="114">
        <v>1661197</v>
      </c>
      <c r="AI141" s="347"/>
    </row>
    <row r="142" spans="2:35" ht="51" customHeight="1" x14ac:dyDescent="0.25">
      <c r="B142" s="106" t="s">
        <v>571</v>
      </c>
      <c r="C142" s="107" t="s">
        <v>572</v>
      </c>
      <c r="D142" s="107" t="s">
        <v>605</v>
      </c>
      <c r="E142" s="144" t="s">
        <v>625</v>
      </c>
      <c r="F142" s="107" t="s">
        <v>112</v>
      </c>
      <c r="G142" s="276">
        <v>2</v>
      </c>
      <c r="H142" s="108" t="s">
        <v>1016</v>
      </c>
      <c r="I142" s="108" t="s">
        <v>87</v>
      </c>
      <c r="J142" s="108" t="s">
        <v>618</v>
      </c>
      <c r="K142" s="277" t="s">
        <v>291</v>
      </c>
      <c r="L142" s="278" t="s">
        <v>619</v>
      </c>
      <c r="M142" s="107" t="s">
        <v>89</v>
      </c>
      <c r="N142" s="109">
        <v>44936</v>
      </c>
      <c r="O142" s="210">
        <v>45289</v>
      </c>
      <c r="P142" s="215" t="s">
        <v>228</v>
      </c>
      <c r="Q142" s="161" t="s">
        <v>135</v>
      </c>
      <c r="R142" s="118" t="s">
        <v>135</v>
      </c>
      <c r="S142" s="161" t="s">
        <v>135</v>
      </c>
      <c r="T142" s="118" t="s">
        <v>135</v>
      </c>
      <c r="U142" s="161" t="s">
        <v>135</v>
      </c>
      <c r="V142" s="118">
        <v>1</v>
      </c>
      <c r="W142" s="161" t="s">
        <v>135</v>
      </c>
      <c r="X142" s="118" t="s">
        <v>135</v>
      </c>
      <c r="Y142" s="161" t="s">
        <v>135</v>
      </c>
      <c r="Z142" s="118" t="s">
        <v>135</v>
      </c>
      <c r="AA142" s="161" t="s">
        <v>135</v>
      </c>
      <c r="AB142" s="214">
        <v>1</v>
      </c>
      <c r="AC142" s="265" t="s">
        <v>118</v>
      </c>
      <c r="AD142" s="266" t="s">
        <v>100</v>
      </c>
      <c r="AE142" s="268" t="s">
        <v>955</v>
      </c>
      <c r="AF142" s="49" t="s">
        <v>1017</v>
      </c>
      <c r="AG142" s="113"/>
      <c r="AH142" s="114">
        <v>4155846</v>
      </c>
      <c r="AI142" s="347"/>
    </row>
    <row r="143" spans="2:35" ht="51" customHeight="1" x14ac:dyDescent="0.25">
      <c r="B143" s="106" t="s">
        <v>571</v>
      </c>
      <c r="C143" s="107" t="s">
        <v>572</v>
      </c>
      <c r="D143" s="107" t="s">
        <v>605</v>
      </c>
      <c r="E143" s="144" t="s">
        <v>626</v>
      </c>
      <c r="F143" s="107" t="s">
        <v>112</v>
      </c>
      <c r="G143" s="276">
        <v>2</v>
      </c>
      <c r="H143" s="108" t="s">
        <v>1067</v>
      </c>
      <c r="I143" s="108" t="s">
        <v>87</v>
      </c>
      <c r="J143" s="108" t="s">
        <v>585</v>
      </c>
      <c r="K143" s="277" t="s">
        <v>291</v>
      </c>
      <c r="L143" s="278" t="s">
        <v>1068</v>
      </c>
      <c r="M143" s="107" t="s">
        <v>89</v>
      </c>
      <c r="N143" s="109">
        <v>44936</v>
      </c>
      <c r="O143" s="210">
        <v>45289</v>
      </c>
      <c r="P143" s="215" t="s">
        <v>228</v>
      </c>
      <c r="Q143" s="161" t="s">
        <v>135</v>
      </c>
      <c r="R143" s="118" t="s">
        <v>135</v>
      </c>
      <c r="S143" s="161" t="s">
        <v>135</v>
      </c>
      <c r="T143" s="118" t="s">
        <v>135</v>
      </c>
      <c r="U143" s="161" t="s">
        <v>135</v>
      </c>
      <c r="V143" s="118">
        <v>1</v>
      </c>
      <c r="W143" s="161" t="s">
        <v>135</v>
      </c>
      <c r="X143" s="118" t="s">
        <v>135</v>
      </c>
      <c r="Y143" s="161" t="s">
        <v>135</v>
      </c>
      <c r="Z143" s="118" t="s">
        <v>135</v>
      </c>
      <c r="AA143" s="161" t="s">
        <v>135</v>
      </c>
      <c r="AB143" s="214">
        <v>1</v>
      </c>
      <c r="AC143" s="265" t="s">
        <v>118</v>
      </c>
      <c r="AD143" s="266" t="s">
        <v>100</v>
      </c>
      <c r="AE143" s="268" t="s">
        <v>955</v>
      </c>
      <c r="AF143" s="49" t="s">
        <v>1017</v>
      </c>
      <c r="AG143" s="113"/>
      <c r="AH143" s="114">
        <v>4155846</v>
      </c>
      <c r="AI143" s="347"/>
    </row>
    <row r="144" spans="2:35" ht="51" customHeight="1" x14ac:dyDescent="0.25">
      <c r="B144" s="106" t="s">
        <v>571</v>
      </c>
      <c r="C144" s="107" t="s">
        <v>572</v>
      </c>
      <c r="D144" s="107" t="s">
        <v>605</v>
      </c>
      <c r="E144" s="144" t="s">
        <v>629</v>
      </c>
      <c r="F144" s="107" t="s">
        <v>112</v>
      </c>
      <c r="G144" s="276">
        <v>1</v>
      </c>
      <c r="H144" s="108" t="s">
        <v>627</v>
      </c>
      <c r="I144" s="108" t="s">
        <v>87</v>
      </c>
      <c r="J144" s="108" t="s">
        <v>585</v>
      </c>
      <c r="K144" s="277" t="s">
        <v>291</v>
      </c>
      <c r="L144" s="278" t="s">
        <v>628</v>
      </c>
      <c r="M144" s="107" t="s">
        <v>89</v>
      </c>
      <c r="N144" s="109">
        <v>44936</v>
      </c>
      <c r="O144" s="210">
        <v>45289</v>
      </c>
      <c r="P144" s="212" t="s">
        <v>128</v>
      </c>
      <c r="Q144" s="161" t="s">
        <v>135</v>
      </c>
      <c r="R144" s="118" t="s">
        <v>135</v>
      </c>
      <c r="S144" s="161" t="s">
        <v>135</v>
      </c>
      <c r="T144" s="118" t="s">
        <v>135</v>
      </c>
      <c r="U144" s="161" t="s">
        <v>135</v>
      </c>
      <c r="V144" s="118" t="s">
        <v>135</v>
      </c>
      <c r="W144" s="161" t="s">
        <v>135</v>
      </c>
      <c r="X144" s="118" t="s">
        <v>135</v>
      </c>
      <c r="Y144" s="161" t="s">
        <v>135</v>
      </c>
      <c r="Z144" s="118" t="s">
        <v>135</v>
      </c>
      <c r="AA144" s="161" t="s">
        <v>135</v>
      </c>
      <c r="AB144" s="214">
        <v>1</v>
      </c>
      <c r="AC144" s="265" t="s">
        <v>118</v>
      </c>
      <c r="AD144" s="266" t="s">
        <v>100</v>
      </c>
      <c r="AE144" s="268" t="s">
        <v>955</v>
      </c>
      <c r="AF144" s="49" t="s">
        <v>1017</v>
      </c>
      <c r="AG144" s="113"/>
      <c r="AH144" s="114">
        <v>1661197</v>
      </c>
      <c r="AI144" s="347"/>
    </row>
    <row r="145" spans="2:35" ht="99.75" customHeight="1" x14ac:dyDescent="0.25">
      <c r="B145" s="106" t="s">
        <v>571</v>
      </c>
      <c r="C145" s="107" t="s">
        <v>572</v>
      </c>
      <c r="D145" s="107" t="s">
        <v>605</v>
      </c>
      <c r="E145" s="144" t="s">
        <v>631</v>
      </c>
      <c r="F145" s="107" t="s">
        <v>112</v>
      </c>
      <c r="G145" s="276">
        <v>3</v>
      </c>
      <c r="H145" s="108" t="s">
        <v>1069</v>
      </c>
      <c r="I145" s="108" t="s">
        <v>87</v>
      </c>
      <c r="J145" s="108" t="s">
        <v>585</v>
      </c>
      <c r="K145" s="277" t="s">
        <v>291</v>
      </c>
      <c r="L145" s="278" t="s">
        <v>630</v>
      </c>
      <c r="M145" s="107" t="s">
        <v>89</v>
      </c>
      <c r="N145" s="109">
        <v>44936</v>
      </c>
      <c r="O145" s="210">
        <v>45289</v>
      </c>
      <c r="P145" s="212" t="s">
        <v>128</v>
      </c>
      <c r="Q145" s="161" t="s">
        <v>135</v>
      </c>
      <c r="R145" s="118" t="s">
        <v>135</v>
      </c>
      <c r="S145" s="161" t="s">
        <v>135</v>
      </c>
      <c r="T145" s="118" t="s">
        <v>135</v>
      </c>
      <c r="U145" s="161" t="s">
        <v>135</v>
      </c>
      <c r="V145" s="118" t="s">
        <v>135</v>
      </c>
      <c r="W145" s="161" t="s">
        <v>135</v>
      </c>
      <c r="X145" s="118" t="s">
        <v>135</v>
      </c>
      <c r="Y145" s="161" t="s">
        <v>135</v>
      </c>
      <c r="Z145" s="118" t="s">
        <v>135</v>
      </c>
      <c r="AA145" s="161" t="s">
        <v>135</v>
      </c>
      <c r="AB145" s="214">
        <v>3</v>
      </c>
      <c r="AC145" s="265" t="s">
        <v>118</v>
      </c>
      <c r="AD145" s="266" t="s">
        <v>100</v>
      </c>
      <c r="AE145" s="268" t="s">
        <v>955</v>
      </c>
      <c r="AF145" s="49" t="s">
        <v>1017</v>
      </c>
      <c r="AG145" s="113"/>
      <c r="AH145" s="114">
        <v>1661197</v>
      </c>
      <c r="AI145" s="347"/>
    </row>
    <row r="146" spans="2:35" ht="99.75" customHeight="1" x14ac:dyDescent="0.25">
      <c r="B146" s="106" t="s">
        <v>571</v>
      </c>
      <c r="C146" s="107" t="s">
        <v>572</v>
      </c>
      <c r="D146" s="107" t="s">
        <v>605</v>
      </c>
      <c r="E146" s="144" t="s">
        <v>633</v>
      </c>
      <c r="F146" s="107" t="s">
        <v>112</v>
      </c>
      <c r="G146" s="276">
        <v>4</v>
      </c>
      <c r="H146" s="108" t="s">
        <v>1070</v>
      </c>
      <c r="I146" s="108" t="s">
        <v>87</v>
      </c>
      <c r="J146" s="108" t="s">
        <v>585</v>
      </c>
      <c r="K146" s="277" t="s">
        <v>291</v>
      </c>
      <c r="L146" s="278" t="s">
        <v>632</v>
      </c>
      <c r="M146" s="107" t="s">
        <v>89</v>
      </c>
      <c r="N146" s="109">
        <v>44936</v>
      </c>
      <c r="O146" s="210">
        <v>45289</v>
      </c>
      <c r="P146" s="215" t="s">
        <v>228</v>
      </c>
      <c r="Q146" s="161" t="s">
        <v>135</v>
      </c>
      <c r="R146" s="118" t="s">
        <v>135</v>
      </c>
      <c r="S146" s="161" t="s">
        <v>135</v>
      </c>
      <c r="T146" s="118" t="s">
        <v>135</v>
      </c>
      <c r="U146" s="161" t="s">
        <v>135</v>
      </c>
      <c r="V146" s="118">
        <v>2</v>
      </c>
      <c r="W146" s="161" t="s">
        <v>135</v>
      </c>
      <c r="X146" s="118" t="s">
        <v>135</v>
      </c>
      <c r="Y146" s="161" t="s">
        <v>135</v>
      </c>
      <c r="Z146" s="118" t="s">
        <v>135</v>
      </c>
      <c r="AA146" s="161" t="s">
        <v>135</v>
      </c>
      <c r="AB146" s="214">
        <v>2</v>
      </c>
      <c r="AC146" s="265" t="s">
        <v>118</v>
      </c>
      <c r="AD146" s="266" t="s">
        <v>100</v>
      </c>
      <c r="AE146" s="268" t="s">
        <v>955</v>
      </c>
      <c r="AF146" s="49" t="s">
        <v>1017</v>
      </c>
      <c r="AG146" s="113"/>
      <c r="AH146" s="114">
        <v>1661197</v>
      </c>
      <c r="AI146" s="347"/>
    </row>
    <row r="147" spans="2:35" ht="99.75" customHeight="1" x14ac:dyDescent="0.25">
      <c r="B147" s="106" t="s">
        <v>571</v>
      </c>
      <c r="C147" s="107" t="s">
        <v>572</v>
      </c>
      <c r="D147" s="107" t="s">
        <v>605</v>
      </c>
      <c r="E147" s="144" t="s">
        <v>636</v>
      </c>
      <c r="F147" s="107" t="s">
        <v>112</v>
      </c>
      <c r="G147" s="281">
        <v>3</v>
      </c>
      <c r="H147" s="108" t="s">
        <v>1071</v>
      </c>
      <c r="I147" s="108" t="s">
        <v>87</v>
      </c>
      <c r="J147" s="108" t="s">
        <v>585</v>
      </c>
      <c r="K147" s="277" t="s">
        <v>291</v>
      </c>
      <c r="L147" s="278" t="s">
        <v>634</v>
      </c>
      <c r="M147" s="107" t="s">
        <v>89</v>
      </c>
      <c r="N147" s="109">
        <v>44936</v>
      </c>
      <c r="O147" s="210">
        <v>45289</v>
      </c>
      <c r="P147" s="215" t="s">
        <v>228</v>
      </c>
      <c r="Q147" s="161" t="s">
        <v>135</v>
      </c>
      <c r="R147" s="118" t="s">
        <v>135</v>
      </c>
      <c r="S147" s="161" t="s">
        <v>135</v>
      </c>
      <c r="T147" s="118" t="s">
        <v>135</v>
      </c>
      <c r="U147" s="161" t="s">
        <v>135</v>
      </c>
      <c r="V147" s="118">
        <v>2</v>
      </c>
      <c r="W147" s="161" t="s">
        <v>135</v>
      </c>
      <c r="X147" s="118" t="s">
        <v>135</v>
      </c>
      <c r="Y147" s="161" t="s">
        <v>135</v>
      </c>
      <c r="Z147" s="118" t="s">
        <v>135</v>
      </c>
      <c r="AA147" s="161" t="s">
        <v>135</v>
      </c>
      <c r="AB147" s="214">
        <v>1</v>
      </c>
      <c r="AC147" s="265" t="s">
        <v>118</v>
      </c>
      <c r="AD147" s="266" t="s">
        <v>100</v>
      </c>
      <c r="AE147" s="268" t="s">
        <v>955</v>
      </c>
      <c r="AF147" s="49" t="s">
        <v>1017</v>
      </c>
      <c r="AG147" s="113"/>
      <c r="AH147" s="114">
        <v>1661197</v>
      </c>
      <c r="AI147" s="347"/>
    </row>
    <row r="148" spans="2:35" ht="99.75" customHeight="1" x14ac:dyDescent="0.25">
      <c r="B148" s="137" t="s">
        <v>571</v>
      </c>
      <c r="C148" s="138"/>
      <c r="D148" s="262"/>
      <c r="E148" s="144" t="s">
        <v>1055</v>
      </c>
      <c r="F148" s="107" t="s">
        <v>112</v>
      </c>
      <c r="G148" s="147">
        <v>1</v>
      </c>
      <c r="H148" s="206" t="s">
        <v>1103</v>
      </c>
      <c r="I148" s="108" t="s">
        <v>87</v>
      </c>
      <c r="J148" s="108" t="s">
        <v>637</v>
      </c>
      <c r="K148" s="282" t="s">
        <v>115</v>
      </c>
      <c r="L148" s="283" t="s">
        <v>1072</v>
      </c>
      <c r="M148" s="107" t="s">
        <v>176</v>
      </c>
      <c r="N148" s="109">
        <v>45078</v>
      </c>
      <c r="O148" s="109">
        <v>45107</v>
      </c>
      <c r="P148" s="212" t="s">
        <v>128</v>
      </c>
      <c r="Q148" s="161" t="s">
        <v>135</v>
      </c>
      <c r="R148" s="118" t="s">
        <v>135</v>
      </c>
      <c r="S148" s="161" t="s">
        <v>135</v>
      </c>
      <c r="T148" s="118" t="s">
        <v>135</v>
      </c>
      <c r="U148" s="161" t="s">
        <v>135</v>
      </c>
      <c r="V148" s="216">
        <v>1</v>
      </c>
      <c r="W148" s="161" t="s">
        <v>135</v>
      </c>
      <c r="X148" s="118" t="s">
        <v>135</v>
      </c>
      <c r="Y148" s="161" t="s">
        <v>135</v>
      </c>
      <c r="Z148" s="118" t="s">
        <v>135</v>
      </c>
      <c r="AA148" s="161" t="s">
        <v>135</v>
      </c>
      <c r="AB148" s="214" t="s">
        <v>135</v>
      </c>
      <c r="AC148" s="265" t="s">
        <v>118</v>
      </c>
      <c r="AD148" s="266" t="s">
        <v>100</v>
      </c>
      <c r="AE148" s="268" t="s">
        <v>955</v>
      </c>
      <c r="AF148" s="183" t="s">
        <v>1017</v>
      </c>
      <c r="AG148" s="139"/>
      <c r="AH148" s="114">
        <v>156983712</v>
      </c>
      <c r="AI148" s="271">
        <v>0</v>
      </c>
    </row>
    <row r="149" spans="2:35" ht="99.75" customHeight="1" x14ac:dyDescent="0.25">
      <c r="B149" s="176" t="s">
        <v>1102</v>
      </c>
      <c r="C149" s="177" t="s">
        <v>380</v>
      </c>
      <c r="D149" s="14" t="s">
        <v>381</v>
      </c>
      <c r="E149" s="144" t="s">
        <v>1029</v>
      </c>
      <c r="F149" s="205" t="s">
        <v>133</v>
      </c>
      <c r="G149" s="147">
        <v>1</v>
      </c>
      <c r="H149" s="207" t="s">
        <v>1034</v>
      </c>
      <c r="I149" s="12" t="s">
        <v>87</v>
      </c>
      <c r="J149" s="12" t="s">
        <v>1039</v>
      </c>
      <c r="K149" s="40" t="s">
        <v>115</v>
      </c>
      <c r="L149" s="40" t="s">
        <v>1040</v>
      </c>
      <c r="M149" s="14" t="s">
        <v>89</v>
      </c>
      <c r="N149" s="13">
        <v>44930</v>
      </c>
      <c r="O149" s="208">
        <v>45275</v>
      </c>
      <c r="P149" s="230" t="s">
        <v>90</v>
      </c>
      <c r="Q149" s="161"/>
      <c r="R149" s="218"/>
      <c r="S149" s="160">
        <v>0.25</v>
      </c>
      <c r="T149" s="218"/>
      <c r="U149" s="161"/>
      <c r="V149" s="219">
        <v>0.5</v>
      </c>
      <c r="W149" s="161"/>
      <c r="X149" s="218"/>
      <c r="Y149" s="160">
        <v>0.75</v>
      </c>
      <c r="Z149" s="218"/>
      <c r="AA149" s="161"/>
      <c r="AB149" s="247">
        <v>1</v>
      </c>
      <c r="AC149" s="225" t="s">
        <v>382</v>
      </c>
      <c r="AD149" s="16" t="s">
        <v>100</v>
      </c>
      <c r="AE149" s="40" t="s">
        <v>909</v>
      </c>
      <c r="AF149" s="49" t="s">
        <v>1017</v>
      </c>
      <c r="AG149" s="203"/>
      <c r="AH149" s="39">
        <v>84195707</v>
      </c>
      <c r="AI149" s="351">
        <v>694502309</v>
      </c>
    </row>
    <row r="150" spans="2:35" ht="99.75" customHeight="1" x14ac:dyDescent="0.25">
      <c r="B150" s="176" t="s">
        <v>1102</v>
      </c>
      <c r="C150" s="177" t="s">
        <v>380</v>
      </c>
      <c r="D150" s="14" t="s">
        <v>381</v>
      </c>
      <c r="E150" s="144" t="s">
        <v>1030</v>
      </c>
      <c r="F150" s="205" t="s">
        <v>133</v>
      </c>
      <c r="G150" s="147">
        <v>1</v>
      </c>
      <c r="H150" s="207" t="s">
        <v>1035</v>
      </c>
      <c r="I150" s="12" t="s">
        <v>87</v>
      </c>
      <c r="J150" s="12" t="s">
        <v>1039</v>
      </c>
      <c r="K150" s="40" t="s">
        <v>115</v>
      </c>
      <c r="L150" s="40" t="s">
        <v>1040</v>
      </c>
      <c r="M150" s="14" t="s">
        <v>89</v>
      </c>
      <c r="N150" s="13">
        <v>44930</v>
      </c>
      <c r="O150" s="208">
        <v>45275</v>
      </c>
      <c r="P150" s="230" t="s">
        <v>90</v>
      </c>
      <c r="Q150" s="161"/>
      <c r="R150" s="218"/>
      <c r="S150" s="160">
        <v>0.25</v>
      </c>
      <c r="T150" s="218"/>
      <c r="U150" s="161"/>
      <c r="V150" s="219">
        <v>0.5</v>
      </c>
      <c r="W150" s="161"/>
      <c r="X150" s="218"/>
      <c r="Y150" s="160">
        <v>0.75</v>
      </c>
      <c r="Z150" s="218"/>
      <c r="AA150" s="161"/>
      <c r="AB150" s="247">
        <v>1</v>
      </c>
      <c r="AC150" s="225" t="s">
        <v>382</v>
      </c>
      <c r="AD150" s="16" t="s">
        <v>100</v>
      </c>
      <c r="AE150" s="40" t="s">
        <v>101</v>
      </c>
      <c r="AF150" s="49" t="s">
        <v>1017</v>
      </c>
      <c r="AG150" s="203"/>
      <c r="AH150" s="39">
        <v>71960504</v>
      </c>
      <c r="AI150" s="351"/>
    </row>
    <row r="151" spans="2:35" ht="99.75" customHeight="1" x14ac:dyDescent="0.25">
      <c r="B151" s="176" t="s">
        <v>1102</v>
      </c>
      <c r="C151" s="177" t="s">
        <v>380</v>
      </c>
      <c r="D151" s="14" t="s">
        <v>383</v>
      </c>
      <c r="E151" s="144" t="s">
        <v>1031</v>
      </c>
      <c r="F151" s="205" t="s">
        <v>133</v>
      </c>
      <c r="G151" s="147">
        <v>1</v>
      </c>
      <c r="H151" s="207" t="s">
        <v>1036</v>
      </c>
      <c r="I151" s="12" t="s">
        <v>87</v>
      </c>
      <c r="J151" s="12" t="s">
        <v>1039</v>
      </c>
      <c r="K151" s="40" t="s">
        <v>115</v>
      </c>
      <c r="L151" s="40" t="s">
        <v>1040</v>
      </c>
      <c r="M151" s="14" t="s">
        <v>89</v>
      </c>
      <c r="N151" s="13">
        <v>44930</v>
      </c>
      <c r="O151" s="208">
        <v>45275</v>
      </c>
      <c r="P151" s="230" t="s">
        <v>90</v>
      </c>
      <c r="Q151" s="161"/>
      <c r="R151" s="218"/>
      <c r="S151" s="160">
        <v>0.25</v>
      </c>
      <c r="T151" s="218"/>
      <c r="U151" s="161"/>
      <c r="V151" s="219">
        <v>0.5</v>
      </c>
      <c r="W151" s="161"/>
      <c r="X151" s="218"/>
      <c r="Y151" s="160">
        <v>0.75</v>
      </c>
      <c r="Z151" s="218"/>
      <c r="AA151" s="161"/>
      <c r="AB151" s="247">
        <v>1</v>
      </c>
      <c r="AC151" s="225" t="s">
        <v>382</v>
      </c>
      <c r="AD151" s="16" t="s">
        <v>100</v>
      </c>
      <c r="AE151" s="40" t="s">
        <v>93</v>
      </c>
      <c r="AF151" s="49" t="s">
        <v>1017</v>
      </c>
      <c r="AG151" s="203"/>
      <c r="AH151" s="39">
        <v>36468347</v>
      </c>
      <c r="AI151" s="351">
        <v>605497691</v>
      </c>
    </row>
    <row r="152" spans="2:35" ht="99.75" customHeight="1" x14ac:dyDescent="0.25">
      <c r="B152" s="176" t="s">
        <v>1102</v>
      </c>
      <c r="C152" s="177" t="s">
        <v>380</v>
      </c>
      <c r="D152" s="14" t="s">
        <v>383</v>
      </c>
      <c r="E152" s="144" t="s">
        <v>1032</v>
      </c>
      <c r="F152" s="205" t="s">
        <v>133</v>
      </c>
      <c r="G152" s="147">
        <v>1</v>
      </c>
      <c r="H152" s="207" t="s">
        <v>1037</v>
      </c>
      <c r="I152" s="12" t="s">
        <v>125</v>
      </c>
      <c r="J152" s="12" t="s">
        <v>1039</v>
      </c>
      <c r="K152" s="40" t="s">
        <v>115</v>
      </c>
      <c r="L152" s="40" t="s">
        <v>1040</v>
      </c>
      <c r="M152" s="14" t="s">
        <v>89</v>
      </c>
      <c r="N152" s="13">
        <v>44930</v>
      </c>
      <c r="O152" s="208">
        <v>45275</v>
      </c>
      <c r="P152" s="230" t="s">
        <v>90</v>
      </c>
      <c r="Q152" s="161"/>
      <c r="R152" s="218"/>
      <c r="S152" s="160">
        <v>0.25</v>
      </c>
      <c r="T152" s="218"/>
      <c r="U152" s="161"/>
      <c r="V152" s="219">
        <v>0.5</v>
      </c>
      <c r="W152" s="161"/>
      <c r="X152" s="218"/>
      <c r="Y152" s="160">
        <v>0.75</v>
      </c>
      <c r="Z152" s="218"/>
      <c r="AA152" s="161"/>
      <c r="AB152" s="247">
        <v>1</v>
      </c>
      <c r="AC152" s="225" t="s">
        <v>382</v>
      </c>
      <c r="AD152" s="16" t="s">
        <v>100</v>
      </c>
      <c r="AE152" s="40" t="s">
        <v>101</v>
      </c>
      <c r="AF152" s="49" t="s">
        <v>1017</v>
      </c>
      <c r="AG152" s="203"/>
      <c r="AH152" s="39">
        <v>24312231</v>
      </c>
      <c r="AI152" s="351"/>
    </row>
    <row r="153" spans="2:35" ht="99.75" customHeight="1" x14ac:dyDescent="0.25">
      <c r="B153" s="176" t="s">
        <v>1102</v>
      </c>
      <c r="C153" s="177" t="s">
        <v>380</v>
      </c>
      <c r="D153" s="14" t="s">
        <v>383</v>
      </c>
      <c r="E153" s="144" t="s">
        <v>1033</v>
      </c>
      <c r="F153" s="205" t="s">
        <v>133</v>
      </c>
      <c r="G153" s="147">
        <v>1</v>
      </c>
      <c r="H153" s="207" t="s">
        <v>1038</v>
      </c>
      <c r="I153" s="12" t="s">
        <v>87</v>
      </c>
      <c r="J153" s="12" t="s">
        <v>1039</v>
      </c>
      <c r="K153" s="40" t="s">
        <v>115</v>
      </c>
      <c r="L153" s="40" t="s">
        <v>1040</v>
      </c>
      <c r="M153" s="14" t="s">
        <v>89</v>
      </c>
      <c r="N153" s="13">
        <v>44930</v>
      </c>
      <c r="O153" s="208">
        <v>45275</v>
      </c>
      <c r="P153" s="230" t="s">
        <v>90</v>
      </c>
      <c r="Q153" s="161"/>
      <c r="R153" s="218"/>
      <c r="S153" s="160">
        <v>0.25</v>
      </c>
      <c r="T153" s="218"/>
      <c r="U153" s="161"/>
      <c r="V153" s="219">
        <v>0.5</v>
      </c>
      <c r="W153" s="161"/>
      <c r="X153" s="218"/>
      <c r="Y153" s="160">
        <v>0.75</v>
      </c>
      <c r="Z153" s="218"/>
      <c r="AA153" s="161"/>
      <c r="AB153" s="247">
        <v>1</v>
      </c>
      <c r="AC153" s="225" t="s">
        <v>382</v>
      </c>
      <c r="AD153" s="16" t="s">
        <v>100</v>
      </c>
      <c r="AE153" s="40" t="s">
        <v>384</v>
      </c>
      <c r="AF153" s="49" t="s">
        <v>1017</v>
      </c>
      <c r="AG153" s="203"/>
      <c r="AH153" s="39">
        <v>54893819</v>
      </c>
      <c r="AI153" s="351"/>
    </row>
    <row r="154" spans="2:35" ht="103.5" customHeight="1" x14ac:dyDescent="0.25">
      <c r="B154" s="106" t="s">
        <v>667</v>
      </c>
      <c r="C154" s="107" t="s">
        <v>668</v>
      </c>
      <c r="D154" s="107" t="s">
        <v>669</v>
      </c>
      <c r="E154" s="144" t="s">
        <v>670</v>
      </c>
      <c r="F154" s="107" t="s">
        <v>133</v>
      </c>
      <c r="G154" s="284">
        <v>3</v>
      </c>
      <c r="H154" s="108" t="s">
        <v>671</v>
      </c>
      <c r="I154" s="108" t="s">
        <v>87</v>
      </c>
      <c r="J154" s="108" t="s">
        <v>672</v>
      </c>
      <c r="K154" s="108" t="s">
        <v>291</v>
      </c>
      <c r="L154" s="108" t="s">
        <v>673</v>
      </c>
      <c r="M154" s="107" t="s">
        <v>89</v>
      </c>
      <c r="N154" s="109">
        <v>44958</v>
      </c>
      <c r="O154" s="210">
        <v>45289</v>
      </c>
      <c r="P154" s="228" t="s">
        <v>178</v>
      </c>
      <c r="Q154" s="164"/>
      <c r="R154" s="115"/>
      <c r="S154" s="164"/>
      <c r="T154" s="115"/>
      <c r="U154" s="164"/>
      <c r="V154" s="115"/>
      <c r="W154" s="204">
        <v>1</v>
      </c>
      <c r="X154" s="115"/>
      <c r="Y154" s="164"/>
      <c r="Z154" s="115"/>
      <c r="AA154" s="204">
        <v>1</v>
      </c>
      <c r="AB154" s="248">
        <v>1</v>
      </c>
      <c r="AC154" s="224" t="s">
        <v>118</v>
      </c>
      <c r="AD154" s="111" t="s">
        <v>100</v>
      </c>
      <c r="AE154" s="112" t="s">
        <v>955</v>
      </c>
      <c r="AF154" s="49" t="s">
        <v>1017</v>
      </c>
      <c r="AG154" s="112"/>
      <c r="AH154" s="114">
        <v>81166000</v>
      </c>
      <c r="AI154" s="323">
        <v>1725318000</v>
      </c>
    </row>
    <row r="155" spans="2:35" ht="213.75" customHeight="1" x14ac:dyDescent="0.25">
      <c r="B155" s="106" t="s">
        <v>667</v>
      </c>
      <c r="C155" s="107" t="s">
        <v>668</v>
      </c>
      <c r="D155" s="107" t="s">
        <v>669</v>
      </c>
      <c r="E155" s="144" t="s">
        <v>674</v>
      </c>
      <c r="F155" s="107" t="s">
        <v>954</v>
      </c>
      <c r="G155" s="157">
        <v>3</v>
      </c>
      <c r="H155" s="108" t="s">
        <v>675</v>
      </c>
      <c r="I155" s="108" t="s">
        <v>87</v>
      </c>
      <c r="J155" s="108" t="s">
        <v>676</v>
      </c>
      <c r="K155" s="108" t="s">
        <v>291</v>
      </c>
      <c r="L155" s="108" t="s">
        <v>1005</v>
      </c>
      <c r="M155" s="107" t="s">
        <v>89</v>
      </c>
      <c r="N155" s="109">
        <v>44958</v>
      </c>
      <c r="O155" s="210">
        <v>45289</v>
      </c>
      <c r="P155" s="228" t="s">
        <v>90</v>
      </c>
      <c r="Q155" s="165"/>
      <c r="R155" s="257"/>
      <c r="S155" s="204">
        <v>0</v>
      </c>
      <c r="T155" s="257"/>
      <c r="U155" s="165"/>
      <c r="V155" s="123">
        <v>1</v>
      </c>
      <c r="W155" s="204"/>
      <c r="X155" s="123"/>
      <c r="Y155" s="204">
        <v>1</v>
      </c>
      <c r="Z155" s="123"/>
      <c r="AA155" s="204"/>
      <c r="AB155" s="248">
        <v>1</v>
      </c>
      <c r="AC155" s="224" t="s">
        <v>118</v>
      </c>
      <c r="AD155" s="111" t="s">
        <v>100</v>
      </c>
      <c r="AE155" s="112" t="s">
        <v>955</v>
      </c>
      <c r="AF155" s="49" t="s">
        <v>1017</v>
      </c>
      <c r="AG155" s="112"/>
      <c r="AH155" s="114">
        <v>31173000</v>
      </c>
      <c r="AI155" s="324"/>
    </row>
    <row r="156" spans="2:35" ht="168" customHeight="1" x14ac:dyDescent="0.25">
      <c r="B156" s="106" t="s">
        <v>667</v>
      </c>
      <c r="C156" s="107" t="s">
        <v>668</v>
      </c>
      <c r="D156" s="107" t="s">
        <v>669</v>
      </c>
      <c r="E156" s="144" t="s">
        <v>677</v>
      </c>
      <c r="F156" s="107" t="s">
        <v>133</v>
      </c>
      <c r="G156" s="157">
        <v>1</v>
      </c>
      <c r="H156" s="108" t="s">
        <v>1006</v>
      </c>
      <c r="I156" s="108" t="s">
        <v>87</v>
      </c>
      <c r="J156" s="108" t="s">
        <v>678</v>
      </c>
      <c r="K156" s="108" t="s">
        <v>291</v>
      </c>
      <c r="L156" s="108" t="s">
        <v>679</v>
      </c>
      <c r="M156" s="107" t="s">
        <v>89</v>
      </c>
      <c r="N156" s="109">
        <v>44958</v>
      </c>
      <c r="O156" s="210">
        <v>45289</v>
      </c>
      <c r="P156" s="228" t="s">
        <v>128</v>
      </c>
      <c r="Q156" s="164"/>
      <c r="R156" s="115"/>
      <c r="S156" s="164"/>
      <c r="T156" s="115"/>
      <c r="U156" s="164"/>
      <c r="V156" s="115"/>
      <c r="W156" s="164"/>
      <c r="X156" s="115"/>
      <c r="Y156" s="164"/>
      <c r="Z156" s="115"/>
      <c r="AA156" s="164"/>
      <c r="AB156" s="248">
        <v>1</v>
      </c>
      <c r="AC156" s="224" t="s">
        <v>118</v>
      </c>
      <c r="AD156" s="111" t="s">
        <v>100</v>
      </c>
      <c r="AE156" s="112" t="s">
        <v>955</v>
      </c>
      <c r="AF156" s="49" t="s">
        <v>1017</v>
      </c>
      <c r="AG156" s="112"/>
      <c r="AH156" s="140" t="s">
        <v>680</v>
      </c>
      <c r="AI156" s="324"/>
    </row>
    <row r="157" spans="2:35" ht="92.25" customHeight="1" x14ac:dyDescent="0.25">
      <c r="B157" s="106" t="s">
        <v>667</v>
      </c>
      <c r="C157" s="107" t="s">
        <v>668</v>
      </c>
      <c r="D157" s="107" t="s">
        <v>669</v>
      </c>
      <c r="E157" s="144" t="s">
        <v>681</v>
      </c>
      <c r="F157" s="107" t="s">
        <v>133</v>
      </c>
      <c r="G157" s="157">
        <v>1</v>
      </c>
      <c r="H157" s="108" t="s">
        <v>682</v>
      </c>
      <c r="I157" s="108" t="s">
        <v>87</v>
      </c>
      <c r="J157" s="108" t="s">
        <v>678</v>
      </c>
      <c r="K157" s="108" t="s">
        <v>291</v>
      </c>
      <c r="L157" s="108" t="s">
        <v>683</v>
      </c>
      <c r="M157" s="107" t="s">
        <v>89</v>
      </c>
      <c r="N157" s="109">
        <v>44958</v>
      </c>
      <c r="O157" s="210">
        <v>45289</v>
      </c>
      <c r="P157" s="228" t="s">
        <v>128</v>
      </c>
      <c r="Q157" s="164"/>
      <c r="R157" s="115"/>
      <c r="S157" s="164"/>
      <c r="T157" s="115"/>
      <c r="U157" s="164"/>
      <c r="V157" s="115"/>
      <c r="W157" s="164"/>
      <c r="X157" s="115"/>
      <c r="Y157" s="164"/>
      <c r="Z157" s="115"/>
      <c r="AA157" s="164"/>
      <c r="AB157" s="248">
        <v>1</v>
      </c>
      <c r="AC157" s="224" t="s">
        <v>118</v>
      </c>
      <c r="AD157" s="111" t="s">
        <v>100</v>
      </c>
      <c r="AE157" s="112" t="s">
        <v>955</v>
      </c>
      <c r="AF157" s="49" t="s">
        <v>1017</v>
      </c>
      <c r="AG157" s="112"/>
      <c r="AH157" s="258">
        <v>231657000</v>
      </c>
      <c r="AI157" s="325"/>
    </row>
    <row r="158" spans="2:35" ht="100.5" customHeight="1" x14ac:dyDescent="0.25">
      <c r="B158" s="106" t="s">
        <v>667</v>
      </c>
      <c r="C158" s="107" t="s">
        <v>668</v>
      </c>
      <c r="D158" s="107" t="s">
        <v>684</v>
      </c>
      <c r="E158" s="144" t="s">
        <v>685</v>
      </c>
      <c r="F158" s="107" t="s">
        <v>137</v>
      </c>
      <c r="G158" s="157">
        <v>4</v>
      </c>
      <c r="H158" s="108" t="s">
        <v>686</v>
      </c>
      <c r="I158" s="108" t="s">
        <v>87</v>
      </c>
      <c r="J158" s="108" t="s">
        <v>687</v>
      </c>
      <c r="K158" s="108" t="s">
        <v>115</v>
      </c>
      <c r="L158" s="112" t="s">
        <v>688</v>
      </c>
      <c r="M158" s="107" t="s">
        <v>89</v>
      </c>
      <c r="N158" s="109">
        <v>44958</v>
      </c>
      <c r="O158" s="210">
        <v>45289</v>
      </c>
      <c r="P158" s="228" t="s">
        <v>228</v>
      </c>
      <c r="Q158" s="164"/>
      <c r="R158" s="115"/>
      <c r="S158" s="164"/>
      <c r="T158" s="115"/>
      <c r="U158" s="164"/>
      <c r="V158" s="123">
        <v>2</v>
      </c>
      <c r="W158" s="164"/>
      <c r="X158" s="115"/>
      <c r="Y158" s="164"/>
      <c r="Z158" s="115"/>
      <c r="AA158" s="164"/>
      <c r="AB158" s="248">
        <v>2</v>
      </c>
      <c r="AC158" s="224" t="s">
        <v>448</v>
      </c>
      <c r="AD158" s="111" t="s">
        <v>100</v>
      </c>
      <c r="AE158" s="112" t="s">
        <v>951</v>
      </c>
      <c r="AF158" s="49" t="s">
        <v>1017</v>
      </c>
      <c r="AG158" s="112"/>
      <c r="AH158" s="141" t="s">
        <v>689</v>
      </c>
      <c r="AI158" s="323">
        <v>1274682000</v>
      </c>
    </row>
    <row r="159" spans="2:35" ht="84" customHeight="1" x14ac:dyDescent="0.25">
      <c r="B159" s="106" t="s">
        <v>667</v>
      </c>
      <c r="C159" s="107" t="s">
        <v>668</v>
      </c>
      <c r="D159" s="107" t="s">
        <v>684</v>
      </c>
      <c r="E159" s="144" t="s">
        <v>690</v>
      </c>
      <c r="F159" s="107" t="s">
        <v>879</v>
      </c>
      <c r="G159" s="157">
        <v>2</v>
      </c>
      <c r="H159" s="108" t="s">
        <v>691</v>
      </c>
      <c r="I159" s="108" t="s">
        <v>87</v>
      </c>
      <c r="J159" s="108" t="s">
        <v>692</v>
      </c>
      <c r="K159" s="108" t="s">
        <v>291</v>
      </c>
      <c r="L159" s="122" t="s">
        <v>693</v>
      </c>
      <c r="M159" s="107" t="s">
        <v>89</v>
      </c>
      <c r="N159" s="109">
        <v>44958</v>
      </c>
      <c r="O159" s="210">
        <v>45289</v>
      </c>
      <c r="P159" s="228" t="s">
        <v>128</v>
      </c>
      <c r="Q159" s="164"/>
      <c r="R159" s="115"/>
      <c r="S159" s="164"/>
      <c r="T159" s="115"/>
      <c r="U159" s="164"/>
      <c r="V159" s="115"/>
      <c r="W159" s="164"/>
      <c r="X159" s="115"/>
      <c r="Y159" s="164"/>
      <c r="Z159" s="115"/>
      <c r="AA159" s="164"/>
      <c r="AB159" s="248">
        <v>2</v>
      </c>
      <c r="AC159" s="224" t="s">
        <v>448</v>
      </c>
      <c r="AD159" s="111" t="s">
        <v>100</v>
      </c>
      <c r="AE159" s="112" t="s">
        <v>955</v>
      </c>
      <c r="AF159" s="49" t="s">
        <v>1017</v>
      </c>
      <c r="AG159" s="112"/>
      <c r="AH159" s="142">
        <v>59800000</v>
      </c>
      <c r="AI159" s="324"/>
    </row>
    <row r="160" spans="2:35" ht="51" customHeight="1" x14ac:dyDescent="0.25">
      <c r="B160" s="106" t="s">
        <v>667</v>
      </c>
      <c r="C160" s="107" t="s">
        <v>668</v>
      </c>
      <c r="D160" s="107" t="s">
        <v>684</v>
      </c>
      <c r="E160" s="144" t="s">
        <v>694</v>
      </c>
      <c r="F160" s="107" t="s">
        <v>133</v>
      </c>
      <c r="G160" s="157">
        <v>1</v>
      </c>
      <c r="H160" s="112" t="s">
        <v>1015</v>
      </c>
      <c r="I160" s="108" t="s">
        <v>87</v>
      </c>
      <c r="J160" s="112" t="s">
        <v>695</v>
      </c>
      <c r="K160" s="108" t="s">
        <v>291</v>
      </c>
      <c r="L160" s="112" t="s">
        <v>696</v>
      </c>
      <c r="M160" s="107" t="s">
        <v>89</v>
      </c>
      <c r="N160" s="109">
        <v>44958</v>
      </c>
      <c r="O160" s="210">
        <v>45289</v>
      </c>
      <c r="P160" s="228" t="s">
        <v>128</v>
      </c>
      <c r="Q160" s="164"/>
      <c r="R160" s="115"/>
      <c r="S160" s="164"/>
      <c r="T160" s="115"/>
      <c r="U160" s="164"/>
      <c r="V160" s="115"/>
      <c r="W160" s="164"/>
      <c r="X160" s="115"/>
      <c r="Y160" s="164"/>
      <c r="Z160" s="115"/>
      <c r="AA160" s="164"/>
      <c r="AB160" s="248">
        <v>1</v>
      </c>
      <c r="AC160" s="224" t="s">
        <v>118</v>
      </c>
      <c r="AD160" s="111" t="s">
        <v>100</v>
      </c>
      <c r="AE160" s="112" t="s">
        <v>955</v>
      </c>
      <c r="AF160" s="49" t="s">
        <v>1017</v>
      </c>
      <c r="AG160" s="112"/>
      <c r="AH160" s="143">
        <v>220000000</v>
      </c>
      <c r="AI160" s="324"/>
    </row>
    <row r="161" spans="2:35" ht="51" customHeight="1" x14ac:dyDescent="0.25">
      <c r="B161" s="106" t="s">
        <v>667</v>
      </c>
      <c r="C161" s="107" t="s">
        <v>668</v>
      </c>
      <c r="D161" s="107" t="s">
        <v>684</v>
      </c>
      <c r="E161" s="144" t="s">
        <v>697</v>
      </c>
      <c r="F161" s="107" t="s">
        <v>133</v>
      </c>
      <c r="G161" s="150">
        <v>1</v>
      </c>
      <c r="H161" s="108" t="s">
        <v>698</v>
      </c>
      <c r="I161" s="108" t="s">
        <v>87</v>
      </c>
      <c r="J161" s="122" t="s">
        <v>699</v>
      </c>
      <c r="K161" s="108" t="s">
        <v>291</v>
      </c>
      <c r="L161" s="122" t="s">
        <v>700</v>
      </c>
      <c r="M161" s="107" t="s">
        <v>89</v>
      </c>
      <c r="N161" s="109">
        <v>44958</v>
      </c>
      <c r="O161" s="210">
        <v>45289</v>
      </c>
      <c r="P161" s="228" t="s">
        <v>90</v>
      </c>
      <c r="Q161" s="164"/>
      <c r="R161" s="115"/>
      <c r="S161" s="164">
        <v>0.1</v>
      </c>
      <c r="T161" s="115"/>
      <c r="U161" s="164"/>
      <c r="V161" s="115">
        <v>0.4</v>
      </c>
      <c r="W161" s="164"/>
      <c r="X161" s="115"/>
      <c r="Y161" s="164">
        <v>0.7</v>
      </c>
      <c r="Z161" s="115"/>
      <c r="AA161" s="164"/>
      <c r="AB161" s="229">
        <v>1</v>
      </c>
      <c r="AC161" s="224" t="s">
        <v>118</v>
      </c>
      <c r="AD161" s="111" t="s">
        <v>100</v>
      </c>
      <c r="AE161" s="112" t="s">
        <v>955</v>
      </c>
      <c r="AF161" s="49" t="s">
        <v>1017</v>
      </c>
      <c r="AG161" s="112"/>
      <c r="AH161" s="142">
        <v>59800000</v>
      </c>
      <c r="AI161" s="324"/>
    </row>
    <row r="162" spans="2:35" ht="65.25" customHeight="1" x14ac:dyDescent="0.25">
      <c r="B162" s="106" t="s">
        <v>667</v>
      </c>
      <c r="C162" s="107" t="s">
        <v>668</v>
      </c>
      <c r="D162" s="107" t="s">
        <v>684</v>
      </c>
      <c r="E162" s="144" t="s">
        <v>1019</v>
      </c>
      <c r="F162" s="107" t="s">
        <v>133</v>
      </c>
      <c r="G162" s="157">
        <v>1</v>
      </c>
      <c r="H162" s="108" t="s">
        <v>1041</v>
      </c>
      <c r="I162" s="108" t="s">
        <v>87</v>
      </c>
      <c r="J162" s="108" t="s">
        <v>1042</v>
      </c>
      <c r="K162" s="108" t="s">
        <v>291</v>
      </c>
      <c r="L162" s="108" t="s">
        <v>1043</v>
      </c>
      <c r="M162" s="107" t="s">
        <v>89</v>
      </c>
      <c r="N162" s="109">
        <v>44958</v>
      </c>
      <c r="O162" s="210">
        <v>45289</v>
      </c>
      <c r="P162" s="228" t="s">
        <v>128</v>
      </c>
      <c r="Q162" s="164"/>
      <c r="R162" s="115"/>
      <c r="S162" s="164"/>
      <c r="T162" s="115"/>
      <c r="U162" s="164"/>
      <c r="V162" s="115"/>
      <c r="W162" s="164"/>
      <c r="X162" s="115"/>
      <c r="Y162" s="164"/>
      <c r="Z162" s="115"/>
      <c r="AA162" s="164"/>
      <c r="AB162" s="248">
        <v>1</v>
      </c>
      <c r="AC162" s="224" t="s">
        <v>448</v>
      </c>
      <c r="AD162" s="111" t="s">
        <v>100</v>
      </c>
      <c r="AE162" s="112" t="s">
        <v>951</v>
      </c>
      <c r="AF162" s="49" t="s">
        <v>1017</v>
      </c>
      <c r="AG162" s="112"/>
      <c r="AH162" s="114">
        <v>60456000</v>
      </c>
      <c r="AI162" s="325"/>
    </row>
    <row r="163" spans="2:35" ht="51" customHeight="1" x14ac:dyDescent="0.25">
      <c r="B163" s="11" t="s">
        <v>701</v>
      </c>
      <c r="C163" s="14" t="s">
        <v>130</v>
      </c>
      <c r="D163" s="14" t="s">
        <v>702</v>
      </c>
      <c r="E163" s="144" t="s">
        <v>703</v>
      </c>
      <c r="F163" s="14" t="s">
        <v>112</v>
      </c>
      <c r="G163" s="146">
        <v>11</v>
      </c>
      <c r="H163" s="202" t="s">
        <v>704</v>
      </c>
      <c r="I163" s="12" t="s">
        <v>125</v>
      </c>
      <c r="J163" s="45" t="s">
        <v>705</v>
      </c>
      <c r="K163" s="47" t="s">
        <v>291</v>
      </c>
      <c r="L163" s="50" t="s">
        <v>1007</v>
      </c>
      <c r="M163" s="14" t="s">
        <v>89</v>
      </c>
      <c r="N163" s="51">
        <v>44928</v>
      </c>
      <c r="O163" s="221">
        <v>45289</v>
      </c>
      <c r="P163" s="230" t="s">
        <v>178</v>
      </c>
      <c r="Q163" s="172">
        <v>1</v>
      </c>
      <c r="R163" s="102">
        <v>1</v>
      </c>
      <c r="S163" s="172">
        <v>1</v>
      </c>
      <c r="T163" s="102">
        <v>1</v>
      </c>
      <c r="U163" s="172">
        <v>1</v>
      </c>
      <c r="V163" s="102">
        <v>1</v>
      </c>
      <c r="W163" s="172">
        <v>1</v>
      </c>
      <c r="X163" s="102">
        <v>1</v>
      </c>
      <c r="Y163" s="172">
        <v>1</v>
      </c>
      <c r="Z163" s="102">
        <v>1</v>
      </c>
      <c r="AA163" s="172">
        <v>1</v>
      </c>
      <c r="AB163" s="249"/>
      <c r="AC163" s="225" t="s">
        <v>99</v>
      </c>
      <c r="AD163" s="16" t="s">
        <v>100</v>
      </c>
      <c r="AE163" s="40" t="s">
        <v>955</v>
      </c>
      <c r="AF163" s="49" t="s">
        <v>1017</v>
      </c>
      <c r="AG163" s="42"/>
      <c r="AH163" s="52">
        <v>0</v>
      </c>
      <c r="AI163" s="393">
        <v>3349609759.5</v>
      </c>
    </row>
    <row r="164" spans="2:35" ht="51" customHeight="1" x14ac:dyDescent="0.25">
      <c r="B164" s="11" t="s">
        <v>701</v>
      </c>
      <c r="C164" s="14" t="s">
        <v>130</v>
      </c>
      <c r="D164" s="14" t="s">
        <v>702</v>
      </c>
      <c r="E164" s="144" t="s">
        <v>706</v>
      </c>
      <c r="F164" s="14" t="s">
        <v>112</v>
      </c>
      <c r="G164" s="146">
        <v>9</v>
      </c>
      <c r="H164" s="202" t="s">
        <v>1101</v>
      </c>
      <c r="I164" s="12" t="s">
        <v>125</v>
      </c>
      <c r="J164" s="45" t="s">
        <v>1085</v>
      </c>
      <c r="K164" s="47" t="s">
        <v>115</v>
      </c>
      <c r="L164" s="50" t="s">
        <v>1086</v>
      </c>
      <c r="M164" s="14" t="s">
        <v>89</v>
      </c>
      <c r="N164" s="51">
        <v>44928</v>
      </c>
      <c r="O164" s="221">
        <v>45199</v>
      </c>
      <c r="P164" s="230" t="s">
        <v>178</v>
      </c>
      <c r="Q164" s="293">
        <v>1</v>
      </c>
      <c r="R164" s="294">
        <v>1</v>
      </c>
      <c r="S164" s="293">
        <v>1</v>
      </c>
      <c r="T164" s="294">
        <v>1</v>
      </c>
      <c r="U164" s="293">
        <v>1</v>
      </c>
      <c r="V164" s="294">
        <v>1</v>
      </c>
      <c r="W164" s="293">
        <v>1</v>
      </c>
      <c r="X164" s="294">
        <v>1</v>
      </c>
      <c r="Y164" s="293">
        <v>1</v>
      </c>
      <c r="Z164" s="102"/>
      <c r="AA164" s="172"/>
      <c r="AB164" s="249"/>
      <c r="AC164" s="225" t="s">
        <v>99</v>
      </c>
      <c r="AD164" s="16" t="s">
        <v>100</v>
      </c>
      <c r="AE164" s="40" t="s">
        <v>955</v>
      </c>
      <c r="AF164" s="49" t="s">
        <v>1017</v>
      </c>
      <c r="AG164" s="42"/>
      <c r="AH164" s="52">
        <v>0</v>
      </c>
      <c r="AI164" s="394"/>
    </row>
    <row r="165" spans="2:35" ht="51" customHeight="1" x14ac:dyDescent="0.25">
      <c r="B165" s="11" t="s">
        <v>701</v>
      </c>
      <c r="C165" s="14" t="s">
        <v>130</v>
      </c>
      <c r="D165" s="14" t="s">
        <v>707</v>
      </c>
      <c r="E165" s="144" t="s">
        <v>708</v>
      </c>
      <c r="F165" s="14" t="s">
        <v>954</v>
      </c>
      <c r="G165" s="158">
        <v>1</v>
      </c>
      <c r="H165" s="202" t="s">
        <v>1008</v>
      </c>
      <c r="I165" s="12" t="s">
        <v>125</v>
      </c>
      <c r="J165" s="56" t="s">
        <v>709</v>
      </c>
      <c r="K165" s="50" t="s">
        <v>115</v>
      </c>
      <c r="L165" s="45" t="s">
        <v>1009</v>
      </c>
      <c r="M165" s="14" t="s">
        <v>89</v>
      </c>
      <c r="N165" s="51">
        <v>45122</v>
      </c>
      <c r="O165" s="221">
        <v>45260</v>
      </c>
      <c r="P165" s="230" t="s">
        <v>128</v>
      </c>
      <c r="Q165" s="173"/>
      <c r="R165" s="100"/>
      <c r="S165" s="173"/>
      <c r="T165" s="100"/>
      <c r="U165" s="173"/>
      <c r="V165" s="100"/>
      <c r="W165" s="173"/>
      <c r="X165" s="100"/>
      <c r="Y165" s="173"/>
      <c r="Z165" s="100"/>
      <c r="AA165" s="173">
        <v>1</v>
      </c>
      <c r="AB165" s="249"/>
      <c r="AC165" s="225" t="s">
        <v>99</v>
      </c>
      <c r="AD165" s="16" t="s">
        <v>100</v>
      </c>
      <c r="AE165" s="40" t="s">
        <v>955</v>
      </c>
      <c r="AF165" s="49" t="s">
        <v>1017</v>
      </c>
      <c r="AG165" s="42"/>
      <c r="AH165" s="52">
        <v>0</v>
      </c>
      <c r="AI165" s="52">
        <v>365738922</v>
      </c>
    </row>
    <row r="166" spans="2:35" ht="51" customHeight="1" x14ac:dyDescent="0.25">
      <c r="B166" s="11" t="s">
        <v>701</v>
      </c>
      <c r="C166" s="14" t="s">
        <v>130</v>
      </c>
      <c r="D166" s="14" t="s">
        <v>710</v>
      </c>
      <c r="E166" s="144" t="s">
        <v>711</v>
      </c>
      <c r="F166" s="14" t="s">
        <v>137</v>
      </c>
      <c r="G166" s="146">
        <v>12</v>
      </c>
      <c r="H166" s="45" t="s">
        <v>712</v>
      </c>
      <c r="I166" s="12" t="s">
        <v>87</v>
      </c>
      <c r="J166" s="50" t="s">
        <v>713</v>
      </c>
      <c r="K166" s="47" t="s">
        <v>291</v>
      </c>
      <c r="L166" s="45" t="s">
        <v>714</v>
      </c>
      <c r="M166" s="14" t="s">
        <v>89</v>
      </c>
      <c r="N166" s="51">
        <v>44928</v>
      </c>
      <c r="O166" s="221">
        <v>45289</v>
      </c>
      <c r="P166" s="230" t="s">
        <v>178</v>
      </c>
      <c r="Q166" s="172">
        <v>1</v>
      </c>
      <c r="R166" s="102">
        <v>1</v>
      </c>
      <c r="S166" s="172">
        <v>1</v>
      </c>
      <c r="T166" s="102">
        <v>1</v>
      </c>
      <c r="U166" s="172">
        <v>1</v>
      </c>
      <c r="V166" s="102">
        <v>1</v>
      </c>
      <c r="W166" s="172">
        <v>1</v>
      </c>
      <c r="X166" s="102">
        <v>1</v>
      </c>
      <c r="Y166" s="172">
        <v>1</v>
      </c>
      <c r="Z166" s="102">
        <v>1</v>
      </c>
      <c r="AA166" s="172">
        <v>1</v>
      </c>
      <c r="AB166" s="250">
        <v>1</v>
      </c>
      <c r="AC166" s="225" t="s">
        <v>118</v>
      </c>
      <c r="AD166" s="16" t="s">
        <v>100</v>
      </c>
      <c r="AE166" s="40" t="s">
        <v>955</v>
      </c>
      <c r="AF166" s="49" t="s">
        <v>1017</v>
      </c>
      <c r="AG166" s="42"/>
      <c r="AH166" s="52">
        <v>39360276</v>
      </c>
      <c r="AI166" s="348">
        <v>4692461877</v>
      </c>
    </row>
    <row r="167" spans="2:35" ht="68.25" customHeight="1" x14ac:dyDescent="0.25">
      <c r="B167" s="11" t="s">
        <v>701</v>
      </c>
      <c r="C167" s="14" t="s">
        <v>130</v>
      </c>
      <c r="D167" s="14" t="s">
        <v>710</v>
      </c>
      <c r="E167" s="144" t="s">
        <v>715</v>
      </c>
      <c r="F167" s="14" t="s">
        <v>137</v>
      </c>
      <c r="G167" s="147">
        <v>1</v>
      </c>
      <c r="H167" s="45" t="s">
        <v>716</v>
      </c>
      <c r="I167" s="12" t="s">
        <v>87</v>
      </c>
      <c r="J167" s="45" t="s">
        <v>717</v>
      </c>
      <c r="K167" s="46" t="s">
        <v>115</v>
      </c>
      <c r="L167" s="45" t="s">
        <v>718</v>
      </c>
      <c r="M167" s="14" t="s">
        <v>89</v>
      </c>
      <c r="N167" s="57">
        <v>44928</v>
      </c>
      <c r="O167" s="221">
        <v>45289</v>
      </c>
      <c r="P167" s="230" t="s">
        <v>178</v>
      </c>
      <c r="Q167" s="147">
        <v>1</v>
      </c>
      <c r="R167" s="101">
        <v>1</v>
      </c>
      <c r="S167" s="147">
        <v>1</v>
      </c>
      <c r="T167" s="101">
        <v>1</v>
      </c>
      <c r="U167" s="147">
        <v>1</v>
      </c>
      <c r="V167" s="101">
        <v>1</v>
      </c>
      <c r="W167" s="147">
        <v>1</v>
      </c>
      <c r="X167" s="101">
        <v>1</v>
      </c>
      <c r="Y167" s="147">
        <v>1</v>
      </c>
      <c r="Z167" s="101">
        <v>1</v>
      </c>
      <c r="AA167" s="147">
        <v>1</v>
      </c>
      <c r="AB167" s="251">
        <v>1</v>
      </c>
      <c r="AC167" s="225" t="s">
        <v>118</v>
      </c>
      <c r="AD167" s="16" t="s">
        <v>100</v>
      </c>
      <c r="AE167" s="40" t="s">
        <v>955</v>
      </c>
      <c r="AF167" s="49" t="s">
        <v>1017</v>
      </c>
      <c r="AG167" s="42"/>
      <c r="AH167" s="59">
        <v>156256188</v>
      </c>
      <c r="AI167" s="349"/>
    </row>
    <row r="168" spans="2:35" ht="88.5" customHeight="1" x14ac:dyDescent="0.25">
      <c r="B168" s="11" t="s">
        <v>701</v>
      </c>
      <c r="C168" s="14" t="s">
        <v>130</v>
      </c>
      <c r="D168" s="14" t="s">
        <v>710</v>
      </c>
      <c r="E168" s="144" t="s">
        <v>719</v>
      </c>
      <c r="F168" s="14" t="s">
        <v>137</v>
      </c>
      <c r="G168" s="159">
        <v>3</v>
      </c>
      <c r="H168" s="47" t="s">
        <v>720</v>
      </c>
      <c r="I168" s="12" t="s">
        <v>125</v>
      </c>
      <c r="J168" s="54" t="s">
        <v>721</v>
      </c>
      <c r="K168" s="47" t="s">
        <v>291</v>
      </c>
      <c r="L168" s="54" t="s">
        <v>722</v>
      </c>
      <c r="M168" s="14" t="s">
        <v>532</v>
      </c>
      <c r="N168" s="58">
        <v>44936</v>
      </c>
      <c r="O168" s="221">
        <v>45289</v>
      </c>
      <c r="P168" s="230" t="s">
        <v>128</v>
      </c>
      <c r="Q168" s="161" t="s">
        <v>135</v>
      </c>
      <c r="R168" s="92" t="s">
        <v>135</v>
      </c>
      <c r="S168" s="161" t="s">
        <v>135</v>
      </c>
      <c r="T168" s="92" t="s">
        <v>135</v>
      </c>
      <c r="U168" s="161" t="s">
        <v>135</v>
      </c>
      <c r="V168" s="92" t="s">
        <v>135</v>
      </c>
      <c r="W168" s="161" t="s">
        <v>135</v>
      </c>
      <c r="X168" s="92" t="s">
        <v>135</v>
      </c>
      <c r="Y168" s="161" t="s">
        <v>135</v>
      </c>
      <c r="Z168" s="92" t="s">
        <v>135</v>
      </c>
      <c r="AA168" s="161" t="s">
        <v>135</v>
      </c>
      <c r="AB168" s="250">
        <v>3</v>
      </c>
      <c r="AC168" s="225" t="s">
        <v>118</v>
      </c>
      <c r="AD168" s="16" t="s">
        <v>100</v>
      </c>
      <c r="AE168" s="40" t="s">
        <v>955</v>
      </c>
      <c r="AF168" s="49" t="s">
        <v>1017</v>
      </c>
      <c r="AG168" s="42"/>
      <c r="AH168" s="60">
        <v>46968640</v>
      </c>
      <c r="AI168" s="350"/>
    </row>
    <row r="169" spans="2:35" ht="142.5" customHeight="1" x14ac:dyDescent="0.25">
      <c r="B169" s="11" t="s">
        <v>701</v>
      </c>
      <c r="C169" s="14" t="s">
        <v>130</v>
      </c>
      <c r="D169" s="14" t="s">
        <v>723</v>
      </c>
      <c r="E169" s="144" t="s">
        <v>724</v>
      </c>
      <c r="F169" s="14" t="s">
        <v>137</v>
      </c>
      <c r="G169" s="147">
        <v>1</v>
      </c>
      <c r="H169" s="47" t="s">
        <v>725</v>
      </c>
      <c r="I169" s="12" t="s">
        <v>87</v>
      </c>
      <c r="J169" s="54" t="s">
        <v>1010</v>
      </c>
      <c r="K169" s="47" t="s">
        <v>115</v>
      </c>
      <c r="L169" s="54" t="s">
        <v>726</v>
      </c>
      <c r="M169" s="14" t="s">
        <v>89</v>
      </c>
      <c r="N169" s="58">
        <v>44927</v>
      </c>
      <c r="O169" s="221">
        <v>45289</v>
      </c>
      <c r="P169" s="230" t="s">
        <v>178</v>
      </c>
      <c r="Q169" s="160">
        <v>1</v>
      </c>
      <c r="R169" s="93">
        <v>1</v>
      </c>
      <c r="S169" s="160">
        <v>1</v>
      </c>
      <c r="T169" s="93">
        <v>1</v>
      </c>
      <c r="U169" s="160">
        <v>1</v>
      </c>
      <c r="V169" s="93">
        <v>1</v>
      </c>
      <c r="W169" s="160">
        <v>1</v>
      </c>
      <c r="X169" s="93">
        <v>1</v>
      </c>
      <c r="Y169" s="160">
        <v>1</v>
      </c>
      <c r="Z169" s="93">
        <v>1</v>
      </c>
      <c r="AA169" s="160">
        <v>1</v>
      </c>
      <c r="AB169" s="252">
        <v>1</v>
      </c>
      <c r="AC169" s="225" t="s">
        <v>118</v>
      </c>
      <c r="AD169" s="16" t="s">
        <v>100</v>
      </c>
      <c r="AE169" s="40" t="s">
        <v>955</v>
      </c>
      <c r="AF169" s="49" t="s">
        <v>1017</v>
      </c>
      <c r="AG169" s="42"/>
      <c r="AH169" s="60">
        <v>0</v>
      </c>
      <c r="AI169" s="61">
        <v>9702455898.1800003</v>
      </c>
    </row>
    <row r="170" spans="2:35" ht="51" customHeight="1" x14ac:dyDescent="0.25">
      <c r="B170" s="11" t="s">
        <v>701</v>
      </c>
      <c r="C170" s="14" t="s">
        <v>130</v>
      </c>
      <c r="D170" s="14" t="s">
        <v>131</v>
      </c>
      <c r="E170" s="144" t="s">
        <v>727</v>
      </c>
      <c r="F170" s="14" t="s">
        <v>137</v>
      </c>
      <c r="G170" s="160">
        <v>1</v>
      </c>
      <c r="H170" s="47" t="s">
        <v>728</v>
      </c>
      <c r="I170" s="12" t="s">
        <v>125</v>
      </c>
      <c r="J170" s="54" t="s">
        <v>729</v>
      </c>
      <c r="K170" s="47" t="s">
        <v>115</v>
      </c>
      <c r="L170" s="54" t="s">
        <v>730</v>
      </c>
      <c r="M170" s="14" t="s">
        <v>89</v>
      </c>
      <c r="N170" s="58">
        <v>44927</v>
      </c>
      <c r="O170" s="221">
        <v>45289</v>
      </c>
      <c r="P170" s="230" t="s">
        <v>178</v>
      </c>
      <c r="Q170" s="160">
        <v>1</v>
      </c>
      <c r="R170" s="93">
        <v>1</v>
      </c>
      <c r="S170" s="160">
        <v>1</v>
      </c>
      <c r="T170" s="93">
        <v>1</v>
      </c>
      <c r="U170" s="160">
        <v>1</v>
      </c>
      <c r="V170" s="93">
        <v>1</v>
      </c>
      <c r="W170" s="160">
        <v>1</v>
      </c>
      <c r="X170" s="93">
        <v>1</v>
      </c>
      <c r="Y170" s="160">
        <v>1</v>
      </c>
      <c r="Z170" s="93">
        <v>1</v>
      </c>
      <c r="AA170" s="160">
        <v>1</v>
      </c>
      <c r="AB170" s="252">
        <v>0.98</v>
      </c>
      <c r="AC170" s="225" t="s">
        <v>118</v>
      </c>
      <c r="AD170" s="16" t="s">
        <v>100</v>
      </c>
      <c r="AE170" s="40" t="s">
        <v>955</v>
      </c>
      <c r="AF170" s="49" t="s">
        <v>1017</v>
      </c>
      <c r="AG170" s="42"/>
      <c r="AH170" s="60">
        <v>0</v>
      </c>
      <c r="AI170" s="348">
        <v>35027938573.519997</v>
      </c>
    </row>
    <row r="171" spans="2:35" ht="51" customHeight="1" x14ac:dyDescent="0.25">
      <c r="B171" s="11" t="s">
        <v>701</v>
      </c>
      <c r="C171" s="14" t="s">
        <v>130</v>
      </c>
      <c r="D171" s="14" t="s">
        <v>131</v>
      </c>
      <c r="E171" s="144" t="s">
        <v>731</v>
      </c>
      <c r="F171" s="14" t="s">
        <v>137</v>
      </c>
      <c r="G171" s="160">
        <v>1</v>
      </c>
      <c r="H171" s="47" t="s">
        <v>732</v>
      </c>
      <c r="I171" s="12" t="s">
        <v>125</v>
      </c>
      <c r="J171" s="54" t="s">
        <v>729</v>
      </c>
      <c r="K171" s="47" t="s">
        <v>115</v>
      </c>
      <c r="L171" s="54" t="s">
        <v>733</v>
      </c>
      <c r="M171" s="14" t="s">
        <v>89</v>
      </c>
      <c r="N171" s="58">
        <v>44928</v>
      </c>
      <c r="O171" s="221">
        <v>45289</v>
      </c>
      <c r="P171" s="230" t="s">
        <v>228</v>
      </c>
      <c r="Q171" s="161" t="s">
        <v>135</v>
      </c>
      <c r="R171" s="92" t="s">
        <v>135</v>
      </c>
      <c r="S171" s="161" t="s">
        <v>135</v>
      </c>
      <c r="T171" s="92" t="s">
        <v>135</v>
      </c>
      <c r="U171" s="161" t="s">
        <v>135</v>
      </c>
      <c r="V171" s="93">
        <v>0.5</v>
      </c>
      <c r="W171" s="161" t="s">
        <v>135</v>
      </c>
      <c r="X171" s="92" t="s">
        <v>135</v>
      </c>
      <c r="Y171" s="161" t="s">
        <v>135</v>
      </c>
      <c r="Z171" s="92" t="s">
        <v>135</v>
      </c>
      <c r="AA171" s="161" t="s">
        <v>135</v>
      </c>
      <c r="AB171" s="252">
        <v>1</v>
      </c>
      <c r="AC171" s="225" t="s">
        <v>118</v>
      </c>
      <c r="AD171" s="16" t="s">
        <v>100</v>
      </c>
      <c r="AE171" s="40" t="s">
        <v>955</v>
      </c>
      <c r="AF171" s="49" t="s">
        <v>1017</v>
      </c>
      <c r="AG171" s="42"/>
      <c r="AH171" s="60">
        <v>0</v>
      </c>
      <c r="AI171" s="350"/>
    </row>
    <row r="172" spans="2:35" ht="51" customHeight="1" x14ac:dyDescent="0.25">
      <c r="B172" s="11" t="s">
        <v>701</v>
      </c>
      <c r="C172" s="14" t="s">
        <v>130</v>
      </c>
      <c r="D172" s="14" t="s">
        <v>734</v>
      </c>
      <c r="E172" s="144" t="s">
        <v>735</v>
      </c>
      <c r="F172" s="14" t="s">
        <v>137</v>
      </c>
      <c r="G172" s="160">
        <v>1</v>
      </c>
      <c r="H172" s="47" t="s">
        <v>736</v>
      </c>
      <c r="I172" s="12" t="s">
        <v>87</v>
      </c>
      <c r="J172" s="54" t="s">
        <v>737</v>
      </c>
      <c r="K172" s="47" t="s">
        <v>115</v>
      </c>
      <c r="L172" s="54" t="s">
        <v>733</v>
      </c>
      <c r="M172" s="14" t="s">
        <v>89</v>
      </c>
      <c r="N172" s="58">
        <v>44986</v>
      </c>
      <c r="O172" s="222">
        <v>45261</v>
      </c>
      <c r="P172" s="230" t="s">
        <v>90</v>
      </c>
      <c r="Q172" s="161" t="s">
        <v>135</v>
      </c>
      <c r="R172" s="92" t="s">
        <v>135</v>
      </c>
      <c r="S172" s="160">
        <v>1</v>
      </c>
      <c r="T172" s="92" t="s">
        <v>135</v>
      </c>
      <c r="U172" s="161" t="s">
        <v>135</v>
      </c>
      <c r="V172" s="93">
        <v>1</v>
      </c>
      <c r="W172" s="161" t="s">
        <v>135</v>
      </c>
      <c r="X172" s="92" t="s">
        <v>135</v>
      </c>
      <c r="Y172" s="160">
        <v>1</v>
      </c>
      <c r="Z172" s="92" t="s">
        <v>135</v>
      </c>
      <c r="AA172" s="161" t="s">
        <v>135</v>
      </c>
      <c r="AB172" s="252">
        <v>1</v>
      </c>
      <c r="AC172" s="225" t="s">
        <v>118</v>
      </c>
      <c r="AD172" s="16" t="s">
        <v>100</v>
      </c>
      <c r="AE172" s="40" t="s">
        <v>955</v>
      </c>
      <c r="AF172" s="49" t="s">
        <v>1017</v>
      </c>
      <c r="AG172" s="42"/>
      <c r="AH172" s="62">
        <v>42000000</v>
      </c>
      <c r="AI172" s="348">
        <v>7363930131.9399996</v>
      </c>
    </row>
    <row r="173" spans="2:35" ht="51" customHeight="1" x14ac:dyDescent="0.25">
      <c r="B173" s="11" t="s">
        <v>701</v>
      </c>
      <c r="C173" s="14" t="s">
        <v>130</v>
      </c>
      <c r="D173" s="14" t="s">
        <v>734</v>
      </c>
      <c r="E173" s="144" t="s">
        <v>738</v>
      </c>
      <c r="F173" s="14" t="s">
        <v>137</v>
      </c>
      <c r="G173" s="160">
        <v>1</v>
      </c>
      <c r="H173" s="47" t="s">
        <v>739</v>
      </c>
      <c r="I173" s="12" t="s">
        <v>87</v>
      </c>
      <c r="J173" s="54" t="s">
        <v>740</v>
      </c>
      <c r="K173" s="47" t="s">
        <v>115</v>
      </c>
      <c r="L173" s="54" t="s">
        <v>733</v>
      </c>
      <c r="M173" s="14" t="s">
        <v>89</v>
      </c>
      <c r="N173" s="58">
        <v>44928</v>
      </c>
      <c r="O173" s="221">
        <v>45289</v>
      </c>
      <c r="P173" s="230" t="s">
        <v>178</v>
      </c>
      <c r="Q173" s="160">
        <v>1</v>
      </c>
      <c r="R173" s="93">
        <v>1</v>
      </c>
      <c r="S173" s="160">
        <v>1</v>
      </c>
      <c r="T173" s="93">
        <v>1</v>
      </c>
      <c r="U173" s="160">
        <v>1</v>
      </c>
      <c r="V173" s="93">
        <v>1</v>
      </c>
      <c r="W173" s="160">
        <v>1</v>
      </c>
      <c r="X173" s="93">
        <v>1</v>
      </c>
      <c r="Y173" s="160">
        <v>1</v>
      </c>
      <c r="Z173" s="93">
        <v>1</v>
      </c>
      <c r="AA173" s="160">
        <v>1</v>
      </c>
      <c r="AB173" s="252">
        <v>1</v>
      </c>
      <c r="AC173" s="225" t="s">
        <v>118</v>
      </c>
      <c r="AD173" s="16" t="s">
        <v>100</v>
      </c>
      <c r="AE173" s="40" t="s">
        <v>955</v>
      </c>
      <c r="AF173" s="49" t="s">
        <v>1017</v>
      </c>
      <c r="AG173" s="42"/>
      <c r="AH173" s="62">
        <v>42000000</v>
      </c>
      <c r="AI173" s="350"/>
    </row>
    <row r="174" spans="2:35" ht="99" customHeight="1" x14ac:dyDescent="0.25">
      <c r="B174" s="176" t="s">
        <v>701</v>
      </c>
      <c r="C174" s="177" t="s">
        <v>130</v>
      </c>
      <c r="D174" s="14" t="s">
        <v>867</v>
      </c>
      <c r="E174" s="144" t="s">
        <v>743</v>
      </c>
      <c r="F174" s="177" t="s">
        <v>137</v>
      </c>
      <c r="G174" s="178">
        <v>1</v>
      </c>
      <c r="H174" s="48" t="s">
        <v>767</v>
      </c>
      <c r="I174" s="179" t="s">
        <v>125</v>
      </c>
      <c r="J174" s="45" t="s">
        <v>764</v>
      </c>
      <c r="K174" s="48" t="s">
        <v>115</v>
      </c>
      <c r="L174" s="48" t="s">
        <v>765</v>
      </c>
      <c r="M174" s="177" t="s">
        <v>89</v>
      </c>
      <c r="N174" s="58">
        <v>44928</v>
      </c>
      <c r="O174" s="223">
        <v>45289</v>
      </c>
      <c r="P174" s="232" t="s">
        <v>178</v>
      </c>
      <c r="Q174" s="178">
        <v>1</v>
      </c>
      <c r="R174" s="180">
        <v>1</v>
      </c>
      <c r="S174" s="178">
        <v>1</v>
      </c>
      <c r="T174" s="180">
        <v>1</v>
      </c>
      <c r="U174" s="178">
        <v>1</v>
      </c>
      <c r="V174" s="180">
        <v>1</v>
      </c>
      <c r="W174" s="178">
        <v>1</v>
      </c>
      <c r="X174" s="180">
        <v>1</v>
      </c>
      <c r="Y174" s="178">
        <v>1</v>
      </c>
      <c r="Z174" s="180">
        <v>1</v>
      </c>
      <c r="AA174" s="178">
        <v>1</v>
      </c>
      <c r="AB174" s="253">
        <v>1</v>
      </c>
      <c r="AC174" s="226" t="s">
        <v>118</v>
      </c>
      <c r="AD174" s="181" t="s">
        <v>100</v>
      </c>
      <c r="AE174" s="182" t="s">
        <v>955</v>
      </c>
      <c r="AF174" s="183" t="s">
        <v>1017</v>
      </c>
      <c r="AG174" s="42"/>
      <c r="AH174" s="175">
        <v>78166140</v>
      </c>
      <c r="AI174" s="61">
        <v>410773349</v>
      </c>
    </row>
    <row r="175" spans="2:35" ht="78.75" customHeight="1" x14ac:dyDescent="0.25">
      <c r="B175" s="11" t="s">
        <v>701</v>
      </c>
      <c r="C175" s="14" t="s">
        <v>130</v>
      </c>
      <c r="D175" s="14" t="s">
        <v>742</v>
      </c>
      <c r="E175" s="144" t="s">
        <v>747</v>
      </c>
      <c r="F175" s="14" t="s">
        <v>137</v>
      </c>
      <c r="G175" s="160">
        <v>1</v>
      </c>
      <c r="H175" s="47" t="s">
        <v>763</v>
      </c>
      <c r="I175" s="12" t="s">
        <v>125</v>
      </c>
      <c r="J175" s="45" t="s">
        <v>764</v>
      </c>
      <c r="K175" s="47" t="s">
        <v>115</v>
      </c>
      <c r="L175" s="54" t="s">
        <v>765</v>
      </c>
      <c r="M175" s="14" t="s">
        <v>89</v>
      </c>
      <c r="N175" s="58">
        <v>44958</v>
      </c>
      <c r="O175" s="221">
        <v>45289</v>
      </c>
      <c r="P175" s="230" t="s">
        <v>128</v>
      </c>
      <c r="Q175" s="161" t="s">
        <v>135</v>
      </c>
      <c r="R175" s="92" t="s">
        <v>135</v>
      </c>
      <c r="S175" s="161" t="s">
        <v>135</v>
      </c>
      <c r="T175" s="92" t="s">
        <v>135</v>
      </c>
      <c r="U175" s="161" t="s">
        <v>135</v>
      </c>
      <c r="V175" s="92" t="s">
        <v>135</v>
      </c>
      <c r="W175" s="161" t="s">
        <v>135</v>
      </c>
      <c r="X175" s="92" t="s">
        <v>135</v>
      </c>
      <c r="Y175" s="161" t="s">
        <v>135</v>
      </c>
      <c r="Z175" s="92" t="s">
        <v>135</v>
      </c>
      <c r="AA175" s="161" t="s">
        <v>135</v>
      </c>
      <c r="AB175" s="252">
        <v>1</v>
      </c>
      <c r="AC175" s="225" t="s">
        <v>118</v>
      </c>
      <c r="AD175" s="16" t="s">
        <v>100</v>
      </c>
      <c r="AE175" s="40" t="s">
        <v>955</v>
      </c>
      <c r="AF175" s="49" t="s">
        <v>1017</v>
      </c>
      <c r="AG175" s="42"/>
      <c r="AH175" s="62">
        <v>82926581</v>
      </c>
      <c r="AI175" s="349"/>
    </row>
    <row r="176" spans="2:35" ht="119.25" customHeight="1" x14ac:dyDescent="0.25">
      <c r="B176" s="11" t="s">
        <v>701</v>
      </c>
      <c r="C176" s="14" t="s">
        <v>130</v>
      </c>
      <c r="D176" s="14" t="s">
        <v>742</v>
      </c>
      <c r="E176" s="144" t="s">
        <v>751</v>
      </c>
      <c r="F176" s="14" t="s">
        <v>137</v>
      </c>
      <c r="G176" s="161">
        <v>5</v>
      </c>
      <c r="H176" s="47" t="s">
        <v>744</v>
      </c>
      <c r="I176" s="12" t="s">
        <v>125</v>
      </c>
      <c r="J176" s="54" t="s">
        <v>1011</v>
      </c>
      <c r="K176" s="47" t="s">
        <v>291</v>
      </c>
      <c r="L176" s="54" t="s">
        <v>745</v>
      </c>
      <c r="M176" s="14" t="s">
        <v>89</v>
      </c>
      <c r="N176" s="58">
        <v>44967</v>
      </c>
      <c r="O176" s="208">
        <v>45107</v>
      </c>
      <c r="P176" s="230" t="s">
        <v>128</v>
      </c>
      <c r="Q176" s="161" t="s">
        <v>135</v>
      </c>
      <c r="R176" s="92" t="s">
        <v>135</v>
      </c>
      <c r="S176" s="161" t="s">
        <v>135</v>
      </c>
      <c r="T176" s="92" t="s">
        <v>135</v>
      </c>
      <c r="U176" s="161" t="s">
        <v>135</v>
      </c>
      <c r="V176" s="103">
        <v>5</v>
      </c>
      <c r="W176" s="161" t="s">
        <v>135</v>
      </c>
      <c r="X176" s="92" t="s">
        <v>135</v>
      </c>
      <c r="Y176" s="161" t="s">
        <v>135</v>
      </c>
      <c r="Z176" s="92" t="s">
        <v>135</v>
      </c>
      <c r="AA176" s="161" t="s">
        <v>135</v>
      </c>
      <c r="AB176" s="245" t="s">
        <v>135</v>
      </c>
      <c r="AC176" s="225" t="s">
        <v>118</v>
      </c>
      <c r="AD176" s="16" t="s">
        <v>100</v>
      </c>
      <c r="AE176" s="40" t="s">
        <v>955</v>
      </c>
      <c r="AF176" s="49" t="s">
        <v>1017</v>
      </c>
      <c r="AG176" s="42"/>
      <c r="AH176" s="62">
        <v>22440497</v>
      </c>
      <c r="AI176" s="350"/>
    </row>
    <row r="177" spans="2:35" ht="81" customHeight="1" x14ac:dyDescent="0.25">
      <c r="B177" s="11" t="s">
        <v>701</v>
      </c>
      <c r="C177" s="14" t="s">
        <v>130</v>
      </c>
      <c r="D177" s="14" t="s">
        <v>746</v>
      </c>
      <c r="E177" s="144" t="s">
        <v>754</v>
      </c>
      <c r="F177" s="14" t="s">
        <v>137</v>
      </c>
      <c r="G177" s="161">
        <v>3</v>
      </c>
      <c r="H177" s="47" t="s">
        <v>748</v>
      </c>
      <c r="I177" s="12" t="s">
        <v>125</v>
      </c>
      <c r="J177" s="54" t="s">
        <v>749</v>
      </c>
      <c r="K177" s="47" t="s">
        <v>291</v>
      </c>
      <c r="L177" s="54" t="s">
        <v>741</v>
      </c>
      <c r="M177" s="14" t="s">
        <v>89</v>
      </c>
      <c r="N177" s="58">
        <v>44967</v>
      </c>
      <c r="O177" s="208">
        <v>45107</v>
      </c>
      <c r="P177" s="230" t="s">
        <v>128</v>
      </c>
      <c r="Q177" s="161" t="s">
        <v>135</v>
      </c>
      <c r="R177" s="92" t="s">
        <v>135</v>
      </c>
      <c r="S177" s="161" t="s">
        <v>135</v>
      </c>
      <c r="T177" s="92" t="s">
        <v>135</v>
      </c>
      <c r="U177" s="161" t="s">
        <v>135</v>
      </c>
      <c r="V177" s="103">
        <v>3</v>
      </c>
      <c r="W177" s="161" t="s">
        <v>135</v>
      </c>
      <c r="X177" s="92" t="s">
        <v>135</v>
      </c>
      <c r="Y177" s="161" t="s">
        <v>135</v>
      </c>
      <c r="Z177" s="92" t="s">
        <v>135</v>
      </c>
      <c r="AA177" s="161" t="s">
        <v>135</v>
      </c>
      <c r="AB177" s="245" t="s">
        <v>135</v>
      </c>
      <c r="AC177" s="225" t="s">
        <v>118</v>
      </c>
      <c r="AD177" s="16" t="s">
        <v>100</v>
      </c>
      <c r="AE177" s="40" t="s">
        <v>955</v>
      </c>
      <c r="AF177" s="49" t="s">
        <v>1017</v>
      </c>
      <c r="AG177" s="42"/>
      <c r="AH177" s="62">
        <v>15384633</v>
      </c>
      <c r="AI177" s="348">
        <v>1375020157.8699999</v>
      </c>
    </row>
    <row r="178" spans="2:35" ht="51" customHeight="1" x14ac:dyDescent="0.25">
      <c r="B178" s="11" t="s">
        <v>701</v>
      </c>
      <c r="C178" s="14" t="s">
        <v>130</v>
      </c>
      <c r="D178" s="14" t="s">
        <v>746</v>
      </c>
      <c r="E178" s="144" t="s">
        <v>756</v>
      </c>
      <c r="F178" s="14" t="s">
        <v>137</v>
      </c>
      <c r="G178" s="160">
        <v>1</v>
      </c>
      <c r="H178" s="47" t="s">
        <v>757</v>
      </c>
      <c r="I178" s="12" t="s">
        <v>125</v>
      </c>
      <c r="J178" s="54" t="s">
        <v>1011</v>
      </c>
      <c r="K178" s="47" t="s">
        <v>115</v>
      </c>
      <c r="L178" s="54" t="s">
        <v>758</v>
      </c>
      <c r="M178" s="14" t="s">
        <v>89</v>
      </c>
      <c r="N178" s="58">
        <v>44967</v>
      </c>
      <c r="O178" s="208">
        <v>45107</v>
      </c>
      <c r="P178" s="230" t="s">
        <v>128</v>
      </c>
      <c r="Q178" s="161" t="s">
        <v>135</v>
      </c>
      <c r="R178" s="92" t="s">
        <v>135</v>
      </c>
      <c r="S178" s="161" t="s">
        <v>135</v>
      </c>
      <c r="T178" s="92" t="s">
        <v>135</v>
      </c>
      <c r="U178" s="161" t="s">
        <v>135</v>
      </c>
      <c r="V178" s="93">
        <v>1</v>
      </c>
      <c r="W178" s="161" t="s">
        <v>135</v>
      </c>
      <c r="X178" s="92" t="s">
        <v>135</v>
      </c>
      <c r="Y178" s="161" t="s">
        <v>135</v>
      </c>
      <c r="Z178" s="92" t="s">
        <v>135</v>
      </c>
      <c r="AA178" s="161" t="s">
        <v>135</v>
      </c>
      <c r="AB178" s="245" t="s">
        <v>135</v>
      </c>
      <c r="AC178" s="225" t="s">
        <v>118</v>
      </c>
      <c r="AD178" s="16" t="s">
        <v>100</v>
      </c>
      <c r="AE178" s="40" t="s">
        <v>955</v>
      </c>
      <c r="AF178" s="49" t="s">
        <v>1017</v>
      </c>
      <c r="AG178" s="42"/>
      <c r="AH178" s="60">
        <v>0</v>
      </c>
      <c r="AI178" s="349"/>
    </row>
    <row r="179" spans="2:35" ht="85.5" customHeight="1" x14ac:dyDescent="0.25">
      <c r="B179" s="11" t="s">
        <v>701</v>
      </c>
      <c r="C179" s="14" t="s">
        <v>130</v>
      </c>
      <c r="D179" s="14" t="s">
        <v>746</v>
      </c>
      <c r="E179" s="144" t="s">
        <v>760</v>
      </c>
      <c r="F179" s="14" t="s">
        <v>137</v>
      </c>
      <c r="G179" s="160">
        <v>1</v>
      </c>
      <c r="H179" s="47" t="s">
        <v>769</v>
      </c>
      <c r="I179" s="12" t="s">
        <v>96</v>
      </c>
      <c r="J179" s="54" t="s">
        <v>764</v>
      </c>
      <c r="K179" s="47" t="s">
        <v>115</v>
      </c>
      <c r="L179" s="54" t="s">
        <v>765</v>
      </c>
      <c r="M179" s="14" t="s">
        <v>89</v>
      </c>
      <c r="N179" s="58">
        <v>44928</v>
      </c>
      <c r="O179" s="221">
        <v>45289</v>
      </c>
      <c r="P179" s="230" t="s">
        <v>228</v>
      </c>
      <c r="Q179" s="161" t="s">
        <v>135</v>
      </c>
      <c r="R179" s="92" t="s">
        <v>135</v>
      </c>
      <c r="S179" s="161" t="s">
        <v>135</v>
      </c>
      <c r="T179" s="92" t="s">
        <v>135</v>
      </c>
      <c r="U179" s="161" t="s">
        <v>135</v>
      </c>
      <c r="V179" s="93">
        <v>1</v>
      </c>
      <c r="W179" s="161" t="s">
        <v>135</v>
      </c>
      <c r="X179" s="92" t="s">
        <v>135</v>
      </c>
      <c r="Y179" s="161" t="s">
        <v>135</v>
      </c>
      <c r="Z179" s="92" t="s">
        <v>135</v>
      </c>
      <c r="AA179" s="161" t="s">
        <v>135</v>
      </c>
      <c r="AB179" s="252">
        <v>1</v>
      </c>
      <c r="AC179" s="225" t="s">
        <v>118</v>
      </c>
      <c r="AD179" s="16" t="s">
        <v>100</v>
      </c>
      <c r="AE179" s="40" t="s">
        <v>955</v>
      </c>
      <c r="AF179" s="49" t="s">
        <v>1017</v>
      </c>
      <c r="AG179" s="42"/>
      <c r="AH179" s="62">
        <v>106153964</v>
      </c>
      <c r="AI179" s="349"/>
    </row>
    <row r="180" spans="2:35" ht="51" customHeight="1" x14ac:dyDescent="0.25">
      <c r="B180" s="11" t="s">
        <v>701</v>
      </c>
      <c r="C180" s="14" t="s">
        <v>130</v>
      </c>
      <c r="D180" s="14" t="s">
        <v>746</v>
      </c>
      <c r="E180" s="144" t="s">
        <v>762</v>
      </c>
      <c r="F180" s="14" t="s">
        <v>137</v>
      </c>
      <c r="G180" s="160">
        <v>1</v>
      </c>
      <c r="H180" s="47" t="s">
        <v>784</v>
      </c>
      <c r="I180" s="12" t="s">
        <v>96</v>
      </c>
      <c r="J180" s="54" t="s">
        <v>764</v>
      </c>
      <c r="K180" s="47" t="s">
        <v>115</v>
      </c>
      <c r="L180" s="54" t="s">
        <v>765</v>
      </c>
      <c r="M180" s="14" t="s">
        <v>89</v>
      </c>
      <c r="N180" s="58">
        <v>44928</v>
      </c>
      <c r="O180" s="221">
        <v>45289</v>
      </c>
      <c r="P180" s="230" t="s">
        <v>178</v>
      </c>
      <c r="Q180" s="160">
        <v>1</v>
      </c>
      <c r="R180" s="93">
        <v>1</v>
      </c>
      <c r="S180" s="160">
        <v>1</v>
      </c>
      <c r="T180" s="93">
        <v>1</v>
      </c>
      <c r="U180" s="160">
        <v>1</v>
      </c>
      <c r="V180" s="93">
        <v>1</v>
      </c>
      <c r="W180" s="160">
        <v>1</v>
      </c>
      <c r="X180" s="93">
        <v>1</v>
      </c>
      <c r="Y180" s="160">
        <v>1</v>
      </c>
      <c r="Z180" s="93">
        <v>1</v>
      </c>
      <c r="AA180" s="160">
        <v>1</v>
      </c>
      <c r="AB180" s="252">
        <v>1</v>
      </c>
      <c r="AC180" s="225" t="s">
        <v>118</v>
      </c>
      <c r="AD180" s="16" t="s">
        <v>100</v>
      </c>
      <c r="AE180" s="40" t="s">
        <v>955</v>
      </c>
      <c r="AF180" s="49" t="s">
        <v>1017</v>
      </c>
      <c r="AG180" s="42"/>
      <c r="AH180" s="62">
        <v>0</v>
      </c>
      <c r="AI180" s="350"/>
    </row>
    <row r="181" spans="2:35" ht="81" customHeight="1" x14ac:dyDescent="0.25">
      <c r="B181" s="11" t="s">
        <v>701</v>
      </c>
      <c r="C181" s="14" t="s">
        <v>130</v>
      </c>
      <c r="D181" s="14" t="s">
        <v>750</v>
      </c>
      <c r="E181" s="144" t="s">
        <v>766</v>
      </c>
      <c r="F181" s="14" t="s">
        <v>137</v>
      </c>
      <c r="G181" s="161">
        <v>3</v>
      </c>
      <c r="H181" s="47" t="s">
        <v>752</v>
      </c>
      <c r="I181" s="12" t="s">
        <v>125</v>
      </c>
      <c r="J181" s="54" t="s">
        <v>1011</v>
      </c>
      <c r="K181" s="47" t="s">
        <v>291</v>
      </c>
      <c r="L181" s="54" t="s">
        <v>741</v>
      </c>
      <c r="M181" s="14" t="s">
        <v>89</v>
      </c>
      <c r="N181" s="58">
        <v>44967</v>
      </c>
      <c r="O181" s="208">
        <v>45107</v>
      </c>
      <c r="P181" s="230" t="s">
        <v>128</v>
      </c>
      <c r="Q181" s="161" t="s">
        <v>135</v>
      </c>
      <c r="R181" s="92" t="s">
        <v>135</v>
      </c>
      <c r="S181" s="161" t="s">
        <v>135</v>
      </c>
      <c r="T181" s="92" t="s">
        <v>135</v>
      </c>
      <c r="U181" s="161" t="s">
        <v>135</v>
      </c>
      <c r="V181" s="103">
        <v>3</v>
      </c>
      <c r="W181" s="161" t="s">
        <v>135</v>
      </c>
      <c r="X181" s="92" t="s">
        <v>135</v>
      </c>
      <c r="Y181" s="161" t="s">
        <v>135</v>
      </c>
      <c r="Z181" s="92" t="s">
        <v>135</v>
      </c>
      <c r="AA181" s="161" t="s">
        <v>135</v>
      </c>
      <c r="AB181" s="245" t="s">
        <v>135</v>
      </c>
      <c r="AC181" s="225" t="s">
        <v>118</v>
      </c>
      <c r="AD181" s="16" t="s">
        <v>100</v>
      </c>
      <c r="AE181" s="40" t="s">
        <v>955</v>
      </c>
      <c r="AF181" s="49" t="s">
        <v>1017</v>
      </c>
      <c r="AG181" s="42"/>
      <c r="AH181" s="62">
        <v>23205950</v>
      </c>
      <c r="AI181" s="348">
        <v>6723685912.8999996</v>
      </c>
    </row>
    <row r="182" spans="2:35" ht="51" customHeight="1" x14ac:dyDescent="0.25">
      <c r="B182" s="11" t="s">
        <v>701</v>
      </c>
      <c r="C182" s="14" t="s">
        <v>130</v>
      </c>
      <c r="D182" s="14" t="s">
        <v>750</v>
      </c>
      <c r="E182" s="144" t="s">
        <v>768</v>
      </c>
      <c r="F182" s="14" t="s">
        <v>137</v>
      </c>
      <c r="G182" s="160">
        <v>1</v>
      </c>
      <c r="H182" s="47" t="s">
        <v>771</v>
      </c>
      <c r="I182" s="12" t="s">
        <v>96</v>
      </c>
      <c r="J182" s="54" t="s">
        <v>764</v>
      </c>
      <c r="K182" s="47" t="s">
        <v>115</v>
      </c>
      <c r="L182" s="54" t="s">
        <v>765</v>
      </c>
      <c r="M182" s="14" t="s">
        <v>89</v>
      </c>
      <c r="N182" s="58">
        <v>44928</v>
      </c>
      <c r="O182" s="221">
        <v>45289</v>
      </c>
      <c r="P182" s="230" t="s">
        <v>178</v>
      </c>
      <c r="Q182" s="160">
        <v>1</v>
      </c>
      <c r="R182" s="93">
        <v>1</v>
      </c>
      <c r="S182" s="160">
        <v>1</v>
      </c>
      <c r="T182" s="93">
        <v>1</v>
      </c>
      <c r="U182" s="160">
        <v>1</v>
      </c>
      <c r="V182" s="93">
        <v>1</v>
      </c>
      <c r="W182" s="160">
        <v>1</v>
      </c>
      <c r="X182" s="93">
        <v>1</v>
      </c>
      <c r="Y182" s="160">
        <v>1</v>
      </c>
      <c r="Z182" s="93">
        <v>1</v>
      </c>
      <c r="AA182" s="160">
        <v>1</v>
      </c>
      <c r="AB182" s="252">
        <v>1</v>
      </c>
      <c r="AC182" s="225" t="s">
        <v>118</v>
      </c>
      <c r="AD182" s="16" t="s">
        <v>100</v>
      </c>
      <c r="AE182" s="40" t="s">
        <v>955</v>
      </c>
      <c r="AF182" s="49" t="s">
        <v>1017</v>
      </c>
      <c r="AG182" s="42"/>
      <c r="AH182" s="62">
        <v>0</v>
      </c>
      <c r="AI182" s="349"/>
    </row>
    <row r="183" spans="2:35" ht="51" customHeight="1" x14ac:dyDescent="0.25">
      <c r="B183" s="11" t="s">
        <v>701</v>
      </c>
      <c r="C183" s="14" t="s">
        <v>130</v>
      </c>
      <c r="D183" s="14" t="s">
        <v>750</v>
      </c>
      <c r="E183" s="144" t="s">
        <v>770</v>
      </c>
      <c r="F183" s="14" t="s">
        <v>137</v>
      </c>
      <c r="G183" s="160">
        <v>1</v>
      </c>
      <c r="H183" s="47" t="s">
        <v>773</v>
      </c>
      <c r="I183" s="12" t="s">
        <v>96</v>
      </c>
      <c r="J183" s="54" t="s">
        <v>764</v>
      </c>
      <c r="K183" s="47" t="s">
        <v>115</v>
      </c>
      <c r="L183" s="54" t="s">
        <v>774</v>
      </c>
      <c r="M183" s="14" t="s">
        <v>89</v>
      </c>
      <c r="N183" s="58">
        <v>44958</v>
      </c>
      <c r="O183" s="221">
        <v>45289</v>
      </c>
      <c r="P183" s="230" t="s">
        <v>128</v>
      </c>
      <c r="Q183" s="161" t="s">
        <v>135</v>
      </c>
      <c r="R183" s="92" t="s">
        <v>135</v>
      </c>
      <c r="S183" s="161" t="s">
        <v>135</v>
      </c>
      <c r="T183" s="92" t="s">
        <v>135</v>
      </c>
      <c r="U183" s="161" t="s">
        <v>135</v>
      </c>
      <c r="V183" s="92" t="s">
        <v>135</v>
      </c>
      <c r="W183" s="161" t="s">
        <v>135</v>
      </c>
      <c r="X183" s="92" t="s">
        <v>135</v>
      </c>
      <c r="Y183" s="161" t="s">
        <v>135</v>
      </c>
      <c r="Z183" s="92" t="s">
        <v>135</v>
      </c>
      <c r="AA183" s="161" t="s">
        <v>135</v>
      </c>
      <c r="AB183" s="252">
        <v>1</v>
      </c>
      <c r="AC183" s="225" t="s">
        <v>118</v>
      </c>
      <c r="AD183" s="16" t="s">
        <v>100</v>
      </c>
      <c r="AE183" s="40" t="s">
        <v>955</v>
      </c>
      <c r="AF183" s="49" t="s">
        <v>1017</v>
      </c>
      <c r="AG183" s="42"/>
      <c r="AH183" s="62">
        <v>143294408</v>
      </c>
      <c r="AI183" s="349"/>
    </row>
    <row r="184" spans="2:35" ht="51" customHeight="1" x14ac:dyDescent="0.25">
      <c r="B184" s="11" t="s">
        <v>701</v>
      </c>
      <c r="C184" s="14" t="s">
        <v>130</v>
      </c>
      <c r="D184" s="14" t="s">
        <v>750</v>
      </c>
      <c r="E184" s="144" t="s">
        <v>772</v>
      </c>
      <c r="F184" s="14" t="s">
        <v>137</v>
      </c>
      <c r="G184" s="160">
        <v>1</v>
      </c>
      <c r="H184" s="47" t="s">
        <v>776</v>
      </c>
      <c r="I184" s="12" t="s">
        <v>96</v>
      </c>
      <c r="J184" s="54" t="s">
        <v>764</v>
      </c>
      <c r="K184" s="47" t="s">
        <v>115</v>
      </c>
      <c r="L184" s="54" t="s">
        <v>765</v>
      </c>
      <c r="M184" s="14" t="s">
        <v>89</v>
      </c>
      <c r="N184" s="58">
        <v>44928</v>
      </c>
      <c r="O184" s="221">
        <v>45289</v>
      </c>
      <c r="P184" s="230" t="s">
        <v>228</v>
      </c>
      <c r="Q184" s="161" t="s">
        <v>135</v>
      </c>
      <c r="R184" s="92" t="s">
        <v>135</v>
      </c>
      <c r="S184" s="161" t="s">
        <v>135</v>
      </c>
      <c r="T184" s="92" t="s">
        <v>135</v>
      </c>
      <c r="U184" s="161" t="s">
        <v>135</v>
      </c>
      <c r="V184" s="93">
        <v>1</v>
      </c>
      <c r="W184" s="161" t="s">
        <v>135</v>
      </c>
      <c r="X184" s="92" t="s">
        <v>135</v>
      </c>
      <c r="Y184" s="161" t="s">
        <v>135</v>
      </c>
      <c r="Z184" s="92" t="s">
        <v>135</v>
      </c>
      <c r="AA184" s="161" t="s">
        <v>135</v>
      </c>
      <c r="AB184" s="252">
        <v>1</v>
      </c>
      <c r="AC184" s="225" t="s">
        <v>118</v>
      </c>
      <c r="AD184" s="16" t="s">
        <v>100</v>
      </c>
      <c r="AE184" s="40" t="s">
        <v>955</v>
      </c>
      <c r="AF184" s="49" t="s">
        <v>1017</v>
      </c>
      <c r="AG184" s="42"/>
      <c r="AH184" s="62">
        <v>28290198</v>
      </c>
      <c r="AI184" s="350"/>
    </row>
    <row r="185" spans="2:35" ht="51" customHeight="1" x14ac:dyDescent="0.25">
      <c r="B185" s="11" t="s">
        <v>701</v>
      </c>
      <c r="C185" s="14" t="s">
        <v>130</v>
      </c>
      <c r="D185" s="14" t="s">
        <v>759</v>
      </c>
      <c r="E185" s="144" t="s">
        <v>775</v>
      </c>
      <c r="F185" s="14" t="s">
        <v>137</v>
      </c>
      <c r="G185" s="160">
        <v>1</v>
      </c>
      <c r="H185" s="47" t="s">
        <v>761</v>
      </c>
      <c r="I185" s="12" t="s">
        <v>125</v>
      </c>
      <c r="J185" s="54" t="s">
        <v>1011</v>
      </c>
      <c r="K185" s="47" t="s">
        <v>115</v>
      </c>
      <c r="L185" s="54" t="s">
        <v>758</v>
      </c>
      <c r="M185" s="14" t="s">
        <v>89</v>
      </c>
      <c r="N185" s="58">
        <v>45078</v>
      </c>
      <c r="O185" s="222">
        <v>45170</v>
      </c>
      <c r="P185" s="230" t="s">
        <v>128</v>
      </c>
      <c r="Q185" s="161" t="s">
        <v>135</v>
      </c>
      <c r="R185" s="92" t="s">
        <v>135</v>
      </c>
      <c r="S185" s="161" t="s">
        <v>135</v>
      </c>
      <c r="T185" s="92" t="s">
        <v>135</v>
      </c>
      <c r="U185" s="161" t="s">
        <v>135</v>
      </c>
      <c r="V185" s="92" t="s">
        <v>135</v>
      </c>
      <c r="W185" s="161" t="s">
        <v>135</v>
      </c>
      <c r="X185" s="92" t="s">
        <v>135</v>
      </c>
      <c r="Y185" s="161">
        <v>1</v>
      </c>
      <c r="Z185" s="92" t="s">
        <v>135</v>
      </c>
      <c r="AA185" s="161" t="s">
        <v>135</v>
      </c>
      <c r="AB185" s="245" t="s">
        <v>135</v>
      </c>
      <c r="AC185" s="225" t="s">
        <v>118</v>
      </c>
      <c r="AD185" s="16" t="s">
        <v>100</v>
      </c>
      <c r="AE185" s="40" t="s">
        <v>955</v>
      </c>
      <c r="AF185" s="49" t="s">
        <v>1017</v>
      </c>
      <c r="AG185" s="42"/>
      <c r="AH185" s="60">
        <v>0</v>
      </c>
      <c r="AI185" s="352">
        <v>240590787</v>
      </c>
    </row>
    <row r="186" spans="2:35" ht="51" customHeight="1" x14ac:dyDescent="0.25">
      <c r="B186" s="11" t="s">
        <v>701</v>
      </c>
      <c r="C186" s="14" t="s">
        <v>130</v>
      </c>
      <c r="D186" s="14" t="s">
        <v>759</v>
      </c>
      <c r="E186" s="144" t="s">
        <v>777</v>
      </c>
      <c r="F186" s="14" t="s">
        <v>137</v>
      </c>
      <c r="G186" s="160">
        <v>1</v>
      </c>
      <c r="H186" s="47" t="s">
        <v>785</v>
      </c>
      <c r="I186" s="12" t="s">
        <v>96</v>
      </c>
      <c r="J186" s="54" t="s">
        <v>764</v>
      </c>
      <c r="K186" s="47" t="s">
        <v>115</v>
      </c>
      <c r="L186" s="54" t="s">
        <v>765</v>
      </c>
      <c r="M186" s="14" t="s">
        <v>89</v>
      </c>
      <c r="N186" s="58">
        <v>45017</v>
      </c>
      <c r="O186" s="221">
        <v>45289</v>
      </c>
      <c r="P186" s="230" t="s">
        <v>90</v>
      </c>
      <c r="Q186" s="161" t="s">
        <v>135</v>
      </c>
      <c r="R186" s="92" t="s">
        <v>135</v>
      </c>
      <c r="S186" s="160">
        <v>1</v>
      </c>
      <c r="T186" s="93"/>
      <c r="U186" s="161" t="s">
        <v>135</v>
      </c>
      <c r="V186" s="93">
        <v>1</v>
      </c>
      <c r="W186" s="161" t="s">
        <v>135</v>
      </c>
      <c r="X186" s="93"/>
      <c r="Y186" s="160">
        <v>1</v>
      </c>
      <c r="Z186" s="92" t="s">
        <v>135</v>
      </c>
      <c r="AA186" s="161" t="s">
        <v>135</v>
      </c>
      <c r="AB186" s="252">
        <v>1</v>
      </c>
      <c r="AC186" s="225" t="s">
        <v>118</v>
      </c>
      <c r="AD186" s="16" t="s">
        <v>100</v>
      </c>
      <c r="AE186" s="40" t="s">
        <v>955</v>
      </c>
      <c r="AF186" s="49" t="s">
        <v>1017</v>
      </c>
      <c r="AG186" s="42"/>
      <c r="AH186" s="62">
        <v>0</v>
      </c>
      <c r="AI186" s="353"/>
    </row>
    <row r="187" spans="2:35" ht="73.5" customHeight="1" x14ac:dyDescent="0.25">
      <c r="B187" s="11" t="s">
        <v>701</v>
      </c>
      <c r="C187" s="14" t="s">
        <v>130</v>
      </c>
      <c r="D187" s="14" t="s">
        <v>753</v>
      </c>
      <c r="E187" s="144" t="s">
        <v>779</v>
      </c>
      <c r="F187" s="14" t="s">
        <v>137</v>
      </c>
      <c r="G187" s="161">
        <v>3</v>
      </c>
      <c r="H187" s="47" t="s">
        <v>755</v>
      </c>
      <c r="I187" s="12" t="s">
        <v>125</v>
      </c>
      <c r="J187" s="54" t="s">
        <v>1011</v>
      </c>
      <c r="K187" s="47" t="s">
        <v>291</v>
      </c>
      <c r="L187" s="54" t="s">
        <v>741</v>
      </c>
      <c r="M187" s="14" t="s">
        <v>89</v>
      </c>
      <c r="N187" s="58">
        <v>44967</v>
      </c>
      <c r="O187" s="208">
        <v>45107</v>
      </c>
      <c r="P187" s="230" t="s">
        <v>128</v>
      </c>
      <c r="Q187" s="161" t="s">
        <v>135</v>
      </c>
      <c r="R187" s="92" t="s">
        <v>135</v>
      </c>
      <c r="S187" s="161" t="s">
        <v>135</v>
      </c>
      <c r="T187" s="92" t="s">
        <v>135</v>
      </c>
      <c r="U187" s="161" t="s">
        <v>135</v>
      </c>
      <c r="V187" s="103">
        <v>3</v>
      </c>
      <c r="W187" s="161" t="s">
        <v>135</v>
      </c>
      <c r="X187" s="92" t="s">
        <v>135</v>
      </c>
      <c r="Y187" s="161" t="s">
        <v>135</v>
      </c>
      <c r="Z187" s="92" t="s">
        <v>135</v>
      </c>
      <c r="AA187" s="161" t="s">
        <v>135</v>
      </c>
      <c r="AB187" s="245" t="s">
        <v>135</v>
      </c>
      <c r="AC187" s="225" t="s">
        <v>118</v>
      </c>
      <c r="AD187" s="16" t="s">
        <v>100</v>
      </c>
      <c r="AE187" s="40" t="s">
        <v>955</v>
      </c>
      <c r="AF187" s="49" t="s">
        <v>1017</v>
      </c>
      <c r="AG187" s="42"/>
      <c r="AH187" s="62">
        <v>79677528</v>
      </c>
      <c r="AI187" s="348">
        <v>3412187414.8400002</v>
      </c>
    </row>
    <row r="188" spans="2:35" ht="51" customHeight="1" x14ac:dyDescent="0.25">
      <c r="B188" s="11" t="s">
        <v>701</v>
      </c>
      <c r="C188" s="14" t="s">
        <v>130</v>
      </c>
      <c r="D188" s="14" t="s">
        <v>753</v>
      </c>
      <c r="E188" s="144" t="s">
        <v>781</v>
      </c>
      <c r="F188" s="14" t="s">
        <v>137</v>
      </c>
      <c r="G188" s="160">
        <v>1</v>
      </c>
      <c r="H188" s="47" t="s">
        <v>778</v>
      </c>
      <c r="I188" s="12" t="s">
        <v>96</v>
      </c>
      <c r="J188" s="54" t="s">
        <v>764</v>
      </c>
      <c r="K188" s="47" t="s">
        <v>115</v>
      </c>
      <c r="L188" s="54" t="s">
        <v>774</v>
      </c>
      <c r="M188" s="14" t="s">
        <v>89</v>
      </c>
      <c r="N188" s="58">
        <v>44958</v>
      </c>
      <c r="O188" s="221">
        <v>45289</v>
      </c>
      <c r="P188" s="230" t="s">
        <v>128</v>
      </c>
      <c r="Q188" s="161" t="s">
        <v>135</v>
      </c>
      <c r="R188" s="92" t="s">
        <v>135</v>
      </c>
      <c r="S188" s="161" t="s">
        <v>135</v>
      </c>
      <c r="T188" s="92" t="s">
        <v>135</v>
      </c>
      <c r="U188" s="161" t="s">
        <v>135</v>
      </c>
      <c r="V188" s="92" t="s">
        <v>135</v>
      </c>
      <c r="W188" s="161" t="s">
        <v>135</v>
      </c>
      <c r="X188" s="92" t="s">
        <v>135</v>
      </c>
      <c r="Y188" s="161" t="s">
        <v>135</v>
      </c>
      <c r="Z188" s="92" t="s">
        <v>135</v>
      </c>
      <c r="AA188" s="161" t="s">
        <v>135</v>
      </c>
      <c r="AB188" s="252">
        <v>1</v>
      </c>
      <c r="AC188" s="225" t="s">
        <v>118</v>
      </c>
      <c r="AD188" s="16" t="s">
        <v>100</v>
      </c>
      <c r="AE188" s="40" t="s">
        <v>955</v>
      </c>
      <c r="AF188" s="49" t="s">
        <v>1017</v>
      </c>
      <c r="AG188" s="42"/>
      <c r="AH188" s="62">
        <v>0</v>
      </c>
      <c r="AI188" s="349"/>
    </row>
    <row r="189" spans="2:35" ht="51" customHeight="1" x14ac:dyDescent="0.25">
      <c r="B189" s="11" t="s">
        <v>701</v>
      </c>
      <c r="C189" s="14" t="s">
        <v>130</v>
      </c>
      <c r="D189" s="14" t="s">
        <v>753</v>
      </c>
      <c r="E189" s="144" t="s">
        <v>783</v>
      </c>
      <c r="F189" s="14" t="s">
        <v>137</v>
      </c>
      <c r="G189" s="160">
        <v>1</v>
      </c>
      <c r="H189" s="47" t="s">
        <v>780</v>
      </c>
      <c r="I189" s="12" t="s">
        <v>96</v>
      </c>
      <c r="J189" s="54" t="s">
        <v>764</v>
      </c>
      <c r="K189" s="47" t="s">
        <v>115</v>
      </c>
      <c r="L189" s="54" t="s">
        <v>774</v>
      </c>
      <c r="M189" s="14" t="s">
        <v>89</v>
      </c>
      <c r="N189" s="58">
        <v>44928</v>
      </c>
      <c r="O189" s="221">
        <v>45289</v>
      </c>
      <c r="P189" s="230" t="s">
        <v>178</v>
      </c>
      <c r="Q189" s="160">
        <v>1</v>
      </c>
      <c r="R189" s="93">
        <v>1</v>
      </c>
      <c r="S189" s="160">
        <v>1</v>
      </c>
      <c r="T189" s="93">
        <v>1</v>
      </c>
      <c r="U189" s="160">
        <v>1</v>
      </c>
      <c r="V189" s="93">
        <v>1</v>
      </c>
      <c r="W189" s="160">
        <v>1</v>
      </c>
      <c r="X189" s="93">
        <v>1</v>
      </c>
      <c r="Y189" s="160">
        <v>1</v>
      </c>
      <c r="Z189" s="93">
        <v>1</v>
      </c>
      <c r="AA189" s="160">
        <v>1</v>
      </c>
      <c r="AB189" s="252">
        <v>1</v>
      </c>
      <c r="AC189" s="225" t="s">
        <v>118</v>
      </c>
      <c r="AD189" s="16" t="s">
        <v>100</v>
      </c>
      <c r="AE189" s="40" t="s">
        <v>955</v>
      </c>
      <c r="AF189" s="49" t="s">
        <v>1017</v>
      </c>
      <c r="AG189" s="42"/>
      <c r="AH189" s="62">
        <v>0</v>
      </c>
      <c r="AI189" s="349"/>
    </row>
    <row r="190" spans="2:35" ht="51" customHeight="1" x14ac:dyDescent="0.25">
      <c r="B190" s="11" t="s">
        <v>701</v>
      </c>
      <c r="C190" s="14" t="s">
        <v>130</v>
      </c>
      <c r="D190" s="14" t="s">
        <v>753</v>
      </c>
      <c r="E190" s="144" t="s">
        <v>1087</v>
      </c>
      <c r="F190" s="14" t="s">
        <v>137</v>
      </c>
      <c r="G190" s="160">
        <v>1</v>
      </c>
      <c r="H190" s="47" t="s">
        <v>782</v>
      </c>
      <c r="I190" s="12" t="s">
        <v>96</v>
      </c>
      <c r="J190" s="54" t="s">
        <v>764</v>
      </c>
      <c r="K190" s="47" t="s">
        <v>115</v>
      </c>
      <c r="L190" s="54" t="s">
        <v>765</v>
      </c>
      <c r="M190" s="14" t="s">
        <v>89</v>
      </c>
      <c r="N190" s="58">
        <v>44928</v>
      </c>
      <c r="O190" s="221">
        <v>45289</v>
      </c>
      <c r="P190" s="230" t="s">
        <v>178</v>
      </c>
      <c r="Q190" s="160">
        <v>1</v>
      </c>
      <c r="R190" s="93">
        <v>1</v>
      </c>
      <c r="S190" s="160">
        <v>1</v>
      </c>
      <c r="T190" s="93">
        <v>1</v>
      </c>
      <c r="U190" s="160">
        <v>1</v>
      </c>
      <c r="V190" s="93">
        <v>1</v>
      </c>
      <c r="W190" s="160">
        <v>1</v>
      </c>
      <c r="X190" s="93">
        <v>1</v>
      </c>
      <c r="Y190" s="160">
        <v>1</v>
      </c>
      <c r="Z190" s="93">
        <v>1</v>
      </c>
      <c r="AA190" s="160">
        <v>1</v>
      </c>
      <c r="AB190" s="252">
        <v>1</v>
      </c>
      <c r="AC190" s="225" t="s">
        <v>118</v>
      </c>
      <c r="AD190" s="16" t="s">
        <v>100</v>
      </c>
      <c r="AE190" s="40" t="s">
        <v>955</v>
      </c>
      <c r="AF190" s="49" t="s">
        <v>1017</v>
      </c>
      <c r="AG190" s="42"/>
      <c r="AH190" s="62">
        <v>0</v>
      </c>
      <c r="AI190" s="350"/>
    </row>
    <row r="191" spans="2:35" ht="28.5" customHeight="1" x14ac:dyDescent="0.25">
      <c r="B191" s="335" t="s">
        <v>638</v>
      </c>
      <c r="C191" s="338" t="s">
        <v>639</v>
      </c>
      <c r="D191" s="262" t="s">
        <v>640</v>
      </c>
      <c r="E191" s="341" t="s">
        <v>1073</v>
      </c>
      <c r="F191" s="338" t="s">
        <v>137</v>
      </c>
      <c r="G191" s="344">
        <v>1</v>
      </c>
      <c r="H191" s="363" t="s">
        <v>1074</v>
      </c>
      <c r="I191" s="366" t="s">
        <v>87</v>
      </c>
      <c r="J191" s="363" t="s">
        <v>1077</v>
      </c>
      <c r="K191" s="363" t="s">
        <v>115</v>
      </c>
      <c r="L191" s="363" t="s">
        <v>1080</v>
      </c>
      <c r="M191" s="338" t="s">
        <v>89</v>
      </c>
      <c r="N191" s="354">
        <v>44928</v>
      </c>
      <c r="O191" s="357">
        <v>45289</v>
      </c>
      <c r="P191" s="360" t="s">
        <v>117</v>
      </c>
      <c r="Q191" s="344"/>
      <c r="R191" s="369"/>
      <c r="S191" s="344"/>
      <c r="T191" s="369">
        <v>0.33</v>
      </c>
      <c r="U191" s="344"/>
      <c r="V191" s="369"/>
      <c r="W191" s="344"/>
      <c r="X191" s="369">
        <v>0.66</v>
      </c>
      <c r="Y191" s="344"/>
      <c r="Z191" s="369"/>
      <c r="AA191" s="344"/>
      <c r="AB191" s="374">
        <v>1</v>
      </c>
      <c r="AC191" s="377" t="s">
        <v>118</v>
      </c>
      <c r="AD191" s="380" t="s">
        <v>100</v>
      </c>
      <c r="AE191" s="383" t="s">
        <v>955</v>
      </c>
      <c r="AF191" s="386" t="s">
        <v>1017</v>
      </c>
      <c r="AG191" s="42"/>
      <c r="AH191" s="372">
        <v>4313672238</v>
      </c>
      <c r="AI191" s="372">
        <v>3064000000</v>
      </c>
    </row>
    <row r="192" spans="2:35" ht="28.5" customHeight="1" x14ac:dyDescent="0.25">
      <c r="B192" s="336"/>
      <c r="C192" s="339"/>
      <c r="D192" s="262" t="s">
        <v>641</v>
      </c>
      <c r="E192" s="342"/>
      <c r="F192" s="339"/>
      <c r="G192" s="345"/>
      <c r="H192" s="364"/>
      <c r="I192" s="367"/>
      <c r="J192" s="364"/>
      <c r="K192" s="364"/>
      <c r="L192" s="364"/>
      <c r="M192" s="339"/>
      <c r="N192" s="355"/>
      <c r="O192" s="358"/>
      <c r="P192" s="361"/>
      <c r="Q192" s="345"/>
      <c r="R192" s="370"/>
      <c r="S192" s="345"/>
      <c r="T192" s="370"/>
      <c r="U192" s="345"/>
      <c r="V192" s="370"/>
      <c r="W192" s="345"/>
      <c r="X192" s="370"/>
      <c r="Y192" s="345"/>
      <c r="Z192" s="370"/>
      <c r="AA192" s="345"/>
      <c r="AB192" s="375"/>
      <c r="AC192" s="378"/>
      <c r="AD192" s="381"/>
      <c r="AE192" s="384"/>
      <c r="AF192" s="387"/>
      <c r="AG192" s="42"/>
      <c r="AH192" s="373"/>
      <c r="AI192" s="373"/>
    </row>
    <row r="193" spans="2:35" ht="28.5" customHeight="1" x14ac:dyDescent="0.25">
      <c r="B193" s="336"/>
      <c r="C193" s="339"/>
      <c r="D193" s="262" t="s">
        <v>642</v>
      </c>
      <c r="E193" s="342"/>
      <c r="F193" s="339"/>
      <c r="G193" s="345"/>
      <c r="H193" s="364"/>
      <c r="I193" s="367"/>
      <c r="J193" s="364"/>
      <c r="K193" s="364"/>
      <c r="L193" s="364"/>
      <c r="M193" s="339"/>
      <c r="N193" s="355"/>
      <c r="O193" s="358"/>
      <c r="P193" s="361"/>
      <c r="Q193" s="345"/>
      <c r="R193" s="370"/>
      <c r="S193" s="345"/>
      <c r="T193" s="370"/>
      <c r="U193" s="345"/>
      <c r="V193" s="370"/>
      <c r="W193" s="345"/>
      <c r="X193" s="370"/>
      <c r="Y193" s="345"/>
      <c r="Z193" s="370"/>
      <c r="AA193" s="345"/>
      <c r="AB193" s="375"/>
      <c r="AC193" s="378"/>
      <c r="AD193" s="381"/>
      <c r="AE193" s="384"/>
      <c r="AF193" s="387"/>
      <c r="AG193" s="42"/>
      <c r="AH193" s="373"/>
      <c r="AI193" s="373"/>
    </row>
    <row r="194" spans="2:35" ht="28.5" customHeight="1" x14ac:dyDescent="0.25">
      <c r="B194" s="336"/>
      <c r="C194" s="339"/>
      <c r="D194" s="262" t="s">
        <v>643</v>
      </c>
      <c r="E194" s="342"/>
      <c r="F194" s="339"/>
      <c r="G194" s="345"/>
      <c r="H194" s="364"/>
      <c r="I194" s="367"/>
      <c r="J194" s="364"/>
      <c r="K194" s="364"/>
      <c r="L194" s="364"/>
      <c r="M194" s="339"/>
      <c r="N194" s="355"/>
      <c r="O194" s="358"/>
      <c r="P194" s="361"/>
      <c r="Q194" s="345"/>
      <c r="R194" s="370"/>
      <c r="S194" s="345"/>
      <c r="T194" s="370"/>
      <c r="U194" s="345"/>
      <c r="V194" s="370"/>
      <c r="W194" s="345"/>
      <c r="X194" s="370"/>
      <c r="Y194" s="345"/>
      <c r="Z194" s="370"/>
      <c r="AA194" s="345"/>
      <c r="AB194" s="375"/>
      <c r="AC194" s="378"/>
      <c r="AD194" s="381"/>
      <c r="AE194" s="384"/>
      <c r="AF194" s="387"/>
      <c r="AG194" s="42"/>
      <c r="AH194" s="373"/>
      <c r="AI194" s="373"/>
    </row>
    <row r="195" spans="2:35" ht="28.5" customHeight="1" x14ac:dyDescent="0.25">
      <c r="B195" s="336"/>
      <c r="C195" s="339"/>
      <c r="D195" s="262" t="s">
        <v>645</v>
      </c>
      <c r="E195" s="342"/>
      <c r="F195" s="339"/>
      <c r="G195" s="345"/>
      <c r="H195" s="364"/>
      <c r="I195" s="367"/>
      <c r="J195" s="364"/>
      <c r="K195" s="364"/>
      <c r="L195" s="364"/>
      <c r="M195" s="339"/>
      <c r="N195" s="355"/>
      <c r="O195" s="358"/>
      <c r="P195" s="361"/>
      <c r="Q195" s="345"/>
      <c r="R195" s="370"/>
      <c r="S195" s="345"/>
      <c r="T195" s="370"/>
      <c r="U195" s="345"/>
      <c r="V195" s="370"/>
      <c r="W195" s="345"/>
      <c r="X195" s="370"/>
      <c r="Y195" s="345"/>
      <c r="Z195" s="370"/>
      <c r="AA195" s="345"/>
      <c r="AB195" s="375"/>
      <c r="AC195" s="378"/>
      <c r="AD195" s="381"/>
      <c r="AE195" s="384"/>
      <c r="AF195" s="387"/>
      <c r="AG195" s="42"/>
      <c r="AH195" s="373"/>
      <c r="AI195" s="373"/>
    </row>
    <row r="196" spans="2:35" ht="28.5" customHeight="1" x14ac:dyDescent="0.25">
      <c r="B196" s="336"/>
      <c r="C196" s="339"/>
      <c r="D196" s="262" t="s">
        <v>648</v>
      </c>
      <c r="E196" s="342"/>
      <c r="F196" s="339"/>
      <c r="G196" s="345"/>
      <c r="H196" s="364"/>
      <c r="I196" s="367"/>
      <c r="J196" s="364"/>
      <c r="K196" s="364"/>
      <c r="L196" s="364"/>
      <c r="M196" s="339"/>
      <c r="N196" s="355"/>
      <c r="O196" s="358"/>
      <c r="P196" s="361"/>
      <c r="Q196" s="345"/>
      <c r="R196" s="370"/>
      <c r="S196" s="345"/>
      <c r="T196" s="370"/>
      <c r="U196" s="345"/>
      <c r="V196" s="370"/>
      <c r="W196" s="345"/>
      <c r="X196" s="370"/>
      <c r="Y196" s="345"/>
      <c r="Z196" s="370"/>
      <c r="AA196" s="345"/>
      <c r="AB196" s="375"/>
      <c r="AC196" s="378"/>
      <c r="AD196" s="381"/>
      <c r="AE196" s="384"/>
      <c r="AF196" s="387"/>
      <c r="AG196" s="42"/>
      <c r="AH196" s="373"/>
      <c r="AI196" s="373"/>
    </row>
    <row r="197" spans="2:35" ht="28.5" customHeight="1" x14ac:dyDescent="0.25">
      <c r="B197" s="336"/>
      <c r="C197" s="339"/>
      <c r="D197" s="262" t="s">
        <v>646</v>
      </c>
      <c r="E197" s="342"/>
      <c r="F197" s="339"/>
      <c r="G197" s="345"/>
      <c r="H197" s="364"/>
      <c r="I197" s="367"/>
      <c r="J197" s="364"/>
      <c r="K197" s="364"/>
      <c r="L197" s="364"/>
      <c r="M197" s="339"/>
      <c r="N197" s="355"/>
      <c r="O197" s="358"/>
      <c r="P197" s="361"/>
      <c r="Q197" s="345"/>
      <c r="R197" s="370"/>
      <c r="S197" s="345"/>
      <c r="T197" s="370"/>
      <c r="U197" s="345"/>
      <c r="V197" s="370"/>
      <c r="W197" s="345"/>
      <c r="X197" s="370"/>
      <c r="Y197" s="345"/>
      <c r="Z197" s="370"/>
      <c r="AA197" s="345"/>
      <c r="AB197" s="375"/>
      <c r="AC197" s="378"/>
      <c r="AD197" s="381"/>
      <c r="AE197" s="384"/>
      <c r="AF197" s="387"/>
      <c r="AG197" s="42"/>
      <c r="AH197" s="373"/>
      <c r="AI197" s="373"/>
    </row>
    <row r="198" spans="2:35" ht="28.5" customHeight="1" x14ac:dyDescent="0.25">
      <c r="B198" s="336"/>
      <c r="C198" s="339"/>
      <c r="D198" s="262" t="s">
        <v>647</v>
      </c>
      <c r="E198" s="342"/>
      <c r="F198" s="339"/>
      <c r="G198" s="345"/>
      <c r="H198" s="364"/>
      <c r="I198" s="367"/>
      <c r="J198" s="364"/>
      <c r="K198" s="364"/>
      <c r="L198" s="364"/>
      <c r="M198" s="339"/>
      <c r="N198" s="355"/>
      <c r="O198" s="358"/>
      <c r="P198" s="361"/>
      <c r="Q198" s="345"/>
      <c r="R198" s="370"/>
      <c r="S198" s="345"/>
      <c r="T198" s="370"/>
      <c r="U198" s="345"/>
      <c r="V198" s="370"/>
      <c r="W198" s="345"/>
      <c r="X198" s="370"/>
      <c r="Y198" s="345"/>
      <c r="Z198" s="370"/>
      <c r="AA198" s="345"/>
      <c r="AB198" s="375"/>
      <c r="AC198" s="378"/>
      <c r="AD198" s="381"/>
      <c r="AE198" s="384"/>
      <c r="AF198" s="387"/>
      <c r="AG198" s="42"/>
      <c r="AH198" s="373"/>
      <c r="AI198" s="373"/>
    </row>
    <row r="199" spans="2:35" ht="28.5" customHeight="1" x14ac:dyDescent="0.25">
      <c r="B199" s="336"/>
      <c r="C199" s="339"/>
      <c r="D199" s="262" t="s">
        <v>877</v>
      </c>
      <c r="E199" s="342"/>
      <c r="F199" s="339"/>
      <c r="G199" s="345"/>
      <c r="H199" s="364"/>
      <c r="I199" s="367"/>
      <c r="J199" s="364"/>
      <c r="K199" s="364"/>
      <c r="L199" s="364"/>
      <c r="M199" s="339"/>
      <c r="N199" s="355"/>
      <c r="O199" s="358"/>
      <c r="P199" s="361"/>
      <c r="Q199" s="345"/>
      <c r="R199" s="370"/>
      <c r="S199" s="345"/>
      <c r="T199" s="370"/>
      <c r="U199" s="345"/>
      <c r="V199" s="370"/>
      <c r="W199" s="345"/>
      <c r="X199" s="370"/>
      <c r="Y199" s="345"/>
      <c r="Z199" s="370"/>
      <c r="AA199" s="345"/>
      <c r="AB199" s="375"/>
      <c r="AC199" s="378"/>
      <c r="AD199" s="381"/>
      <c r="AE199" s="384"/>
      <c r="AF199" s="387"/>
      <c r="AG199" s="42"/>
      <c r="AH199" s="373"/>
      <c r="AI199" s="373"/>
    </row>
    <row r="200" spans="2:35" ht="28.5" customHeight="1" x14ac:dyDescent="0.25">
      <c r="B200" s="336"/>
      <c r="C200" s="339"/>
      <c r="D200" s="262" t="s">
        <v>653</v>
      </c>
      <c r="E200" s="342"/>
      <c r="F200" s="339"/>
      <c r="G200" s="345"/>
      <c r="H200" s="364"/>
      <c r="I200" s="367"/>
      <c r="J200" s="364"/>
      <c r="K200" s="364"/>
      <c r="L200" s="364"/>
      <c r="M200" s="339"/>
      <c r="N200" s="355"/>
      <c r="O200" s="358"/>
      <c r="P200" s="361"/>
      <c r="Q200" s="345"/>
      <c r="R200" s="370"/>
      <c r="S200" s="345"/>
      <c r="T200" s="370"/>
      <c r="U200" s="345"/>
      <c r="V200" s="370"/>
      <c r="W200" s="345"/>
      <c r="X200" s="370"/>
      <c r="Y200" s="345"/>
      <c r="Z200" s="370"/>
      <c r="AA200" s="345"/>
      <c r="AB200" s="375"/>
      <c r="AC200" s="378"/>
      <c r="AD200" s="381"/>
      <c r="AE200" s="384"/>
      <c r="AF200" s="387"/>
      <c r="AG200" s="42"/>
      <c r="AH200" s="373"/>
      <c r="AI200" s="373"/>
    </row>
    <row r="201" spans="2:35" ht="28.5" customHeight="1" x14ac:dyDescent="0.25">
      <c r="B201" s="336"/>
      <c r="C201" s="339"/>
      <c r="D201" s="262" t="s">
        <v>655</v>
      </c>
      <c r="E201" s="342"/>
      <c r="F201" s="339"/>
      <c r="G201" s="345"/>
      <c r="H201" s="364"/>
      <c r="I201" s="367"/>
      <c r="J201" s="364"/>
      <c r="K201" s="364"/>
      <c r="L201" s="364"/>
      <c r="M201" s="339"/>
      <c r="N201" s="355"/>
      <c r="O201" s="358"/>
      <c r="P201" s="361"/>
      <c r="Q201" s="345"/>
      <c r="R201" s="370"/>
      <c r="S201" s="345"/>
      <c r="T201" s="370"/>
      <c r="U201" s="345"/>
      <c r="V201" s="370"/>
      <c r="W201" s="345"/>
      <c r="X201" s="370"/>
      <c r="Y201" s="345"/>
      <c r="Z201" s="370"/>
      <c r="AA201" s="345"/>
      <c r="AB201" s="375"/>
      <c r="AC201" s="378"/>
      <c r="AD201" s="381"/>
      <c r="AE201" s="384"/>
      <c r="AF201" s="387"/>
      <c r="AG201" s="42"/>
      <c r="AH201" s="373"/>
      <c r="AI201" s="373"/>
    </row>
    <row r="202" spans="2:35" ht="28.5" customHeight="1" x14ac:dyDescent="0.25">
      <c r="B202" s="336"/>
      <c r="C202" s="339"/>
      <c r="D202" s="262" t="s">
        <v>656</v>
      </c>
      <c r="E202" s="342"/>
      <c r="F202" s="339"/>
      <c r="G202" s="345"/>
      <c r="H202" s="364"/>
      <c r="I202" s="367"/>
      <c r="J202" s="364"/>
      <c r="K202" s="364"/>
      <c r="L202" s="364"/>
      <c r="M202" s="339"/>
      <c r="N202" s="355"/>
      <c r="O202" s="358"/>
      <c r="P202" s="361"/>
      <c r="Q202" s="345"/>
      <c r="R202" s="370"/>
      <c r="S202" s="345"/>
      <c r="T202" s="370"/>
      <c r="U202" s="345"/>
      <c r="V202" s="370"/>
      <c r="W202" s="345"/>
      <c r="X202" s="370"/>
      <c r="Y202" s="345"/>
      <c r="Z202" s="370"/>
      <c r="AA202" s="345"/>
      <c r="AB202" s="375"/>
      <c r="AC202" s="378"/>
      <c r="AD202" s="381"/>
      <c r="AE202" s="384"/>
      <c r="AF202" s="387"/>
      <c r="AG202" s="42"/>
      <c r="AH202" s="373"/>
      <c r="AI202" s="373"/>
    </row>
    <row r="203" spans="2:35" ht="28.5" customHeight="1" x14ac:dyDescent="0.25">
      <c r="B203" s="336"/>
      <c r="C203" s="339"/>
      <c r="D203" s="262" t="s">
        <v>657</v>
      </c>
      <c r="E203" s="342"/>
      <c r="F203" s="339"/>
      <c r="G203" s="345"/>
      <c r="H203" s="364"/>
      <c r="I203" s="367"/>
      <c r="J203" s="364"/>
      <c r="K203" s="364"/>
      <c r="L203" s="364"/>
      <c r="M203" s="339"/>
      <c r="N203" s="355"/>
      <c r="O203" s="358"/>
      <c r="P203" s="361"/>
      <c r="Q203" s="345"/>
      <c r="R203" s="370"/>
      <c r="S203" s="345"/>
      <c r="T203" s="370"/>
      <c r="U203" s="345"/>
      <c r="V203" s="370"/>
      <c r="W203" s="345"/>
      <c r="X203" s="370"/>
      <c r="Y203" s="345"/>
      <c r="Z203" s="370"/>
      <c r="AA203" s="345"/>
      <c r="AB203" s="375"/>
      <c r="AC203" s="378"/>
      <c r="AD203" s="381"/>
      <c r="AE203" s="384"/>
      <c r="AF203" s="387"/>
      <c r="AG203" s="42"/>
      <c r="AH203" s="373"/>
      <c r="AI203" s="373"/>
    </row>
    <row r="204" spans="2:35" ht="28.5" customHeight="1" x14ac:dyDescent="0.25">
      <c r="B204" s="336"/>
      <c r="C204" s="339"/>
      <c r="D204" s="262" t="s">
        <v>662</v>
      </c>
      <c r="E204" s="342"/>
      <c r="F204" s="339"/>
      <c r="G204" s="345"/>
      <c r="H204" s="364"/>
      <c r="I204" s="367"/>
      <c r="J204" s="364"/>
      <c r="K204" s="364"/>
      <c r="L204" s="364"/>
      <c r="M204" s="339"/>
      <c r="N204" s="355"/>
      <c r="O204" s="358"/>
      <c r="P204" s="361"/>
      <c r="Q204" s="345"/>
      <c r="R204" s="370"/>
      <c r="S204" s="345"/>
      <c r="T204" s="370"/>
      <c r="U204" s="345"/>
      <c r="V204" s="370"/>
      <c r="W204" s="345"/>
      <c r="X204" s="370"/>
      <c r="Y204" s="345"/>
      <c r="Z204" s="370"/>
      <c r="AA204" s="345"/>
      <c r="AB204" s="375"/>
      <c r="AC204" s="378"/>
      <c r="AD204" s="381"/>
      <c r="AE204" s="384"/>
      <c r="AF204" s="387"/>
      <c r="AG204" s="42"/>
      <c r="AH204" s="373"/>
      <c r="AI204" s="373"/>
    </row>
    <row r="205" spans="2:35" ht="28.5" customHeight="1" x14ac:dyDescent="0.25">
      <c r="B205" s="336"/>
      <c r="C205" s="339"/>
      <c r="D205" s="262" t="s">
        <v>658</v>
      </c>
      <c r="E205" s="342"/>
      <c r="F205" s="339"/>
      <c r="G205" s="345"/>
      <c r="H205" s="364"/>
      <c r="I205" s="367"/>
      <c r="J205" s="364"/>
      <c r="K205" s="364"/>
      <c r="L205" s="364"/>
      <c r="M205" s="339"/>
      <c r="N205" s="355"/>
      <c r="O205" s="358"/>
      <c r="P205" s="361"/>
      <c r="Q205" s="345"/>
      <c r="R205" s="370"/>
      <c r="S205" s="345"/>
      <c r="T205" s="370"/>
      <c r="U205" s="345"/>
      <c r="V205" s="370"/>
      <c r="W205" s="345"/>
      <c r="X205" s="370"/>
      <c r="Y205" s="345"/>
      <c r="Z205" s="370"/>
      <c r="AA205" s="345"/>
      <c r="AB205" s="375"/>
      <c r="AC205" s="378"/>
      <c r="AD205" s="381"/>
      <c r="AE205" s="384"/>
      <c r="AF205" s="387"/>
      <c r="AG205" s="42"/>
      <c r="AH205" s="373"/>
      <c r="AI205" s="373"/>
    </row>
    <row r="206" spans="2:35" ht="28.5" customHeight="1" x14ac:dyDescent="0.25">
      <c r="B206" s="336"/>
      <c r="C206" s="339"/>
      <c r="D206" s="262" t="s">
        <v>659</v>
      </c>
      <c r="E206" s="342"/>
      <c r="F206" s="339"/>
      <c r="G206" s="345"/>
      <c r="H206" s="364"/>
      <c r="I206" s="367"/>
      <c r="J206" s="364"/>
      <c r="K206" s="364"/>
      <c r="L206" s="364"/>
      <c r="M206" s="339"/>
      <c r="N206" s="355"/>
      <c r="O206" s="358"/>
      <c r="P206" s="361"/>
      <c r="Q206" s="345"/>
      <c r="R206" s="370"/>
      <c r="S206" s="345"/>
      <c r="T206" s="370"/>
      <c r="U206" s="345"/>
      <c r="V206" s="370"/>
      <c r="W206" s="345"/>
      <c r="X206" s="370"/>
      <c r="Y206" s="345"/>
      <c r="Z206" s="370"/>
      <c r="AA206" s="345"/>
      <c r="AB206" s="375"/>
      <c r="AC206" s="378"/>
      <c r="AD206" s="381"/>
      <c r="AE206" s="384"/>
      <c r="AF206" s="387"/>
      <c r="AG206" s="42"/>
      <c r="AH206" s="373"/>
      <c r="AI206" s="373"/>
    </row>
    <row r="207" spans="2:35" ht="28.5" customHeight="1" x14ac:dyDescent="0.25">
      <c r="B207" s="336"/>
      <c r="C207" s="339"/>
      <c r="D207" s="262" t="s">
        <v>660</v>
      </c>
      <c r="E207" s="342"/>
      <c r="F207" s="339"/>
      <c r="G207" s="345"/>
      <c r="H207" s="364"/>
      <c r="I207" s="367"/>
      <c r="J207" s="364"/>
      <c r="K207" s="364"/>
      <c r="L207" s="364"/>
      <c r="M207" s="339"/>
      <c r="N207" s="355"/>
      <c r="O207" s="358"/>
      <c r="P207" s="361"/>
      <c r="Q207" s="345"/>
      <c r="R207" s="370"/>
      <c r="S207" s="345"/>
      <c r="T207" s="370"/>
      <c r="U207" s="345"/>
      <c r="V207" s="370"/>
      <c r="W207" s="345"/>
      <c r="X207" s="370"/>
      <c r="Y207" s="345"/>
      <c r="Z207" s="370"/>
      <c r="AA207" s="345"/>
      <c r="AB207" s="375"/>
      <c r="AC207" s="378"/>
      <c r="AD207" s="381"/>
      <c r="AE207" s="384"/>
      <c r="AF207" s="387"/>
      <c r="AG207" s="42"/>
      <c r="AH207" s="373"/>
      <c r="AI207" s="373"/>
    </row>
    <row r="208" spans="2:35" ht="28.5" customHeight="1" x14ac:dyDescent="0.25">
      <c r="B208" s="336"/>
      <c r="C208" s="339"/>
      <c r="D208" s="262" t="s">
        <v>661</v>
      </c>
      <c r="E208" s="342"/>
      <c r="F208" s="339"/>
      <c r="G208" s="345"/>
      <c r="H208" s="364"/>
      <c r="I208" s="367"/>
      <c r="J208" s="364"/>
      <c r="K208" s="364"/>
      <c r="L208" s="364"/>
      <c r="M208" s="339"/>
      <c r="N208" s="355"/>
      <c r="O208" s="358"/>
      <c r="P208" s="361"/>
      <c r="Q208" s="345"/>
      <c r="R208" s="370"/>
      <c r="S208" s="345"/>
      <c r="T208" s="370"/>
      <c r="U208" s="345"/>
      <c r="V208" s="370"/>
      <c r="W208" s="345"/>
      <c r="X208" s="370"/>
      <c r="Y208" s="345"/>
      <c r="Z208" s="370"/>
      <c r="AA208" s="345"/>
      <c r="AB208" s="375"/>
      <c r="AC208" s="378"/>
      <c r="AD208" s="381"/>
      <c r="AE208" s="384"/>
      <c r="AF208" s="387"/>
      <c r="AG208" s="42"/>
      <c r="AH208" s="373"/>
      <c r="AI208" s="373"/>
    </row>
    <row r="209" spans="2:35" ht="28.5" customHeight="1" x14ac:dyDescent="0.25">
      <c r="B209" s="337"/>
      <c r="C209" s="340"/>
      <c r="D209" s="262" t="s">
        <v>937</v>
      </c>
      <c r="E209" s="343"/>
      <c r="F209" s="340"/>
      <c r="G209" s="346"/>
      <c r="H209" s="365"/>
      <c r="I209" s="368"/>
      <c r="J209" s="365"/>
      <c r="K209" s="365"/>
      <c r="L209" s="365"/>
      <c r="M209" s="340"/>
      <c r="N209" s="356"/>
      <c r="O209" s="359"/>
      <c r="P209" s="362"/>
      <c r="Q209" s="346"/>
      <c r="R209" s="371"/>
      <c r="S209" s="346"/>
      <c r="T209" s="371"/>
      <c r="U209" s="346"/>
      <c r="V209" s="371"/>
      <c r="W209" s="346"/>
      <c r="X209" s="371"/>
      <c r="Y209" s="346"/>
      <c r="Z209" s="371"/>
      <c r="AA209" s="346"/>
      <c r="AB209" s="376"/>
      <c r="AC209" s="379"/>
      <c r="AD209" s="382"/>
      <c r="AE209" s="385"/>
      <c r="AF209" s="388"/>
      <c r="AG209" s="42"/>
      <c r="AH209" s="373"/>
      <c r="AI209" s="373"/>
    </row>
    <row r="210" spans="2:35" ht="28.5" customHeight="1" x14ac:dyDescent="0.25">
      <c r="B210" s="335" t="s">
        <v>638</v>
      </c>
      <c r="C210" s="338" t="s">
        <v>109</v>
      </c>
      <c r="D210" s="262" t="s">
        <v>649</v>
      </c>
      <c r="E210" s="341" t="s">
        <v>1075</v>
      </c>
      <c r="F210" s="338" t="s">
        <v>137</v>
      </c>
      <c r="G210" s="344">
        <v>1</v>
      </c>
      <c r="H210" s="363" t="s">
        <v>1076</v>
      </c>
      <c r="I210" s="366" t="s">
        <v>87</v>
      </c>
      <c r="J210" s="363" t="s">
        <v>1078</v>
      </c>
      <c r="K210" s="363" t="s">
        <v>115</v>
      </c>
      <c r="L210" s="363" t="s">
        <v>1079</v>
      </c>
      <c r="M210" s="338" t="s">
        <v>89</v>
      </c>
      <c r="N210" s="354">
        <v>44928</v>
      </c>
      <c r="O210" s="357">
        <v>45289</v>
      </c>
      <c r="P210" s="360" t="s">
        <v>117</v>
      </c>
      <c r="Q210" s="344"/>
      <c r="R210" s="369"/>
      <c r="S210" s="344"/>
      <c r="T210" s="369">
        <v>0.33</v>
      </c>
      <c r="U210" s="344"/>
      <c r="V210" s="369"/>
      <c r="W210" s="344"/>
      <c r="X210" s="369">
        <v>0.66</v>
      </c>
      <c r="Y210" s="344"/>
      <c r="Z210" s="369"/>
      <c r="AA210" s="344"/>
      <c r="AB210" s="374">
        <v>1</v>
      </c>
      <c r="AC210" s="377" t="s">
        <v>118</v>
      </c>
      <c r="AD210" s="380" t="s">
        <v>100</v>
      </c>
      <c r="AE210" s="383" t="s">
        <v>119</v>
      </c>
      <c r="AF210" s="386" t="s">
        <v>1017</v>
      </c>
      <c r="AG210" s="42"/>
      <c r="AH210" s="372">
        <v>1507576120</v>
      </c>
      <c r="AI210" s="372">
        <v>1395000000</v>
      </c>
    </row>
    <row r="211" spans="2:35" ht="28.5" customHeight="1" x14ac:dyDescent="0.25">
      <c r="B211" s="336"/>
      <c r="C211" s="339"/>
      <c r="D211" s="262" t="s">
        <v>652</v>
      </c>
      <c r="E211" s="342"/>
      <c r="F211" s="339"/>
      <c r="G211" s="345"/>
      <c r="H211" s="364"/>
      <c r="I211" s="367"/>
      <c r="J211" s="364"/>
      <c r="K211" s="364"/>
      <c r="L211" s="364"/>
      <c r="M211" s="339"/>
      <c r="N211" s="355"/>
      <c r="O211" s="358"/>
      <c r="P211" s="361"/>
      <c r="Q211" s="345"/>
      <c r="R211" s="370"/>
      <c r="S211" s="345"/>
      <c r="T211" s="370"/>
      <c r="U211" s="345"/>
      <c r="V211" s="370"/>
      <c r="W211" s="345"/>
      <c r="X211" s="370"/>
      <c r="Y211" s="345"/>
      <c r="Z211" s="370"/>
      <c r="AA211" s="345"/>
      <c r="AB211" s="375"/>
      <c r="AC211" s="378"/>
      <c r="AD211" s="381"/>
      <c r="AE211" s="384"/>
      <c r="AF211" s="387"/>
      <c r="AG211" s="42"/>
      <c r="AH211" s="373"/>
      <c r="AI211" s="373"/>
    </row>
    <row r="212" spans="2:35" ht="28.5" customHeight="1" x14ac:dyDescent="0.25">
      <c r="B212" s="336"/>
      <c r="C212" s="339"/>
      <c r="D212" s="262" t="s">
        <v>859</v>
      </c>
      <c r="E212" s="342"/>
      <c r="F212" s="339"/>
      <c r="G212" s="345"/>
      <c r="H212" s="364"/>
      <c r="I212" s="367"/>
      <c r="J212" s="364"/>
      <c r="K212" s="364"/>
      <c r="L212" s="364"/>
      <c r="M212" s="339"/>
      <c r="N212" s="355"/>
      <c r="O212" s="358"/>
      <c r="P212" s="361"/>
      <c r="Q212" s="345"/>
      <c r="R212" s="370"/>
      <c r="S212" s="345"/>
      <c r="T212" s="370"/>
      <c r="U212" s="345"/>
      <c r="V212" s="370"/>
      <c r="W212" s="345"/>
      <c r="X212" s="370"/>
      <c r="Y212" s="345"/>
      <c r="Z212" s="370"/>
      <c r="AA212" s="345"/>
      <c r="AB212" s="375"/>
      <c r="AC212" s="378"/>
      <c r="AD212" s="381"/>
      <c r="AE212" s="384"/>
      <c r="AF212" s="387"/>
      <c r="AG212" s="42"/>
      <c r="AH212" s="373"/>
      <c r="AI212" s="373"/>
    </row>
    <row r="213" spans="2:35" ht="28.5" customHeight="1" x14ac:dyDescent="0.25">
      <c r="B213" s="336"/>
      <c r="C213" s="339"/>
      <c r="D213" s="262" t="s">
        <v>650</v>
      </c>
      <c r="E213" s="342"/>
      <c r="F213" s="339"/>
      <c r="G213" s="345"/>
      <c r="H213" s="364"/>
      <c r="I213" s="367"/>
      <c r="J213" s="364"/>
      <c r="K213" s="364"/>
      <c r="L213" s="364"/>
      <c r="M213" s="339"/>
      <c r="N213" s="355"/>
      <c r="O213" s="358"/>
      <c r="P213" s="361"/>
      <c r="Q213" s="345"/>
      <c r="R213" s="370"/>
      <c r="S213" s="345"/>
      <c r="T213" s="370"/>
      <c r="U213" s="345"/>
      <c r="V213" s="370"/>
      <c r="W213" s="345"/>
      <c r="X213" s="370"/>
      <c r="Y213" s="345"/>
      <c r="Z213" s="370"/>
      <c r="AA213" s="345"/>
      <c r="AB213" s="375"/>
      <c r="AC213" s="378"/>
      <c r="AD213" s="381"/>
      <c r="AE213" s="384"/>
      <c r="AF213" s="387"/>
      <c r="AG213" s="42"/>
      <c r="AH213" s="373"/>
      <c r="AI213" s="373"/>
    </row>
    <row r="214" spans="2:35" ht="28.5" customHeight="1" x14ac:dyDescent="0.25">
      <c r="B214" s="336"/>
      <c r="C214" s="339"/>
      <c r="D214" s="262" t="s">
        <v>110</v>
      </c>
      <c r="E214" s="342"/>
      <c r="F214" s="339"/>
      <c r="G214" s="345"/>
      <c r="H214" s="364"/>
      <c r="I214" s="367"/>
      <c r="J214" s="364"/>
      <c r="K214" s="364"/>
      <c r="L214" s="364"/>
      <c r="M214" s="339"/>
      <c r="N214" s="355"/>
      <c r="O214" s="358"/>
      <c r="P214" s="361"/>
      <c r="Q214" s="345"/>
      <c r="R214" s="370"/>
      <c r="S214" s="345"/>
      <c r="T214" s="370"/>
      <c r="U214" s="345"/>
      <c r="V214" s="370"/>
      <c r="W214" s="345"/>
      <c r="X214" s="370"/>
      <c r="Y214" s="345"/>
      <c r="Z214" s="370"/>
      <c r="AA214" s="345"/>
      <c r="AB214" s="375"/>
      <c r="AC214" s="378"/>
      <c r="AD214" s="381"/>
      <c r="AE214" s="384"/>
      <c r="AF214" s="387"/>
      <c r="AG214" s="42"/>
      <c r="AH214" s="373"/>
      <c r="AI214" s="373"/>
    </row>
    <row r="215" spans="2:35" ht="28.5" customHeight="1" x14ac:dyDescent="0.25">
      <c r="B215" s="336"/>
      <c r="C215" s="339"/>
      <c r="D215" s="262" t="s">
        <v>651</v>
      </c>
      <c r="E215" s="342"/>
      <c r="F215" s="339"/>
      <c r="G215" s="345"/>
      <c r="H215" s="364"/>
      <c r="I215" s="367"/>
      <c r="J215" s="364"/>
      <c r="K215" s="364"/>
      <c r="L215" s="364"/>
      <c r="M215" s="339"/>
      <c r="N215" s="355"/>
      <c r="O215" s="358"/>
      <c r="P215" s="361"/>
      <c r="Q215" s="345"/>
      <c r="R215" s="370"/>
      <c r="S215" s="345"/>
      <c r="T215" s="370"/>
      <c r="U215" s="345"/>
      <c r="V215" s="370"/>
      <c r="W215" s="345"/>
      <c r="X215" s="370"/>
      <c r="Y215" s="345"/>
      <c r="Z215" s="370"/>
      <c r="AA215" s="345"/>
      <c r="AB215" s="375"/>
      <c r="AC215" s="378"/>
      <c r="AD215" s="381"/>
      <c r="AE215" s="384"/>
      <c r="AF215" s="387"/>
      <c r="AG215" s="42"/>
      <c r="AH215" s="373"/>
      <c r="AI215" s="373"/>
    </row>
    <row r="216" spans="2:35" ht="28.5" customHeight="1" x14ac:dyDescent="0.25">
      <c r="B216" s="336"/>
      <c r="C216" s="339"/>
      <c r="D216" s="262" t="s">
        <v>654</v>
      </c>
      <c r="E216" s="342"/>
      <c r="F216" s="339"/>
      <c r="G216" s="345"/>
      <c r="H216" s="364"/>
      <c r="I216" s="367"/>
      <c r="J216" s="364"/>
      <c r="K216" s="364"/>
      <c r="L216" s="364"/>
      <c r="M216" s="339"/>
      <c r="N216" s="355"/>
      <c r="O216" s="358"/>
      <c r="P216" s="361"/>
      <c r="Q216" s="345"/>
      <c r="R216" s="370"/>
      <c r="S216" s="345"/>
      <c r="T216" s="370"/>
      <c r="U216" s="345"/>
      <c r="V216" s="370"/>
      <c r="W216" s="345"/>
      <c r="X216" s="370"/>
      <c r="Y216" s="345"/>
      <c r="Z216" s="370"/>
      <c r="AA216" s="345"/>
      <c r="AB216" s="375"/>
      <c r="AC216" s="378"/>
      <c r="AD216" s="381"/>
      <c r="AE216" s="384"/>
      <c r="AF216" s="387"/>
      <c r="AG216" s="42"/>
      <c r="AH216" s="373"/>
      <c r="AI216" s="373"/>
    </row>
    <row r="217" spans="2:35" ht="28.5" customHeight="1" x14ac:dyDescent="0.25">
      <c r="B217" s="336"/>
      <c r="C217" s="339"/>
      <c r="D217" s="262" t="s">
        <v>663</v>
      </c>
      <c r="E217" s="342"/>
      <c r="F217" s="339"/>
      <c r="G217" s="345"/>
      <c r="H217" s="364"/>
      <c r="I217" s="367"/>
      <c r="J217" s="364"/>
      <c r="K217" s="364"/>
      <c r="L217" s="364"/>
      <c r="M217" s="339"/>
      <c r="N217" s="355"/>
      <c r="O217" s="358"/>
      <c r="P217" s="361"/>
      <c r="Q217" s="345"/>
      <c r="R217" s="370"/>
      <c r="S217" s="345"/>
      <c r="T217" s="370"/>
      <c r="U217" s="345"/>
      <c r="V217" s="370"/>
      <c r="W217" s="345"/>
      <c r="X217" s="370"/>
      <c r="Y217" s="345"/>
      <c r="Z217" s="370"/>
      <c r="AA217" s="345"/>
      <c r="AB217" s="375"/>
      <c r="AC217" s="378"/>
      <c r="AD217" s="381"/>
      <c r="AE217" s="384"/>
      <c r="AF217" s="387"/>
      <c r="AG217" s="42"/>
      <c r="AH217" s="373"/>
      <c r="AI217" s="373"/>
    </row>
    <row r="218" spans="2:35" ht="28.5" customHeight="1" x14ac:dyDescent="0.25">
      <c r="B218" s="336"/>
      <c r="C218" s="339"/>
      <c r="D218" s="262" t="s">
        <v>905</v>
      </c>
      <c r="E218" s="342"/>
      <c r="F218" s="339"/>
      <c r="G218" s="345"/>
      <c r="H218" s="364"/>
      <c r="I218" s="367"/>
      <c r="J218" s="364"/>
      <c r="K218" s="364"/>
      <c r="L218" s="364"/>
      <c r="M218" s="339"/>
      <c r="N218" s="355"/>
      <c r="O218" s="358"/>
      <c r="P218" s="361"/>
      <c r="Q218" s="345"/>
      <c r="R218" s="370"/>
      <c r="S218" s="345"/>
      <c r="T218" s="370"/>
      <c r="U218" s="345"/>
      <c r="V218" s="370"/>
      <c r="W218" s="345"/>
      <c r="X218" s="370"/>
      <c r="Y218" s="345"/>
      <c r="Z218" s="370"/>
      <c r="AA218" s="345"/>
      <c r="AB218" s="375"/>
      <c r="AC218" s="378"/>
      <c r="AD218" s="381"/>
      <c r="AE218" s="384"/>
      <c r="AF218" s="387"/>
      <c r="AG218" s="42"/>
      <c r="AH218" s="373"/>
      <c r="AI218" s="373"/>
    </row>
    <row r="219" spans="2:35" ht="28.5" customHeight="1" x14ac:dyDescent="0.25">
      <c r="B219" s="336"/>
      <c r="C219" s="339"/>
      <c r="D219" s="262" t="s">
        <v>664</v>
      </c>
      <c r="E219" s="342"/>
      <c r="F219" s="339"/>
      <c r="G219" s="345"/>
      <c r="H219" s="364"/>
      <c r="I219" s="367"/>
      <c r="J219" s="364"/>
      <c r="K219" s="364"/>
      <c r="L219" s="364"/>
      <c r="M219" s="339"/>
      <c r="N219" s="355"/>
      <c r="O219" s="358"/>
      <c r="P219" s="361"/>
      <c r="Q219" s="345"/>
      <c r="R219" s="370"/>
      <c r="S219" s="345"/>
      <c r="T219" s="370"/>
      <c r="U219" s="345"/>
      <c r="V219" s="370"/>
      <c r="W219" s="345"/>
      <c r="X219" s="370"/>
      <c r="Y219" s="345"/>
      <c r="Z219" s="370"/>
      <c r="AA219" s="345"/>
      <c r="AB219" s="375"/>
      <c r="AC219" s="378"/>
      <c r="AD219" s="381"/>
      <c r="AE219" s="384"/>
      <c r="AF219" s="387"/>
      <c r="AG219" s="42"/>
      <c r="AH219" s="373"/>
      <c r="AI219" s="373"/>
    </row>
    <row r="220" spans="2:35" ht="35.25" customHeight="1" x14ac:dyDescent="0.25">
      <c r="B220" s="336"/>
      <c r="C220" s="339"/>
      <c r="D220" s="262" t="s">
        <v>665</v>
      </c>
      <c r="E220" s="342"/>
      <c r="F220" s="339"/>
      <c r="G220" s="345"/>
      <c r="H220" s="364"/>
      <c r="I220" s="367"/>
      <c r="J220" s="364"/>
      <c r="K220" s="364"/>
      <c r="L220" s="364"/>
      <c r="M220" s="339"/>
      <c r="N220" s="355"/>
      <c r="O220" s="358"/>
      <c r="P220" s="361"/>
      <c r="Q220" s="345"/>
      <c r="R220" s="370"/>
      <c r="S220" s="345"/>
      <c r="T220" s="370"/>
      <c r="U220" s="345"/>
      <c r="V220" s="370"/>
      <c r="W220" s="345"/>
      <c r="X220" s="370"/>
      <c r="Y220" s="345"/>
      <c r="Z220" s="370"/>
      <c r="AA220" s="345"/>
      <c r="AB220" s="375"/>
      <c r="AC220" s="378"/>
      <c r="AD220" s="381"/>
      <c r="AE220" s="384"/>
      <c r="AF220" s="387"/>
      <c r="AG220" s="42"/>
      <c r="AH220" s="373"/>
      <c r="AI220" s="373"/>
    </row>
    <row r="221" spans="2:35" ht="28.5" customHeight="1" x14ac:dyDescent="0.25">
      <c r="B221" s="337"/>
      <c r="C221" s="340"/>
      <c r="D221" s="262" t="s">
        <v>666</v>
      </c>
      <c r="E221" s="343"/>
      <c r="F221" s="340"/>
      <c r="G221" s="346"/>
      <c r="H221" s="365"/>
      <c r="I221" s="368"/>
      <c r="J221" s="365"/>
      <c r="K221" s="365"/>
      <c r="L221" s="365"/>
      <c r="M221" s="340"/>
      <c r="N221" s="356"/>
      <c r="O221" s="359"/>
      <c r="P221" s="362"/>
      <c r="Q221" s="346"/>
      <c r="R221" s="371"/>
      <c r="S221" s="346"/>
      <c r="T221" s="371"/>
      <c r="U221" s="346"/>
      <c r="V221" s="371"/>
      <c r="W221" s="346"/>
      <c r="X221" s="371"/>
      <c r="Y221" s="346"/>
      <c r="Z221" s="371"/>
      <c r="AA221" s="346"/>
      <c r="AB221" s="376"/>
      <c r="AC221" s="379"/>
      <c r="AD221" s="382"/>
      <c r="AE221" s="385"/>
      <c r="AF221" s="388"/>
      <c r="AG221" s="42"/>
      <c r="AH221" s="392"/>
      <c r="AI221" s="373"/>
    </row>
    <row r="222" spans="2:35" ht="51" customHeight="1" x14ac:dyDescent="0.25">
      <c r="B222" s="335" t="s">
        <v>638</v>
      </c>
      <c r="C222" s="338" t="s">
        <v>109</v>
      </c>
      <c r="D222" s="262" t="s">
        <v>654</v>
      </c>
      <c r="E222" s="341" t="s">
        <v>1081</v>
      </c>
      <c r="F222" s="338" t="s">
        <v>112</v>
      </c>
      <c r="G222" s="344">
        <v>1</v>
      </c>
      <c r="H222" s="363" t="s">
        <v>1082</v>
      </c>
      <c r="I222" s="366" t="s">
        <v>87</v>
      </c>
      <c r="J222" s="363" t="s">
        <v>1083</v>
      </c>
      <c r="K222" s="363" t="s">
        <v>115</v>
      </c>
      <c r="L222" s="363" t="s">
        <v>1084</v>
      </c>
      <c r="M222" s="338" t="s">
        <v>89</v>
      </c>
      <c r="N222" s="389">
        <v>44958</v>
      </c>
      <c r="O222" s="389">
        <v>45289</v>
      </c>
      <c r="P222" s="360" t="s">
        <v>117</v>
      </c>
      <c r="Q222" s="344"/>
      <c r="R222" s="369"/>
      <c r="S222" s="344"/>
      <c r="T222" s="369">
        <v>0.33</v>
      </c>
      <c r="U222" s="344"/>
      <c r="V222" s="369"/>
      <c r="W222" s="344"/>
      <c r="X222" s="369">
        <v>0.66</v>
      </c>
      <c r="Y222" s="344"/>
      <c r="Z222" s="369"/>
      <c r="AA222" s="344"/>
      <c r="AB222" s="374">
        <v>1</v>
      </c>
      <c r="AC222" s="377" t="s">
        <v>118</v>
      </c>
      <c r="AD222" s="380" t="s">
        <v>100</v>
      </c>
      <c r="AE222" s="383" t="s">
        <v>119</v>
      </c>
      <c r="AF222" s="386" t="s">
        <v>1017</v>
      </c>
      <c r="AG222" s="42"/>
      <c r="AH222" s="372">
        <v>167508458</v>
      </c>
      <c r="AI222" s="373">
        <v>155000000</v>
      </c>
    </row>
    <row r="223" spans="2:35" ht="51" customHeight="1" x14ac:dyDescent="0.25">
      <c r="B223" s="336"/>
      <c r="C223" s="339"/>
      <c r="D223" s="262" t="s">
        <v>663</v>
      </c>
      <c r="E223" s="342"/>
      <c r="F223" s="339"/>
      <c r="G223" s="345"/>
      <c r="H223" s="364"/>
      <c r="I223" s="367"/>
      <c r="J223" s="364"/>
      <c r="K223" s="364"/>
      <c r="L223" s="364"/>
      <c r="M223" s="339"/>
      <c r="N223" s="390"/>
      <c r="O223" s="390"/>
      <c r="P223" s="361"/>
      <c r="Q223" s="345"/>
      <c r="R223" s="370"/>
      <c r="S223" s="345"/>
      <c r="T223" s="370"/>
      <c r="U223" s="345"/>
      <c r="V223" s="370"/>
      <c r="W223" s="345"/>
      <c r="X223" s="370"/>
      <c r="Y223" s="345"/>
      <c r="Z223" s="370"/>
      <c r="AA223" s="345"/>
      <c r="AB223" s="375"/>
      <c r="AC223" s="378"/>
      <c r="AD223" s="381"/>
      <c r="AE223" s="384"/>
      <c r="AF223" s="387"/>
      <c r="AG223" s="42"/>
      <c r="AH223" s="373"/>
      <c r="AI223" s="373"/>
    </row>
    <row r="224" spans="2:35" ht="51" customHeight="1" x14ac:dyDescent="0.25">
      <c r="B224" s="336"/>
      <c r="C224" s="339"/>
      <c r="D224" s="262" t="s">
        <v>664</v>
      </c>
      <c r="E224" s="342"/>
      <c r="F224" s="339"/>
      <c r="G224" s="345"/>
      <c r="H224" s="364"/>
      <c r="I224" s="367"/>
      <c r="J224" s="364"/>
      <c r="K224" s="364"/>
      <c r="L224" s="364"/>
      <c r="M224" s="339"/>
      <c r="N224" s="390"/>
      <c r="O224" s="390"/>
      <c r="P224" s="361"/>
      <c r="Q224" s="345"/>
      <c r="R224" s="370"/>
      <c r="S224" s="345"/>
      <c r="T224" s="370"/>
      <c r="U224" s="345"/>
      <c r="V224" s="370"/>
      <c r="W224" s="345"/>
      <c r="X224" s="370"/>
      <c r="Y224" s="345"/>
      <c r="Z224" s="370"/>
      <c r="AA224" s="345"/>
      <c r="AB224" s="375"/>
      <c r="AC224" s="378"/>
      <c r="AD224" s="381"/>
      <c r="AE224" s="384"/>
      <c r="AF224" s="387"/>
      <c r="AG224" s="42"/>
      <c r="AH224" s="373"/>
      <c r="AI224" s="373"/>
    </row>
    <row r="225" spans="2:35" ht="51" customHeight="1" x14ac:dyDescent="0.25">
      <c r="B225" s="336"/>
      <c r="C225" s="339"/>
      <c r="D225" s="262" t="s">
        <v>665</v>
      </c>
      <c r="E225" s="342"/>
      <c r="F225" s="339"/>
      <c r="G225" s="345"/>
      <c r="H225" s="364"/>
      <c r="I225" s="367"/>
      <c r="J225" s="364"/>
      <c r="K225" s="364"/>
      <c r="L225" s="364"/>
      <c r="M225" s="339"/>
      <c r="N225" s="390"/>
      <c r="O225" s="390"/>
      <c r="P225" s="361"/>
      <c r="Q225" s="345"/>
      <c r="R225" s="370"/>
      <c r="S225" s="345"/>
      <c r="T225" s="370"/>
      <c r="U225" s="345"/>
      <c r="V225" s="370"/>
      <c r="W225" s="345"/>
      <c r="X225" s="370"/>
      <c r="Y225" s="345"/>
      <c r="Z225" s="370"/>
      <c r="AA225" s="345"/>
      <c r="AB225" s="375"/>
      <c r="AC225" s="378"/>
      <c r="AD225" s="381"/>
      <c r="AE225" s="384"/>
      <c r="AF225" s="387"/>
      <c r="AG225" s="42"/>
      <c r="AH225" s="373"/>
      <c r="AI225" s="373"/>
    </row>
    <row r="226" spans="2:35" ht="51" customHeight="1" x14ac:dyDescent="0.25">
      <c r="B226" s="337"/>
      <c r="C226" s="340"/>
      <c r="D226" s="262" t="s">
        <v>666</v>
      </c>
      <c r="E226" s="343"/>
      <c r="F226" s="340"/>
      <c r="G226" s="346"/>
      <c r="H226" s="365"/>
      <c r="I226" s="368"/>
      <c r="J226" s="365"/>
      <c r="K226" s="365"/>
      <c r="L226" s="365"/>
      <c r="M226" s="340"/>
      <c r="N226" s="391"/>
      <c r="O226" s="391"/>
      <c r="P226" s="362"/>
      <c r="Q226" s="346"/>
      <c r="R226" s="371"/>
      <c r="S226" s="346"/>
      <c r="T226" s="371"/>
      <c r="U226" s="346"/>
      <c r="V226" s="371"/>
      <c r="W226" s="346"/>
      <c r="X226" s="371"/>
      <c r="Y226" s="346"/>
      <c r="Z226" s="371"/>
      <c r="AA226" s="346"/>
      <c r="AB226" s="376"/>
      <c r="AC226" s="379"/>
      <c r="AD226" s="382"/>
      <c r="AE226" s="385"/>
      <c r="AF226" s="388"/>
      <c r="AG226" s="42"/>
      <c r="AH226" s="392"/>
      <c r="AI226" s="392"/>
    </row>
    <row r="227" spans="2:35" ht="141" customHeight="1" x14ac:dyDescent="0.25">
      <c r="B227" s="11" t="s">
        <v>786</v>
      </c>
      <c r="C227" s="14" t="s">
        <v>83</v>
      </c>
      <c r="D227" s="14" t="s">
        <v>144</v>
      </c>
      <c r="E227" s="144" t="s">
        <v>787</v>
      </c>
      <c r="F227" s="14" t="s">
        <v>133</v>
      </c>
      <c r="G227" s="146">
        <v>7</v>
      </c>
      <c r="H227" s="12" t="s">
        <v>788</v>
      </c>
      <c r="I227" s="12" t="s">
        <v>87</v>
      </c>
      <c r="J227" s="12" t="s">
        <v>789</v>
      </c>
      <c r="K227" s="12" t="s">
        <v>115</v>
      </c>
      <c r="L227" s="12" t="s">
        <v>790</v>
      </c>
      <c r="M227" s="14" t="s">
        <v>176</v>
      </c>
      <c r="N227" s="13">
        <v>44941</v>
      </c>
      <c r="O227" s="208">
        <v>45289</v>
      </c>
      <c r="P227" s="230" t="s">
        <v>128</v>
      </c>
      <c r="Q227" s="164"/>
      <c r="R227" s="89"/>
      <c r="S227" s="164"/>
      <c r="T227" s="89"/>
      <c r="U227" s="164"/>
      <c r="V227" s="89"/>
      <c r="W227" s="164"/>
      <c r="X227" s="89"/>
      <c r="Y227" s="164"/>
      <c r="Z227" s="89"/>
      <c r="AA227" s="164"/>
      <c r="AB227" s="254">
        <v>7</v>
      </c>
      <c r="AC227" s="225" t="s">
        <v>118</v>
      </c>
      <c r="AD227" s="16" t="s">
        <v>100</v>
      </c>
      <c r="AE227" s="40" t="s">
        <v>955</v>
      </c>
      <c r="AF227" s="49" t="s">
        <v>1017</v>
      </c>
      <c r="AG227" s="112"/>
      <c r="AH227" s="311">
        <v>0</v>
      </c>
      <c r="AI227" s="320">
        <v>675712750</v>
      </c>
    </row>
    <row r="228" spans="2:35" ht="51" customHeight="1" x14ac:dyDescent="0.25">
      <c r="B228" s="11" t="s">
        <v>786</v>
      </c>
      <c r="C228" s="14" t="s">
        <v>83</v>
      </c>
      <c r="D228" s="14" t="s">
        <v>144</v>
      </c>
      <c r="E228" s="144" t="s">
        <v>791</v>
      </c>
      <c r="F228" s="14" t="s">
        <v>86</v>
      </c>
      <c r="G228" s="145">
        <v>1</v>
      </c>
      <c r="H228" s="12" t="s">
        <v>792</v>
      </c>
      <c r="I228" s="12" t="s">
        <v>125</v>
      </c>
      <c r="J228" s="12" t="s">
        <v>793</v>
      </c>
      <c r="K228" s="12" t="s">
        <v>115</v>
      </c>
      <c r="L228" s="12" t="s">
        <v>794</v>
      </c>
      <c r="M228" s="14" t="s">
        <v>89</v>
      </c>
      <c r="N228" s="13">
        <v>44941</v>
      </c>
      <c r="O228" s="208">
        <v>45289</v>
      </c>
      <c r="P228" s="230" t="s">
        <v>117</v>
      </c>
      <c r="Q228" s="164"/>
      <c r="R228" s="89"/>
      <c r="S228" s="164"/>
      <c r="T228" s="89">
        <v>0.3</v>
      </c>
      <c r="U228" s="164"/>
      <c r="V228" s="89"/>
      <c r="W228" s="164"/>
      <c r="X228" s="89">
        <v>0.6</v>
      </c>
      <c r="Y228" s="164"/>
      <c r="Z228" s="89"/>
      <c r="AA228" s="164"/>
      <c r="AB228" s="231">
        <v>1</v>
      </c>
      <c r="AC228" s="225" t="s">
        <v>317</v>
      </c>
      <c r="AD228" s="16" t="s">
        <v>100</v>
      </c>
      <c r="AE228" s="40" t="s">
        <v>974</v>
      </c>
      <c r="AF228" s="49" t="s">
        <v>1017</v>
      </c>
      <c r="AG228" s="112"/>
      <c r="AH228" s="311">
        <v>0</v>
      </c>
      <c r="AI228" s="321"/>
    </row>
    <row r="229" spans="2:35" ht="51" customHeight="1" x14ac:dyDescent="0.25">
      <c r="B229" s="11" t="s">
        <v>786</v>
      </c>
      <c r="C229" s="14" t="s">
        <v>188</v>
      </c>
      <c r="D229" s="14" t="s">
        <v>189</v>
      </c>
      <c r="E229" s="144" t="s">
        <v>795</v>
      </c>
      <c r="F229" s="14" t="s">
        <v>86</v>
      </c>
      <c r="G229" s="145">
        <v>1</v>
      </c>
      <c r="H229" s="12" t="s">
        <v>796</v>
      </c>
      <c r="I229" s="12" t="s">
        <v>87</v>
      </c>
      <c r="J229" s="12" t="s">
        <v>797</v>
      </c>
      <c r="K229" s="12" t="s">
        <v>115</v>
      </c>
      <c r="L229" s="12" t="s">
        <v>798</v>
      </c>
      <c r="M229" s="14" t="s">
        <v>89</v>
      </c>
      <c r="N229" s="13">
        <v>44941</v>
      </c>
      <c r="O229" s="208">
        <v>45289</v>
      </c>
      <c r="P229" s="230" t="s">
        <v>117</v>
      </c>
      <c r="Q229" s="164"/>
      <c r="R229" s="89"/>
      <c r="S229" s="164"/>
      <c r="T229" s="89">
        <v>0.25</v>
      </c>
      <c r="U229" s="164"/>
      <c r="V229" s="89"/>
      <c r="W229" s="164"/>
      <c r="X229" s="89">
        <v>0.5</v>
      </c>
      <c r="Y229" s="164"/>
      <c r="Z229" s="89"/>
      <c r="AA229" s="164"/>
      <c r="AB229" s="231">
        <v>1</v>
      </c>
      <c r="AC229" s="225" t="s">
        <v>118</v>
      </c>
      <c r="AD229" s="16" t="s">
        <v>100</v>
      </c>
      <c r="AE229" s="40" t="s">
        <v>955</v>
      </c>
      <c r="AF229" s="49" t="s">
        <v>1017</v>
      </c>
      <c r="AG229" s="112"/>
      <c r="AH229" s="311">
        <v>0</v>
      </c>
      <c r="AI229" s="39">
        <v>189000000</v>
      </c>
    </row>
    <row r="230" spans="2:35" ht="51" customHeight="1" x14ac:dyDescent="0.25">
      <c r="B230" s="11" t="s">
        <v>786</v>
      </c>
      <c r="C230" s="14" t="s">
        <v>130</v>
      </c>
      <c r="D230" s="14" t="s">
        <v>131</v>
      </c>
      <c r="E230" s="144" t="s">
        <v>799</v>
      </c>
      <c r="F230" s="14" t="s">
        <v>86</v>
      </c>
      <c r="G230" s="146">
        <v>3</v>
      </c>
      <c r="H230" s="12" t="s">
        <v>1012</v>
      </c>
      <c r="I230" s="12" t="s">
        <v>87</v>
      </c>
      <c r="J230" s="12" t="s">
        <v>1013</v>
      </c>
      <c r="K230" s="12" t="s">
        <v>115</v>
      </c>
      <c r="L230" s="12" t="s">
        <v>800</v>
      </c>
      <c r="M230" s="14" t="s">
        <v>89</v>
      </c>
      <c r="N230" s="13">
        <v>44941</v>
      </c>
      <c r="O230" s="208">
        <v>45289</v>
      </c>
      <c r="P230" s="230" t="s">
        <v>117</v>
      </c>
      <c r="Q230" s="204"/>
      <c r="R230" s="98"/>
      <c r="S230" s="204"/>
      <c r="T230" s="98">
        <v>1</v>
      </c>
      <c r="U230" s="204"/>
      <c r="V230" s="98"/>
      <c r="W230" s="204"/>
      <c r="X230" s="98">
        <v>1</v>
      </c>
      <c r="Y230" s="204"/>
      <c r="Z230" s="98"/>
      <c r="AA230" s="204"/>
      <c r="AB230" s="254">
        <v>1</v>
      </c>
      <c r="AC230" s="225" t="s">
        <v>118</v>
      </c>
      <c r="AD230" s="16" t="s">
        <v>100</v>
      </c>
      <c r="AE230" s="40" t="s">
        <v>955</v>
      </c>
      <c r="AF230" s="49" t="s">
        <v>1017</v>
      </c>
      <c r="AG230" s="112"/>
      <c r="AH230" s="311">
        <v>0</v>
      </c>
      <c r="AI230" s="39">
        <v>2767604934</v>
      </c>
    </row>
    <row r="231" spans="2:35" ht="51" customHeight="1" x14ac:dyDescent="0.25">
      <c r="B231" s="310" t="s">
        <v>801</v>
      </c>
      <c r="C231" s="262" t="s">
        <v>802</v>
      </c>
      <c r="D231" s="262" t="s">
        <v>803</v>
      </c>
      <c r="E231" s="144" t="s">
        <v>804</v>
      </c>
      <c r="F231" s="262" t="s">
        <v>389</v>
      </c>
      <c r="G231" s="162">
        <v>8</v>
      </c>
      <c r="H231" s="304" t="s">
        <v>805</v>
      </c>
      <c r="I231" s="270" t="s">
        <v>96</v>
      </c>
      <c r="J231" s="297" t="s">
        <v>806</v>
      </c>
      <c r="K231" s="304" t="s">
        <v>291</v>
      </c>
      <c r="L231" s="304" t="s">
        <v>807</v>
      </c>
      <c r="M231" s="262" t="s">
        <v>89</v>
      </c>
      <c r="N231" s="305">
        <v>44972</v>
      </c>
      <c r="O231" s="306">
        <v>45291</v>
      </c>
      <c r="P231" s="264" t="s">
        <v>228</v>
      </c>
      <c r="Q231" s="165"/>
      <c r="R231" s="300"/>
      <c r="S231" s="165"/>
      <c r="T231" s="300"/>
      <c r="U231" s="165"/>
      <c r="V231" s="302">
        <v>3</v>
      </c>
      <c r="W231" s="165"/>
      <c r="X231" s="300"/>
      <c r="Y231" s="165"/>
      <c r="Z231" s="300"/>
      <c r="AA231" s="165"/>
      <c r="AB231" s="298">
        <v>5</v>
      </c>
      <c r="AC231" s="265" t="s">
        <v>118</v>
      </c>
      <c r="AD231" s="266" t="s">
        <v>100</v>
      </c>
      <c r="AE231" s="297" t="s">
        <v>955</v>
      </c>
      <c r="AF231" s="49" t="s">
        <v>1017</v>
      </c>
      <c r="AG231" s="42"/>
      <c r="AH231" s="296">
        <v>0</v>
      </c>
      <c r="AI231" s="296">
        <v>23641000000</v>
      </c>
    </row>
    <row r="232" spans="2:35" ht="51" customHeight="1" thickBot="1" x14ac:dyDescent="0.3">
      <c r="B232" s="310" t="s">
        <v>801</v>
      </c>
      <c r="C232" s="262" t="s">
        <v>802</v>
      </c>
      <c r="D232" s="262" t="s">
        <v>808</v>
      </c>
      <c r="E232" s="144" t="s">
        <v>809</v>
      </c>
      <c r="F232" s="262" t="s">
        <v>389</v>
      </c>
      <c r="G232" s="163">
        <v>5</v>
      </c>
      <c r="H232" s="307" t="s">
        <v>810</v>
      </c>
      <c r="I232" s="270" t="s">
        <v>96</v>
      </c>
      <c r="J232" s="295" t="s">
        <v>811</v>
      </c>
      <c r="K232" s="307" t="s">
        <v>291</v>
      </c>
      <c r="L232" s="304" t="s">
        <v>812</v>
      </c>
      <c r="M232" s="262" t="s">
        <v>89</v>
      </c>
      <c r="N232" s="308">
        <v>45122</v>
      </c>
      <c r="O232" s="309">
        <v>45291</v>
      </c>
      <c r="P232" s="303" t="s">
        <v>128</v>
      </c>
      <c r="Q232" s="255"/>
      <c r="R232" s="301"/>
      <c r="S232" s="255"/>
      <c r="T232" s="301"/>
      <c r="U232" s="255"/>
      <c r="V232" s="301"/>
      <c r="W232" s="255"/>
      <c r="X232" s="301"/>
      <c r="Y232" s="255"/>
      <c r="Z232" s="301"/>
      <c r="AA232" s="255"/>
      <c r="AB232" s="299">
        <v>5</v>
      </c>
      <c r="AC232" s="265" t="s">
        <v>118</v>
      </c>
      <c r="AD232" s="266" t="s">
        <v>100</v>
      </c>
      <c r="AE232" s="297" t="s">
        <v>955</v>
      </c>
      <c r="AF232" s="49" t="s">
        <v>1017</v>
      </c>
      <c r="AG232" s="42"/>
      <c r="AH232" s="296">
        <v>0</v>
      </c>
      <c r="AI232" s="296">
        <v>500000000</v>
      </c>
    </row>
  </sheetData>
  <sheetProtection formatCells="0" formatColumns="0" formatRows="0" insertColumns="0" insertRows="0" insertHyperlinks="0" deleteColumns="0" deleteRows="0" sort="0" autoFilter="0" pivotTables="0"/>
  <mergeCells count="160">
    <mergeCell ref="AE7:AE8"/>
    <mergeCell ref="AF7:AF8"/>
    <mergeCell ref="AH7:AH8"/>
    <mergeCell ref="AA7:AA8"/>
    <mergeCell ref="R7:R8"/>
    <mergeCell ref="T7:T8"/>
    <mergeCell ref="V7:V8"/>
    <mergeCell ref="X7:X8"/>
    <mergeCell ref="Z7:Z8"/>
    <mergeCell ref="AB7:AB8"/>
    <mergeCell ref="AC7:AC8"/>
    <mergeCell ref="AD7:AD8"/>
    <mergeCell ref="M7:M8"/>
    <mergeCell ref="N7:N8"/>
    <mergeCell ref="O7:O8"/>
    <mergeCell ref="P7:P8"/>
    <mergeCell ref="Q7:Q8"/>
    <mergeCell ref="S7:S8"/>
    <mergeCell ref="U7:U8"/>
    <mergeCell ref="W7:W8"/>
    <mergeCell ref="Y7:Y8"/>
    <mergeCell ref="B7:B8"/>
    <mergeCell ref="E7:E8"/>
    <mergeCell ref="F7:F8"/>
    <mergeCell ref="G7:G8"/>
    <mergeCell ref="H7:H8"/>
    <mergeCell ref="I7:I8"/>
    <mergeCell ref="J7:J8"/>
    <mergeCell ref="K7:K8"/>
    <mergeCell ref="L7:L8"/>
    <mergeCell ref="AH222:AH226"/>
    <mergeCell ref="AI222:AI226"/>
    <mergeCell ref="AI163:AI164"/>
    <mergeCell ref="AB222:AB226"/>
    <mergeCell ref="AC222:AC226"/>
    <mergeCell ref="AD222:AD226"/>
    <mergeCell ref="AE222:AE226"/>
    <mergeCell ref="AF222:AF226"/>
    <mergeCell ref="AA222:AA226"/>
    <mergeCell ref="AH210:AH221"/>
    <mergeCell ref="AI210:AI221"/>
    <mergeCell ref="AA191:AA209"/>
    <mergeCell ref="B222:B226"/>
    <mergeCell ref="C222:C226"/>
    <mergeCell ref="E222:E226"/>
    <mergeCell ref="N222:N226"/>
    <mergeCell ref="O222:O226"/>
    <mergeCell ref="F222:F226"/>
    <mergeCell ref="G222:G226"/>
    <mergeCell ref="H222:H226"/>
    <mergeCell ref="I222:I226"/>
    <mergeCell ref="J222:J226"/>
    <mergeCell ref="K222:K226"/>
    <mergeCell ref="L222:L226"/>
    <mergeCell ref="M222:M226"/>
    <mergeCell ref="P222:P226"/>
    <mergeCell ref="AB210:AB221"/>
    <mergeCell ref="AC210:AC221"/>
    <mergeCell ref="AD210:AD221"/>
    <mergeCell ref="AE210:AE221"/>
    <mergeCell ref="AF210:AF221"/>
    <mergeCell ref="T210:T221"/>
    <mergeCell ref="U210:U221"/>
    <mergeCell ref="W210:W221"/>
    <mergeCell ref="Y210:Y221"/>
    <mergeCell ref="AA210:AA221"/>
    <mergeCell ref="V210:V221"/>
    <mergeCell ref="Z210:Z221"/>
    <mergeCell ref="X210:X221"/>
    <mergeCell ref="R222:R226"/>
    <mergeCell ref="T222:T226"/>
    <mergeCell ref="V222:V226"/>
    <mergeCell ref="X222:X226"/>
    <mergeCell ref="Z222:Z226"/>
    <mergeCell ref="Q222:Q226"/>
    <mergeCell ref="S222:S226"/>
    <mergeCell ref="U222:U226"/>
    <mergeCell ref="W222:W226"/>
    <mergeCell ref="Y222:Y226"/>
    <mergeCell ref="O210:O221"/>
    <mergeCell ref="P210:P221"/>
    <mergeCell ref="Q210:Q221"/>
    <mergeCell ref="R210:R221"/>
    <mergeCell ref="S210:S221"/>
    <mergeCell ref="AH191:AH209"/>
    <mergeCell ref="AI191:AI209"/>
    <mergeCell ref="B210:B221"/>
    <mergeCell ref="C210:C221"/>
    <mergeCell ref="E210:E221"/>
    <mergeCell ref="F210:F221"/>
    <mergeCell ref="G210:G221"/>
    <mergeCell ref="H210:H221"/>
    <mergeCell ref="I210:I221"/>
    <mergeCell ref="J210:J221"/>
    <mergeCell ref="K210:K221"/>
    <mergeCell ref="L210:L221"/>
    <mergeCell ref="M210:M221"/>
    <mergeCell ref="N210:N221"/>
    <mergeCell ref="AB191:AB209"/>
    <mergeCell ref="AC191:AC209"/>
    <mergeCell ref="AD191:AD209"/>
    <mergeCell ref="AE191:AE209"/>
    <mergeCell ref="AF191:AF209"/>
    <mergeCell ref="R191:R209"/>
    <mergeCell ref="T191:T209"/>
    <mergeCell ref="V191:V209"/>
    <mergeCell ref="X191:X209"/>
    <mergeCell ref="Z191:Z209"/>
    <mergeCell ref="S191:S209"/>
    <mergeCell ref="U191:U209"/>
    <mergeCell ref="W191:W209"/>
    <mergeCell ref="Y191:Y209"/>
    <mergeCell ref="B191:B209"/>
    <mergeCell ref="C191:C209"/>
    <mergeCell ref="E191:E209"/>
    <mergeCell ref="F191:F209"/>
    <mergeCell ref="G191:G209"/>
    <mergeCell ref="AI138:AI147"/>
    <mergeCell ref="AI187:AI190"/>
    <mergeCell ref="AI175:AI176"/>
    <mergeCell ref="AI170:AI171"/>
    <mergeCell ref="AI172:AI173"/>
    <mergeCell ref="AI177:AI180"/>
    <mergeCell ref="AI181:AI184"/>
    <mergeCell ref="AI154:AI157"/>
    <mergeCell ref="AI149:AI150"/>
    <mergeCell ref="AI151:AI153"/>
    <mergeCell ref="AI185:AI186"/>
    <mergeCell ref="AI166:AI168"/>
    <mergeCell ref="M191:M209"/>
    <mergeCell ref="N191:N209"/>
    <mergeCell ref="O191:O209"/>
    <mergeCell ref="P191:P209"/>
    <mergeCell ref="Q191:Q209"/>
    <mergeCell ref="H191:H209"/>
    <mergeCell ref="I191:I209"/>
    <mergeCell ref="AI227:AI228"/>
    <mergeCell ref="C2:K2"/>
    <mergeCell ref="AI10:AI13"/>
    <mergeCell ref="AI14:AI15"/>
    <mergeCell ref="AI29:AI48"/>
    <mergeCell ref="AI49:AI52"/>
    <mergeCell ref="AI65:AI66"/>
    <mergeCell ref="AI67:AI68"/>
    <mergeCell ref="AI69:AI73"/>
    <mergeCell ref="AI74:AI75"/>
    <mergeCell ref="AI78:AI79"/>
    <mergeCell ref="AI80:AI82"/>
    <mergeCell ref="AI84:AI93"/>
    <mergeCell ref="AI127:AI130"/>
    <mergeCell ref="AI158:AI162"/>
    <mergeCell ref="Q5:AB5"/>
    <mergeCell ref="AI21:AI23"/>
    <mergeCell ref="AI53:AI56"/>
    <mergeCell ref="AI57:AI60"/>
    <mergeCell ref="AI132:AI137"/>
    <mergeCell ref="AI124:AI126"/>
    <mergeCell ref="J191:J209"/>
    <mergeCell ref="K191:K209"/>
    <mergeCell ref="L191:L209"/>
  </mergeCells>
  <phoneticPr fontId="37" type="noConversion"/>
  <dataValidations count="1">
    <dataValidation type="list" allowBlank="1" showInputMessage="1" showErrorMessage="1" sqref="D100:D123" xr:uid="{29670077-FBA1-4305-8CB5-13AB0D67B693}">
      <formula1>INDIRECT($B100)</formula1>
    </dataValidation>
  </dataValidations>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6D9BBD80-D21F-4165-8CFF-2C3C747F9BA1}">
          <x14:formula1>
            <xm:f>LISTA!$AC$2:$AC$7</xm:f>
          </x14:formula1>
          <xm:sqref>I21:I28 I33:I35 I17:I19 I149:I191 I69 I37:I66 I73 I30:I31 I76:I126 I227:I232 I210 I222 I6:I7 I9:I15</xm:sqref>
        </x14:dataValidation>
        <x14:dataValidation type="list" allowBlank="1" showInputMessage="1" showErrorMessage="1" xr:uid="{ADFA4F50-12E7-4366-B9F6-0FC4B72E45B5}">
          <x14:formula1>
            <xm:f>LISTA!$AB$2:$AB$7</xm:f>
          </x14:formula1>
          <xm:sqref>F124:F191 F227:F232 F210 F222 F6:F7 F9:F99</xm:sqref>
        </x14:dataValidation>
        <x14:dataValidation type="list" allowBlank="1" showInputMessage="1" showErrorMessage="1" xr:uid="{F5C9FF51-F717-4BCE-B5CC-820631817E24}">
          <x14:formula1>
            <xm:f>LISTA!$AE$2:$AE$6</xm:f>
          </x14:formula1>
          <xm:sqref>P149:P191 P227:P232 P210 P222 P6:P7 P9:P134</xm:sqref>
        </x14:dataValidation>
        <x14:dataValidation type="list" allowBlank="1" showInputMessage="1" showErrorMessage="1" xr:uid="{3AF8772B-D269-4879-B05E-C089A5EEC4CD}">
          <x14:formula1>
            <xm:f>LISTA!$AF$2:$AF$17</xm:f>
          </x14:formula1>
          <xm:sqref>AC49:AC53 AC227:AC232 AC55:AC60 AC74:AC191 AC210 AC222 AC6:AC7 AC9:AC29</xm:sqref>
        </x14:dataValidation>
        <x14:dataValidation type="list" allowBlank="1" showInputMessage="1" showErrorMessage="1" xr:uid="{B7D2B564-56D4-4F8B-99A2-B25F6AC1E12F}">
          <x14:formula1>
            <xm:f>LISTA!$AG$2:$AG$14</xm:f>
          </x14:formula1>
          <xm:sqref>AD62:AD63 AD227:AD232 AD74:AD191 AD210 AD222 AD6:AD7 AD9:AD60</xm:sqref>
        </x14:dataValidation>
        <x14:dataValidation type="list" allowBlank="1" showInputMessage="1" showErrorMessage="1" xr:uid="{CEBCF53F-47C8-4A2D-A67E-62308E78B73B}">
          <x14:formula1>
            <xm:f>LISTA!$AH$2:$AH$21</xm:f>
          </x14:formula1>
          <xm:sqref>AE74:AE191 AE21:AE28 AE72 AE49:AE70 AE227:AE232 AE210 AE222 AE6:AE7 AE9:AE13</xm:sqref>
        </x14:dataValidation>
        <x14:dataValidation type="list" allowBlank="1" showInputMessage="1" showErrorMessage="1" xr:uid="{52F7DE0A-53B8-4F3F-82C2-3A5241A1C8B8}">
          <x14:formula1>
            <xm:f>LISTA!$AI$2:$AI$9</xm:f>
          </x14:formula1>
          <xm:sqref>AG154:AG232 AG74:AG99 AG6:AG13</xm:sqref>
        </x14:dataValidation>
        <x14:dataValidation type="list" allowBlank="1" showInputMessage="1" showErrorMessage="1" xr:uid="{44B482DC-92BB-407B-8DDA-C091D53F369F}">
          <x14:formula1>
            <xm:f>LISTA!$U$1:$U$14</xm:f>
          </x14:formula1>
          <xm:sqref>C124:C191 C227:C232 C210 C222 C6:C99</xm:sqref>
        </x14:dataValidation>
        <x14:dataValidation type="list" allowBlank="1" showInputMessage="1" showErrorMessage="1" xr:uid="{44C5AC54-EF2D-445E-AAE8-276E3FCF745F}">
          <x14:formula1>
            <xm:f>LISTA!$H$3:$H$7</xm:f>
          </x14:formula1>
          <xm:sqref>D49:D61 D21:D23 D27:D28 D227:D228 D65:D73 D10:D13</xm:sqref>
        </x14:dataValidation>
        <x14:dataValidation type="list" allowBlank="1" showInputMessage="1" showErrorMessage="1" xr:uid="{EE8DC64F-8D11-4E26-948E-2E5D974898F8}">
          <x14:formula1>
            <xm:f>LISTA!$J$3</xm:f>
          </x14:formula1>
          <xm:sqref>D229 D29:D48</xm:sqref>
        </x14:dataValidation>
        <x14:dataValidation type="list" allowBlank="1" showInputMessage="1" showErrorMessage="1" xr:uid="{541C3439-3738-47FB-BC3F-5D6D98C8C6B1}">
          <x14:formula1>
            <xm:f>LISTA!$O$3:$O$14</xm:f>
          </x14:formula1>
          <xm:sqref>D14:D16 D210:D226</xm:sqref>
        </x14:dataValidation>
        <x14:dataValidation type="list" allowBlank="1" showInputMessage="1" showErrorMessage="1" xr:uid="{39846620-74C1-4F87-ADBD-491C5A989506}">
          <x14:formula1>
            <xm:f>LISTA!$R$3:$R$4</xm:f>
          </x14:formula1>
          <xm:sqref>D62:D63</xm:sqref>
        </x14:dataValidation>
        <x14:dataValidation type="list" allowBlank="1" showInputMessage="1" showErrorMessage="1" xr:uid="{007B9DAF-C7E8-4389-9539-BBB40E0216C5}">
          <x14:formula1>
            <xm:f>LISTA!$M$3:$M$4</xm:f>
          </x14:formula1>
          <xm:sqref>D64</xm:sqref>
        </x14:dataValidation>
        <x14:dataValidation type="list" allowBlank="1" showInputMessage="1" showErrorMessage="1" xr:uid="{D5F1A556-9201-4883-97E0-788B9D4EE998}">
          <x14:formula1>
            <xm:f>LISTA!$L$3:$L$18</xm:f>
          </x14:formula1>
          <xm:sqref>D230 D17:D20 D163:D190 D6:D7</xm:sqref>
        </x14:dataValidation>
        <x14:dataValidation type="list" allowBlank="1" showInputMessage="1" showErrorMessage="1" xr:uid="{06A5E60C-5AE0-42F4-943C-9C290B0C84AB}">
          <x14:formula1>
            <xm:f>LISTA!$AD$2:$AD$11</xm:f>
          </x14:formula1>
          <xm:sqref>M148:M191 M94:M131 M227:M232 M210 M222 M6:M7 M9:M90</xm:sqref>
        </x14:dataValidation>
        <x14:dataValidation type="list" allowBlank="1" showInputMessage="1" showErrorMessage="1" xr:uid="{A2A20C2D-6F7A-4300-B1CB-E5B55EA603C4}">
          <x14:formula1>
            <xm:f>LISTA!$AD$2:$AD$12</xm:f>
          </x14:formula1>
          <xm:sqref>M91:M93 M98</xm:sqref>
        </x14:dataValidation>
        <x14:dataValidation type="list" allowBlank="1" showInputMessage="1" showErrorMessage="1" xr:uid="{05F269A7-88B0-4CE9-8FCC-0E034AB3E542}">
          <x14:formula1>
            <xm:f>LISTA!$Q$3:$Q$6</xm:f>
          </x14:formula1>
          <xm:sqref>D24:D26</xm:sqref>
        </x14:dataValidation>
        <x14:dataValidation type="list" allowBlank="1" showInputMessage="1" showErrorMessage="1" xr:uid="{4C210B78-555A-4E88-9839-CFCA9E1D52CA}">
          <x14:formula1>
            <xm:f>LISTA!$A$2:$A$20</xm:f>
          </x14:formula1>
          <xm:sqref>B74:B99 B227:B230 B210 B222 B124:B191</xm:sqref>
        </x14:dataValidation>
        <x14:dataValidation type="list" allowBlank="1" showInputMessage="1" showErrorMessage="1" xr:uid="{93D52D6E-291C-4B3B-9914-66FC616388D1}">
          <x14:formula1>
            <xm:f>LISTA!$K$3:$K$4</xm:f>
          </x14:formula1>
          <xm:sqref>D154:D162</xm:sqref>
        </x14:dataValidation>
        <x14:dataValidation type="list" allowBlank="1" showInputMessage="1" showErrorMessage="1" xr:uid="{8006DF33-F836-4EF7-8404-DE4EEA244312}">
          <x14:formula1>
            <xm:f>LISTA!$A$2:$A$26</xm:f>
          </x14:formula1>
          <xm:sqref>B231:B232 B6:B7 B9:B73</xm:sqref>
        </x14:dataValidation>
        <x14:dataValidation type="list" allowBlank="1" showInputMessage="1" showErrorMessage="1" xr:uid="{9345BEBE-17E2-4281-9973-E4FC2364D747}">
          <x14:formula1>
            <xm:f>LISTA!$P$3:$P$4</xm:f>
          </x14:formula1>
          <xm:sqref>D231:D232</xm:sqref>
        </x14:dataValidation>
        <x14:dataValidation type="list" allowBlank="1" showInputMessage="1" showErrorMessage="1" xr:uid="{F6D7668C-628E-43EC-B77C-9E6884DC6D85}">
          <x14:formula1>
            <xm:f>LISTA!$F$3:$F$10</xm:f>
          </x14:formula1>
          <xm:sqref>D74:D99 D9</xm:sqref>
        </x14:dataValidation>
        <x14:dataValidation type="list" allowBlank="1" showInputMessage="1" showErrorMessage="1" xr:uid="{62633826-7103-4667-9392-6CE976BE2D17}">
          <x14:formula1>
            <xm:f>LISTA!$E$3:$E$10</xm:f>
          </x14:formula1>
          <xm:sqref>D124:D148 D8</xm:sqref>
        </x14:dataValidation>
        <x14:dataValidation type="list" allowBlank="1" showInputMessage="1" showErrorMessage="1" xr:uid="{301BB2F3-6817-47E3-AA19-96FDB8F7B0FA}">
          <x14:formula1>
            <xm:f>LISTA!$I$3:$I$4</xm:f>
          </x14:formula1>
          <xm:sqref>D149:D153</xm:sqref>
        </x14:dataValidation>
        <x14:dataValidation type="list" allowBlank="1" showInputMessage="1" showErrorMessage="1" xr:uid="{36775773-0350-4FAD-B589-D8EC20120DA1}">
          <x14:formula1>
            <xm:f>LISTA!$N$3:$N$22</xm:f>
          </x14:formula1>
          <xm:sqref>D191:D209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352-BD2F-4EB7-9033-3DD7572B3D20}">
  <sheetPr>
    <tabColor theme="0" tint="-4.9989318521683403E-2"/>
  </sheetPr>
  <dimension ref="A1:AI31"/>
  <sheetViews>
    <sheetView showGridLines="0" workbookViewId="0">
      <selection activeCell="A8" sqref="A8"/>
    </sheetView>
  </sheetViews>
  <sheetFormatPr baseColWidth="10" defaultColWidth="11" defaultRowHeight="15.75" x14ac:dyDescent="0.25"/>
  <cols>
    <col min="1" max="1" width="41.75" customWidth="1"/>
    <col min="2" max="2" width="13.625" customWidth="1"/>
    <col min="3" max="3" width="4.125" customWidth="1"/>
    <col min="4" max="4" width="47.5" bestFit="1" customWidth="1"/>
    <col min="5" max="5" width="16.625" customWidth="1"/>
    <col min="18" max="18" width="36.5" bestFit="1" customWidth="1"/>
    <col min="21" max="21" width="56.75" bestFit="1" customWidth="1"/>
    <col min="22" max="22" width="17.375" bestFit="1" customWidth="1"/>
    <col min="24" max="24" width="30.875" customWidth="1"/>
    <col min="26" max="26" width="31.25" customWidth="1"/>
    <col min="28" max="29" width="24.125" customWidth="1"/>
    <col min="30" max="30" width="27.125" customWidth="1"/>
    <col min="31" max="35" width="24.125" customWidth="1"/>
  </cols>
  <sheetData>
    <row r="1" spans="1:35" x14ac:dyDescent="0.25">
      <c r="A1" s="28" t="s">
        <v>813</v>
      </c>
      <c r="D1" s="28" t="s">
        <v>814</v>
      </c>
      <c r="E1" t="s">
        <v>572</v>
      </c>
      <c r="F1" t="s">
        <v>386</v>
      </c>
      <c r="G1" t="s">
        <v>483</v>
      </c>
      <c r="H1" t="s">
        <v>83</v>
      </c>
      <c r="I1" t="s">
        <v>380</v>
      </c>
      <c r="J1" t="s">
        <v>188</v>
      </c>
      <c r="K1" t="s">
        <v>815</v>
      </c>
      <c r="L1" t="s">
        <v>816</v>
      </c>
      <c r="M1" t="s">
        <v>346</v>
      </c>
      <c r="N1" t="s">
        <v>639</v>
      </c>
      <c r="O1" t="s">
        <v>109</v>
      </c>
      <c r="P1" t="s">
        <v>802</v>
      </c>
      <c r="Q1" t="s">
        <v>817</v>
      </c>
      <c r="R1" s="1" t="s">
        <v>334</v>
      </c>
      <c r="U1" t="s">
        <v>572</v>
      </c>
      <c r="V1" t="s">
        <v>818</v>
      </c>
      <c r="X1" s="28" t="s">
        <v>819</v>
      </c>
      <c r="Y1" s="28" t="s">
        <v>820</v>
      </c>
      <c r="Z1" s="28" t="s">
        <v>814</v>
      </c>
      <c r="AA1" s="28" t="s">
        <v>819</v>
      </c>
      <c r="AB1" s="28" t="s">
        <v>14</v>
      </c>
      <c r="AC1" s="28" t="s">
        <v>20</v>
      </c>
      <c r="AD1" s="28" t="s">
        <v>821</v>
      </c>
      <c r="AE1" s="28" t="s">
        <v>35</v>
      </c>
      <c r="AF1" s="28" t="s">
        <v>40</v>
      </c>
      <c r="AG1" s="28" t="s">
        <v>822</v>
      </c>
      <c r="AH1" s="28" t="s">
        <v>823</v>
      </c>
      <c r="AI1" s="28" t="s">
        <v>824</v>
      </c>
    </row>
    <row r="2" spans="1:35" s="34" customFormat="1" ht="19.5" customHeight="1" x14ac:dyDescent="0.25">
      <c r="A2" s="33" t="s">
        <v>571</v>
      </c>
      <c r="B2" s="34" t="s">
        <v>825</v>
      </c>
      <c r="D2" s="34" t="s">
        <v>816</v>
      </c>
      <c r="E2" s="34" t="s">
        <v>818</v>
      </c>
      <c r="F2" s="34" t="s">
        <v>826</v>
      </c>
      <c r="G2" s="34" t="s">
        <v>827</v>
      </c>
      <c r="H2" s="34" t="s">
        <v>828</v>
      </c>
      <c r="I2" s="34" t="s">
        <v>829</v>
      </c>
      <c r="J2" s="34" t="s">
        <v>830</v>
      </c>
      <c r="K2" s="34" t="s">
        <v>831</v>
      </c>
      <c r="L2" s="34" t="s">
        <v>832</v>
      </c>
      <c r="M2" s="34" t="s">
        <v>833</v>
      </c>
      <c r="N2" s="34" t="s">
        <v>834</v>
      </c>
      <c r="O2" s="34" t="s">
        <v>835</v>
      </c>
      <c r="P2" s="34" t="s">
        <v>836</v>
      </c>
      <c r="Q2" s="34" t="s">
        <v>837</v>
      </c>
      <c r="R2" s="35" t="s">
        <v>838</v>
      </c>
      <c r="U2" s="34" t="s">
        <v>386</v>
      </c>
      <c r="V2" s="34" t="s">
        <v>826</v>
      </c>
      <c r="X2" s="34" t="s">
        <v>839</v>
      </c>
      <c r="Y2" s="34" t="s">
        <v>840</v>
      </c>
      <c r="Z2" s="34" t="s">
        <v>816</v>
      </c>
      <c r="AA2" s="34" t="s">
        <v>839</v>
      </c>
      <c r="AB2" s="34" t="s">
        <v>133</v>
      </c>
      <c r="AC2" s="36" t="s">
        <v>509</v>
      </c>
      <c r="AD2" s="34" t="s">
        <v>89</v>
      </c>
      <c r="AE2" s="36" t="s">
        <v>178</v>
      </c>
      <c r="AF2" s="37" t="s">
        <v>100</v>
      </c>
      <c r="AG2" s="37" t="s">
        <v>100</v>
      </c>
      <c r="AH2" s="37" t="s">
        <v>100</v>
      </c>
      <c r="AI2" s="37" t="s">
        <v>100</v>
      </c>
    </row>
    <row r="3" spans="1:35" s="34" customFormat="1" ht="24.75" customHeight="1" x14ac:dyDescent="0.25">
      <c r="A3" s="33" t="s">
        <v>701</v>
      </c>
      <c r="B3" s="34" t="s">
        <v>841</v>
      </c>
      <c r="D3" s="34" t="s">
        <v>842</v>
      </c>
      <c r="E3" s="41" t="s">
        <v>573</v>
      </c>
      <c r="F3" s="41" t="s">
        <v>387</v>
      </c>
      <c r="G3" s="41" t="s">
        <v>515</v>
      </c>
      <c r="H3" s="41" t="s">
        <v>84</v>
      </c>
      <c r="I3" s="41" t="s">
        <v>381</v>
      </c>
      <c r="J3" s="41" t="s">
        <v>189</v>
      </c>
      <c r="K3" s="41" t="s">
        <v>669</v>
      </c>
      <c r="L3" s="41" t="s">
        <v>131</v>
      </c>
      <c r="M3" s="41" t="s">
        <v>843</v>
      </c>
      <c r="N3" s="41" t="s">
        <v>640</v>
      </c>
      <c r="O3" s="41" t="s">
        <v>649</v>
      </c>
      <c r="P3" s="41" t="s">
        <v>803</v>
      </c>
      <c r="Q3" s="41" t="s">
        <v>844</v>
      </c>
      <c r="R3" s="41" t="s">
        <v>845</v>
      </c>
      <c r="U3" s="34" t="s">
        <v>483</v>
      </c>
      <c r="V3" s="34" t="s">
        <v>827</v>
      </c>
      <c r="X3" s="34" t="s">
        <v>156</v>
      </c>
      <c r="Y3" s="34" t="s">
        <v>846</v>
      </c>
      <c r="Z3" s="34" t="s">
        <v>842</v>
      </c>
      <c r="AA3" s="34" t="s">
        <v>847</v>
      </c>
      <c r="AB3" s="34" t="s">
        <v>112</v>
      </c>
      <c r="AC3" s="36" t="s">
        <v>96</v>
      </c>
      <c r="AD3" s="34" t="s">
        <v>176</v>
      </c>
      <c r="AE3" s="36" t="s">
        <v>90</v>
      </c>
      <c r="AF3" s="37" t="s">
        <v>99</v>
      </c>
      <c r="AG3" s="34" t="s">
        <v>339</v>
      </c>
      <c r="AH3" s="38" t="s">
        <v>327</v>
      </c>
      <c r="AI3" s="32" t="s">
        <v>848</v>
      </c>
    </row>
    <row r="4" spans="1:35" x14ac:dyDescent="0.25">
      <c r="A4" s="29" t="s">
        <v>482</v>
      </c>
      <c r="B4" t="s">
        <v>849</v>
      </c>
      <c r="D4" t="s">
        <v>850</v>
      </c>
      <c r="E4" s="9" t="s">
        <v>605</v>
      </c>
      <c r="F4" s="9" t="s">
        <v>427</v>
      </c>
      <c r="G4" s="9" t="s">
        <v>523</v>
      </c>
      <c r="H4" s="9" t="s">
        <v>144</v>
      </c>
      <c r="I4" s="9" t="s">
        <v>383</v>
      </c>
      <c r="K4" s="9" t="s">
        <v>684</v>
      </c>
      <c r="L4" s="9" t="s">
        <v>702</v>
      </c>
      <c r="M4" s="9" t="s">
        <v>347</v>
      </c>
      <c r="N4" s="9" t="s">
        <v>641</v>
      </c>
      <c r="O4" s="9" t="s">
        <v>652</v>
      </c>
      <c r="P4" s="9" t="s">
        <v>808</v>
      </c>
      <c r="Q4" s="9" t="s">
        <v>158</v>
      </c>
      <c r="R4" s="9" t="s">
        <v>341</v>
      </c>
      <c r="U4" t="s">
        <v>83</v>
      </c>
      <c r="V4" t="s">
        <v>828</v>
      </c>
      <c r="X4" t="s">
        <v>851</v>
      </c>
      <c r="Y4" t="s">
        <v>852</v>
      </c>
      <c r="Z4" t="s">
        <v>850</v>
      </c>
      <c r="AA4" t="s">
        <v>851</v>
      </c>
      <c r="AB4" t="s">
        <v>137</v>
      </c>
      <c r="AC4" s="10" t="s">
        <v>87</v>
      </c>
      <c r="AD4" t="s">
        <v>418</v>
      </c>
      <c r="AE4" s="10" t="s">
        <v>117</v>
      </c>
      <c r="AF4" t="s">
        <v>382</v>
      </c>
      <c r="AG4" t="s">
        <v>853</v>
      </c>
      <c r="AH4" s="30" t="s">
        <v>854</v>
      </c>
      <c r="AI4" s="32" t="s">
        <v>855</v>
      </c>
    </row>
    <row r="5" spans="1:35" x14ac:dyDescent="0.25">
      <c r="A5" s="29" t="s">
        <v>667</v>
      </c>
      <c r="B5" t="s">
        <v>856</v>
      </c>
      <c r="D5" t="s">
        <v>857</v>
      </c>
      <c r="E5" s="9" t="s">
        <v>598</v>
      </c>
      <c r="F5" s="9" t="s">
        <v>397</v>
      </c>
      <c r="G5" s="9" t="s">
        <v>488</v>
      </c>
      <c r="H5" s="9" t="s">
        <v>858</v>
      </c>
      <c r="L5" s="9" t="s">
        <v>710</v>
      </c>
      <c r="N5" s="9" t="s">
        <v>642</v>
      </c>
      <c r="O5" s="9" t="s">
        <v>859</v>
      </c>
      <c r="Q5" s="9" t="s">
        <v>860</v>
      </c>
      <c r="U5" t="s">
        <v>380</v>
      </c>
      <c r="V5" t="s">
        <v>829</v>
      </c>
      <c r="X5" t="s">
        <v>861</v>
      </c>
      <c r="Y5" t="s">
        <v>862</v>
      </c>
      <c r="Z5" t="s">
        <v>857</v>
      </c>
      <c r="AA5" t="s">
        <v>861</v>
      </c>
      <c r="AB5" t="s">
        <v>86</v>
      </c>
      <c r="AC5" s="10" t="s">
        <v>125</v>
      </c>
      <c r="AD5" t="s">
        <v>532</v>
      </c>
      <c r="AE5" s="10" t="s">
        <v>228</v>
      </c>
      <c r="AF5" t="s">
        <v>91</v>
      </c>
      <c r="AG5" t="s">
        <v>863</v>
      </c>
      <c r="AH5" s="30" t="s">
        <v>298</v>
      </c>
      <c r="AI5" s="31" t="s">
        <v>864</v>
      </c>
    </row>
    <row r="6" spans="1:35" x14ac:dyDescent="0.25">
      <c r="A6" s="29" t="s">
        <v>385</v>
      </c>
      <c r="B6" t="s">
        <v>865</v>
      </c>
      <c r="D6" t="s">
        <v>866</v>
      </c>
      <c r="E6" s="9" t="s">
        <v>635</v>
      </c>
      <c r="F6" s="9" t="s">
        <v>163</v>
      </c>
      <c r="G6" s="9" t="s">
        <v>493</v>
      </c>
      <c r="H6" s="9" t="s">
        <v>312</v>
      </c>
      <c r="L6" s="9" t="s">
        <v>867</v>
      </c>
      <c r="N6" s="9" t="s">
        <v>643</v>
      </c>
      <c r="O6" s="9" t="s">
        <v>650</v>
      </c>
      <c r="Q6" s="9" t="s">
        <v>163</v>
      </c>
      <c r="U6" t="s">
        <v>188</v>
      </c>
      <c r="V6" t="s">
        <v>830</v>
      </c>
      <c r="X6" t="s">
        <v>868</v>
      </c>
      <c r="Y6" t="s">
        <v>852</v>
      </c>
      <c r="Z6" t="s">
        <v>850</v>
      </c>
      <c r="AA6" t="s">
        <v>868</v>
      </c>
      <c r="AB6" t="s">
        <v>389</v>
      </c>
      <c r="AC6" s="10" t="s">
        <v>869</v>
      </c>
      <c r="AD6" t="s">
        <v>870</v>
      </c>
      <c r="AE6" s="10" t="s">
        <v>128</v>
      </c>
      <c r="AF6" t="s">
        <v>317</v>
      </c>
      <c r="AG6" t="s">
        <v>871</v>
      </c>
      <c r="AH6" s="30" t="s">
        <v>302</v>
      </c>
      <c r="AI6" s="31" t="s">
        <v>872</v>
      </c>
    </row>
    <row r="7" spans="1:35" x14ac:dyDescent="0.25">
      <c r="A7" s="29" t="s">
        <v>638</v>
      </c>
      <c r="B7" t="s">
        <v>873</v>
      </c>
      <c r="D7" t="s">
        <v>815</v>
      </c>
      <c r="E7" s="9" t="s">
        <v>582</v>
      </c>
      <c r="F7" s="9" t="s">
        <v>874</v>
      </c>
      <c r="G7" s="9" t="s">
        <v>875</v>
      </c>
      <c r="H7" s="9" t="s">
        <v>876</v>
      </c>
      <c r="L7" s="9" t="s">
        <v>746</v>
      </c>
      <c r="N7" s="9" t="s">
        <v>877</v>
      </c>
      <c r="O7" s="9" t="s">
        <v>110</v>
      </c>
      <c r="U7" t="s">
        <v>668</v>
      </c>
      <c r="V7" t="s">
        <v>831</v>
      </c>
      <c r="X7" t="s">
        <v>868</v>
      </c>
      <c r="Y7" t="s">
        <v>878</v>
      </c>
      <c r="Z7" t="s">
        <v>866</v>
      </c>
      <c r="AA7" t="s">
        <v>868</v>
      </c>
      <c r="AB7" t="s">
        <v>879</v>
      </c>
      <c r="AC7" s="10" t="s">
        <v>880</v>
      </c>
      <c r="AD7" t="s">
        <v>184</v>
      </c>
      <c r="AF7" t="s">
        <v>118</v>
      </c>
      <c r="AG7" t="s">
        <v>356</v>
      </c>
      <c r="AH7" s="30" t="s">
        <v>364</v>
      </c>
      <c r="AI7" s="31" t="s">
        <v>881</v>
      </c>
    </row>
    <row r="8" spans="1:35" x14ac:dyDescent="0.25">
      <c r="A8" s="401" t="s">
        <v>1102</v>
      </c>
      <c r="B8" t="s">
        <v>882</v>
      </c>
      <c r="D8" t="s">
        <v>883</v>
      </c>
      <c r="E8" s="9" t="s">
        <v>588</v>
      </c>
      <c r="F8" s="9" t="s">
        <v>405</v>
      </c>
      <c r="G8" s="9" t="s">
        <v>502</v>
      </c>
      <c r="L8" s="9" t="s">
        <v>750</v>
      </c>
      <c r="N8" s="9" t="s">
        <v>644</v>
      </c>
      <c r="O8" s="9" t="s">
        <v>651</v>
      </c>
      <c r="U8" t="s">
        <v>130</v>
      </c>
      <c r="V8" t="s">
        <v>832</v>
      </c>
      <c r="X8" t="s">
        <v>884</v>
      </c>
      <c r="Y8" t="s">
        <v>885</v>
      </c>
      <c r="Z8" t="s">
        <v>815</v>
      </c>
      <c r="AA8" t="s">
        <v>884</v>
      </c>
      <c r="AD8" t="s">
        <v>592</v>
      </c>
      <c r="AF8" t="s">
        <v>185</v>
      </c>
      <c r="AG8" t="s">
        <v>92</v>
      </c>
      <c r="AH8" s="30" t="s">
        <v>101</v>
      </c>
      <c r="AI8" s="31" t="s">
        <v>886</v>
      </c>
    </row>
    <row r="9" spans="1:35" x14ac:dyDescent="0.25">
      <c r="A9" s="105" t="s">
        <v>786</v>
      </c>
      <c r="B9" t="s">
        <v>887</v>
      </c>
      <c r="D9" t="s">
        <v>888</v>
      </c>
      <c r="E9" s="9" t="s">
        <v>889</v>
      </c>
      <c r="F9" s="9" t="s">
        <v>413</v>
      </c>
      <c r="G9" s="9" t="s">
        <v>890</v>
      </c>
      <c r="L9" s="9" t="s">
        <v>734</v>
      </c>
      <c r="N9" s="9" t="s">
        <v>646</v>
      </c>
      <c r="O9" s="9" t="s">
        <v>654</v>
      </c>
      <c r="U9" t="s">
        <v>346</v>
      </c>
      <c r="V9" t="s">
        <v>833</v>
      </c>
      <c r="X9" t="s">
        <v>891</v>
      </c>
      <c r="Y9" t="s">
        <v>892</v>
      </c>
      <c r="Z9" t="s">
        <v>883</v>
      </c>
      <c r="AA9" t="s">
        <v>891</v>
      </c>
      <c r="AD9" t="s">
        <v>138</v>
      </c>
      <c r="AF9" t="s">
        <v>307</v>
      </c>
      <c r="AG9" t="s">
        <v>893</v>
      </c>
      <c r="AH9" s="30" t="s">
        <v>311</v>
      </c>
      <c r="AI9" s="32" t="s">
        <v>894</v>
      </c>
    </row>
    <row r="10" spans="1:35" x14ac:dyDescent="0.25">
      <c r="A10" s="29" t="s">
        <v>143</v>
      </c>
      <c r="B10" t="s">
        <v>895</v>
      </c>
      <c r="D10" t="s">
        <v>896</v>
      </c>
      <c r="E10" s="9" t="s">
        <v>897</v>
      </c>
      <c r="F10" s="9" t="s">
        <v>431</v>
      </c>
      <c r="G10" s="9" t="s">
        <v>484</v>
      </c>
      <c r="L10" s="9" t="s">
        <v>898</v>
      </c>
      <c r="N10" s="9" t="s">
        <v>645</v>
      </c>
      <c r="O10" s="9" t="s">
        <v>663</v>
      </c>
      <c r="R10" t="str">
        <f>+LOWER(R3)</f>
        <v>servicios tecnológicos</v>
      </c>
      <c r="U10" t="s">
        <v>639</v>
      </c>
      <c r="V10" t="s">
        <v>834</v>
      </c>
      <c r="X10" t="s">
        <v>899</v>
      </c>
      <c r="Y10" t="s">
        <v>900</v>
      </c>
      <c r="Z10" t="s">
        <v>888</v>
      </c>
      <c r="AA10" t="s">
        <v>899</v>
      </c>
      <c r="AD10" t="s">
        <v>901</v>
      </c>
      <c r="AF10" t="s">
        <v>363</v>
      </c>
      <c r="AG10" t="s">
        <v>358</v>
      </c>
      <c r="AH10" s="30" t="s">
        <v>384</v>
      </c>
    </row>
    <row r="11" spans="1:35" x14ac:dyDescent="0.25">
      <c r="A11" s="29" t="s">
        <v>352</v>
      </c>
      <c r="B11" t="s">
        <v>902</v>
      </c>
      <c r="D11" t="s">
        <v>903</v>
      </c>
      <c r="G11" s="9" t="s">
        <v>529</v>
      </c>
      <c r="L11" s="9" t="s">
        <v>904</v>
      </c>
      <c r="N11" s="9" t="s">
        <v>648</v>
      </c>
      <c r="O11" s="9" t="s">
        <v>905</v>
      </c>
      <c r="U11" t="s">
        <v>109</v>
      </c>
      <c r="V11" t="s">
        <v>835</v>
      </c>
      <c r="X11" t="s">
        <v>906</v>
      </c>
      <c r="Y11" t="s">
        <v>907</v>
      </c>
      <c r="Z11" t="s">
        <v>896</v>
      </c>
      <c r="AA11" t="s">
        <v>334</v>
      </c>
      <c r="AD11" t="s">
        <v>908</v>
      </c>
      <c r="AF11" t="s">
        <v>333</v>
      </c>
      <c r="AG11" t="s">
        <v>186</v>
      </c>
      <c r="AH11" s="30" t="s">
        <v>909</v>
      </c>
    </row>
    <row r="12" spans="1:35" x14ac:dyDescent="0.25">
      <c r="A12" s="29" t="s">
        <v>328</v>
      </c>
      <c r="B12" t="s">
        <v>910</v>
      </c>
      <c r="D12" t="s">
        <v>911</v>
      </c>
      <c r="G12" s="9" t="s">
        <v>506</v>
      </c>
      <c r="L12" s="9" t="s">
        <v>912</v>
      </c>
      <c r="N12" s="9" t="s">
        <v>647</v>
      </c>
      <c r="O12" s="9" t="s">
        <v>664</v>
      </c>
      <c r="U12" t="s">
        <v>802</v>
      </c>
      <c r="V12" t="s">
        <v>836</v>
      </c>
      <c r="X12" t="s">
        <v>913</v>
      </c>
      <c r="Y12" t="s">
        <v>852</v>
      </c>
      <c r="Z12" t="s">
        <v>850</v>
      </c>
      <c r="AA12" t="s">
        <v>913</v>
      </c>
      <c r="AD12" t="s">
        <v>463</v>
      </c>
      <c r="AF12" t="s">
        <v>233</v>
      </c>
      <c r="AG12" t="s">
        <v>194</v>
      </c>
      <c r="AH12" s="30" t="s">
        <v>914</v>
      </c>
    </row>
    <row r="13" spans="1:35" x14ac:dyDescent="0.25">
      <c r="A13" s="29" t="s">
        <v>359</v>
      </c>
      <c r="B13" t="s">
        <v>915</v>
      </c>
      <c r="D13" t="s">
        <v>916</v>
      </c>
      <c r="G13" s="9" t="s">
        <v>917</v>
      </c>
      <c r="L13" s="9" t="s">
        <v>707</v>
      </c>
      <c r="N13" s="9" t="s">
        <v>653</v>
      </c>
      <c r="O13" s="9" t="s">
        <v>665</v>
      </c>
      <c r="U13" t="s">
        <v>157</v>
      </c>
      <c r="V13" t="s">
        <v>837</v>
      </c>
      <c r="X13" t="s">
        <v>918</v>
      </c>
      <c r="Y13" t="s">
        <v>852</v>
      </c>
      <c r="Z13" t="s">
        <v>850</v>
      </c>
      <c r="AA13" t="s">
        <v>918</v>
      </c>
      <c r="AF13" t="s">
        <v>199</v>
      </c>
      <c r="AG13" t="s">
        <v>919</v>
      </c>
      <c r="AH13" s="30" t="s">
        <v>195</v>
      </c>
    </row>
    <row r="14" spans="1:35" x14ac:dyDescent="0.25">
      <c r="A14" s="29" t="s">
        <v>367</v>
      </c>
      <c r="B14" t="s">
        <v>920</v>
      </c>
      <c r="D14" t="s">
        <v>921</v>
      </c>
      <c r="G14" s="9" t="s">
        <v>498</v>
      </c>
      <c r="L14" s="9" t="s">
        <v>742</v>
      </c>
      <c r="N14" s="9" t="s">
        <v>655</v>
      </c>
      <c r="O14" s="9" t="s">
        <v>666</v>
      </c>
      <c r="U14" s="8" t="s">
        <v>334</v>
      </c>
      <c r="V14" s="8" t="s">
        <v>838</v>
      </c>
      <c r="X14" t="s">
        <v>922</v>
      </c>
      <c r="Y14" t="s">
        <v>852</v>
      </c>
      <c r="Z14" t="s">
        <v>850</v>
      </c>
      <c r="AA14" t="s">
        <v>922</v>
      </c>
      <c r="AF14" t="s">
        <v>404</v>
      </c>
      <c r="AG14" t="s">
        <v>207</v>
      </c>
      <c r="AH14" s="30" t="s">
        <v>923</v>
      </c>
    </row>
    <row r="15" spans="1:35" x14ac:dyDescent="0.25">
      <c r="A15" s="105" t="s">
        <v>924</v>
      </c>
      <c r="B15" t="s">
        <v>873</v>
      </c>
      <c r="D15" t="s">
        <v>925</v>
      </c>
      <c r="G15" s="9" t="s">
        <v>511</v>
      </c>
      <c r="L15" s="9" t="s">
        <v>723</v>
      </c>
      <c r="N15" s="9" t="s">
        <v>656</v>
      </c>
      <c r="X15" t="s">
        <v>926</v>
      </c>
      <c r="Y15" t="s">
        <v>927</v>
      </c>
      <c r="Z15" t="s">
        <v>903</v>
      </c>
      <c r="AA15" t="s">
        <v>926</v>
      </c>
      <c r="AF15" t="s">
        <v>448</v>
      </c>
      <c r="AH15" s="30" t="s">
        <v>282</v>
      </c>
    </row>
    <row r="16" spans="1:35" x14ac:dyDescent="0.25">
      <c r="A16" s="29" t="s">
        <v>271</v>
      </c>
      <c r="B16" t="s">
        <v>928</v>
      </c>
      <c r="D16" t="s">
        <v>929</v>
      </c>
      <c r="L16" s="9" t="s">
        <v>753</v>
      </c>
      <c r="N16" s="9" t="s">
        <v>657</v>
      </c>
      <c r="X16" t="s">
        <v>930</v>
      </c>
      <c r="Y16" t="s">
        <v>852</v>
      </c>
      <c r="Z16" t="s">
        <v>850</v>
      </c>
      <c r="AA16" t="s">
        <v>930</v>
      </c>
      <c r="AF16" t="s">
        <v>276</v>
      </c>
      <c r="AH16" s="30" t="s">
        <v>293</v>
      </c>
    </row>
    <row r="17" spans="1:34" x14ac:dyDescent="0.25">
      <c r="A17" s="29" t="s">
        <v>187</v>
      </c>
      <c r="B17" t="s">
        <v>931</v>
      </c>
      <c r="L17" s="9" t="s">
        <v>932</v>
      </c>
      <c r="N17" s="9" t="s">
        <v>658</v>
      </c>
      <c r="X17" t="s">
        <v>933</v>
      </c>
      <c r="Y17" t="s">
        <v>852</v>
      </c>
      <c r="Z17" t="s">
        <v>850</v>
      </c>
      <c r="AA17" t="s">
        <v>933</v>
      </c>
      <c r="AF17" t="s">
        <v>419</v>
      </c>
      <c r="AH17" s="30" t="s">
        <v>277</v>
      </c>
    </row>
    <row r="18" spans="1:34" x14ac:dyDescent="0.25">
      <c r="A18" s="29" t="s">
        <v>172</v>
      </c>
      <c r="B18" t="s">
        <v>934</v>
      </c>
      <c r="L18" s="9" t="s">
        <v>759</v>
      </c>
      <c r="N18" s="9" t="s">
        <v>659</v>
      </c>
      <c r="X18" t="s">
        <v>933</v>
      </c>
      <c r="Y18" t="s">
        <v>840</v>
      </c>
      <c r="Z18" t="s">
        <v>816</v>
      </c>
      <c r="AA18" t="s">
        <v>933</v>
      </c>
      <c r="AH18" s="30" t="s">
        <v>340</v>
      </c>
    </row>
    <row r="19" spans="1:34" x14ac:dyDescent="0.25">
      <c r="A19" s="29" t="s">
        <v>180</v>
      </c>
      <c r="B19" t="s">
        <v>935</v>
      </c>
      <c r="N19" s="9" t="s">
        <v>660</v>
      </c>
      <c r="X19" t="s">
        <v>933</v>
      </c>
      <c r="Y19" t="s">
        <v>936</v>
      </c>
      <c r="Z19" t="s">
        <v>911</v>
      </c>
      <c r="AA19" t="s">
        <v>933</v>
      </c>
      <c r="AH19" s="30" t="s">
        <v>119</v>
      </c>
    </row>
    <row r="20" spans="1:34" x14ac:dyDescent="0.25">
      <c r="A20" s="29" t="s">
        <v>294</v>
      </c>
      <c r="N20" s="9" t="s">
        <v>661</v>
      </c>
      <c r="X20" t="s">
        <v>143</v>
      </c>
      <c r="Y20" t="s">
        <v>852</v>
      </c>
      <c r="Z20" t="s">
        <v>850</v>
      </c>
      <c r="AA20" t="s">
        <v>143</v>
      </c>
      <c r="AH20" t="s">
        <v>93</v>
      </c>
    </row>
    <row r="21" spans="1:34" x14ac:dyDescent="0.25">
      <c r="A21" s="29" t="s">
        <v>156</v>
      </c>
      <c r="N21" s="9" t="s">
        <v>937</v>
      </c>
      <c r="X21" t="s">
        <v>143</v>
      </c>
      <c r="Y21" t="s">
        <v>840</v>
      </c>
      <c r="Z21" t="s">
        <v>816</v>
      </c>
      <c r="AA21" t="s">
        <v>143</v>
      </c>
      <c r="AH21" t="s">
        <v>179</v>
      </c>
    </row>
    <row r="22" spans="1:34" x14ac:dyDescent="0.25">
      <c r="A22" s="29" t="s">
        <v>801</v>
      </c>
      <c r="N22" s="9" t="s">
        <v>662</v>
      </c>
      <c r="X22" t="s">
        <v>143</v>
      </c>
      <c r="Y22" t="s">
        <v>938</v>
      </c>
      <c r="Z22" t="s">
        <v>916</v>
      </c>
      <c r="AA22" t="s">
        <v>143</v>
      </c>
    </row>
    <row r="23" spans="1:34" x14ac:dyDescent="0.25">
      <c r="A23" s="401" t="s">
        <v>1089</v>
      </c>
      <c r="X23" s="8" t="s">
        <v>939</v>
      </c>
      <c r="Y23" t="s">
        <v>840</v>
      </c>
      <c r="Z23" t="s">
        <v>816</v>
      </c>
      <c r="AA23" s="8" t="s">
        <v>939</v>
      </c>
    </row>
    <row r="24" spans="1:34" x14ac:dyDescent="0.25">
      <c r="A24" s="29" t="s">
        <v>82</v>
      </c>
      <c r="X24" t="s">
        <v>940</v>
      </c>
      <c r="Y24" t="s">
        <v>941</v>
      </c>
      <c r="Z24" t="s">
        <v>921</v>
      </c>
      <c r="AA24" t="s">
        <v>940</v>
      </c>
    </row>
    <row r="25" spans="1:34" x14ac:dyDescent="0.25">
      <c r="A25" s="29" t="s">
        <v>108</v>
      </c>
      <c r="X25" t="s">
        <v>940</v>
      </c>
      <c r="Y25" t="s">
        <v>942</v>
      </c>
      <c r="Z25" t="s">
        <v>925</v>
      </c>
      <c r="AA25" t="s">
        <v>940</v>
      </c>
    </row>
    <row r="26" spans="1:34" x14ac:dyDescent="0.25">
      <c r="A26" s="29" t="s">
        <v>129</v>
      </c>
      <c r="X26" t="s">
        <v>839</v>
      </c>
      <c r="Y26" t="s">
        <v>943</v>
      </c>
      <c r="Z26" t="s">
        <v>929</v>
      </c>
      <c r="AA26" t="s">
        <v>839</v>
      </c>
    </row>
    <row r="27" spans="1:34" x14ac:dyDescent="0.25">
      <c r="X27" t="s">
        <v>861</v>
      </c>
      <c r="Y27" t="s">
        <v>943</v>
      </c>
      <c r="Z27" t="s">
        <v>929</v>
      </c>
      <c r="AA27" t="s">
        <v>861</v>
      </c>
    </row>
    <row r="28" spans="1:34" x14ac:dyDescent="0.25">
      <c r="X28" t="s">
        <v>940</v>
      </c>
      <c r="Y28" t="s">
        <v>943</v>
      </c>
      <c r="Z28" t="s">
        <v>929</v>
      </c>
      <c r="AA28" t="s">
        <v>940</v>
      </c>
    </row>
    <row r="29" spans="1:34" x14ac:dyDescent="0.25">
      <c r="X29" t="s">
        <v>891</v>
      </c>
      <c r="Y29" t="s">
        <v>943</v>
      </c>
      <c r="Z29" t="s">
        <v>929</v>
      </c>
      <c r="AA29" t="s">
        <v>891</v>
      </c>
    </row>
    <row r="30" spans="1:34" x14ac:dyDescent="0.25">
      <c r="X30" t="s">
        <v>899</v>
      </c>
      <c r="Y30" t="s">
        <v>943</v>
      </c>
      <c r="Z30" t="s">
        <v>929</v>
      </c>
      <c r="AA30" t="s">
        <v>899</v>
      </c>
    </row>
    <row r="31" spans="1:34" x14ac:dyDescent="0.25">
      <c r="X31" t="s">
        <v>926</v>
      </c>
      <c r="Y31" t="s">
        <v>943</v>
      </c>
      <c r="Z31" t="s">
        <v>929</v>
      </c>
      <c r="AA31" t="s">
        <v>926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SharedWithUsers>
    <lcf76f155ced4ddcb4097134ff3c332f xmlns="b84f4e16-0813-4cb2-8fc2-00b3c36cd3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6" ma:contentTypeDescription="Crear nuevo documento." ma:contentTypeScope="" ma:versionID="942be3d1a556e1204d922694b72a0626">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4d70383c650ef602d7abbcaf70602762"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06B75-2691-4B92-9FD5-51F6C5DFA158}">
  <ds:schemaRefs>
    <ds:schemaRef ds:uri="http://schemas.microsoft.com/office/2006/metadata/properties"/>
    <ds:schemaRef ds:uri="http://schemas.microsoft.com/office/infopath/2007/PartnerControls"/>
    <ds:schemaRef ds:uri="95015264-b836-4e6b-a248-3170a7fc29ea"/>
    <ds:schemaRef ds:uri="b84f4e16-0813-4cb2-8fc2-00b3c36cd35f"/>
  </ds:schemaRefs>
</ds:datastoreItem>
</file>

<file path=customXml/itemProps2.xml><?xml version="1.0" encoding="utf-8"?>
<ds:datastoreItem xmlns:ds="http://schemas.openxmlformats.org/officeDocument/2006/customXml" ds:itemID="{C1EBB9F6-9B6D-4287-B57C-6C3FFB5FB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BBBBE-30EC-4483-8ED4-7E400FE8A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vt:lpstr>
      <vt:lpstr>PLAN DE ACCIÓN_2023</vt:lpstr>
      <vt:lpstr>LISTA</vt:lpstr>
      <vt:lpstr>INSTRUCTIVO!_ftn1</vt:lpstr>
      <vt:lpstr>INSTRUCTIVO!_ftnref1</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Las Molina</cp:lastModifiedBy>
  <cp:revision/>
  <dcterms:created xsi:type="dcterms:W3CDTF">2020-10-06T01:54:10Z</dcterms:created>
  <dcterms:modified xsi:type="dcterms:W3CDTF">2023-02-22T17:38:22Z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