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hidePivotFieldList="1" defaultThemeVersion="166925"/>
  <mc:AlternateContent xmlns:mc="http://schemas.openxmlformats.org/markup-compatibility/2006">
    <mc:Choice Requires="x15">
      <x15ac:absPath xmlns:x15ac="http://schemas.microsoft.com/office/spreadsheetml/2010/11/ac" url="C:\Users\asus\Documents\2023\"/>
    </mc:Choice>
  </mc:AlternateContent>
  <xr:revisionPtr revIDLastSave="0" documentId="13_ncr:1_{6860577B-BA54-4063-B637-436C3DFF3C2D}" xr6:coauthVersionLast="47" xr6:coauthVersionMax="47" xr10:uidLastSave="{00000000-0000-0000-0000-000000000000}"/>
  <bookViews>
    <workbookView xWindow="-120" yWindow="-120" windowWidth="20730" windowHeight="11160" activeTab="1" xr2:uid="{00000000-000D-0000-FFFF-FFFF00000000}"/>
  </bookViews>
  <sheets>
    <sheet name="INSTRUCTIVO" sheetId="68" r:id="rId1"/>
    <sheet name="PLAN DE ACCIÓN_2023" sheetId="61" r:id="rId2"/>
    <sheet name="LISTA" sheetId="67" state="hidden" r:id="rId3"/>
  </sheets>
  <externalReferences>
    <externalReference r:id="rId4"/>
    <externalReference r:id="rId5"/>
    <externalReference r:id="rId6"/>
    <externalReference r:id="rId7"/>
  </externalReferences>
  <definedNames>
    <definedName name="_xlnm._FilterDatabase" localSheetId="1" hidden="1">'PLAN DE ACCIÓN_2023'!$A$7:$AK$233</definedName>
    <definedName name="_ftn1" localSheetId="0">INSTRUCTIVO!$B$85</definedName>
    <definedName name="_ftnref1" localSheetId="0">INSTRUCTIVO!$B$44</definedName>
    <definedName name="A">#REF!</definedName>
    <definedName name="ADMINISTRADORASPUBLICO">#REF!</definedName>
    <definedName name="ANMINISTRADORASPRIVADO">#REF!</definedName>
    <definedName name="APORTESESCUELAS">#REF!</definedName>
    <definedName name="AREA">#REF!</definedName>
    <definedName name="ARRENDAMIENTO">#REF!</definedName>
    <definedName name="ARRENDAMIENTOS">#REF!</definedName>
    <definedName name="BARRANQUILLA">#REF!</definedName>
    <definedName name="BOGOTÁ">#REF!</definedName>
    <definedName name="BUCARAMANGA">#REF!</definedName>
    <definedName name="CAL_2021_EVAL_CAL">#REF!</definedName>
    <definedName name="CALI">#REF!</definedName>
    <definedName name="CAPA_TEC" localSheetId="0">#REF!</definedName>
    <definedName name="CAPA_TEC">LISTA!$H$3:$H$8</definedName>
    <definedName name="CAPACITACION">#REF!</definedName>
    <definedName name="CAPACITACIÓN">#REF!</definedName>
    <definedName name="CARACTER_SOCIO" localSheetId="0">#REF!</definedName>
    <definedName name="CARACTER_SOCIO">LISTA!$E$3:$E$11</definedName>
    <definedName name="caractersoc">#REF!</definedName>
    <definedName name="CENSOE">#REF!</definedName>
    <definedName name="censoec">#REF!</definedName>
    <definedName name="CENSOECONOMICO" localSheetId="0">#REF!</definedName>
    <definedName name="CENSOECONOMICO">LISTA!$Q$3:$Q$7</definedName>
    <definedName name="COMPRADEEQUIPO">#REF!</definedName>
    <definedName name="COMPRAEQUIPO">#REF!</definedName>
    <definedName name="COMUNICACIONESYTRANS">#REF!</definedName>
    <definedName name="Concepto">#REF!</definedName>
    <definedName name="COOP">#REF!</definedName>
    <definedName name="COOR_REG_SEN" localSheetId="0">#REF!</definedName>
    <definedName name="COOR_REG_SEN">LISTA!$F$3:$F$12</definedName>
    <definedName name="coordregsen">#REF!</definedName>
    <definedName name="ctasnales">#REF!</definedName>
    <definedName name="CUENTAS_N" localSheetId="0">#REF!</definedName>
    <definedName name="CUENTAS_N">LISTA!$G$3:$G$16</definedName>
    <definedName name="DANE_CENTRAL">#REF!</definedName>
    <definedName name="DCD">#REF!</definedName>
    <definedName name="DDHH">#REF!</definedName>
    <definedName name="Derecho_a_la__justicia_seguridad_integtridad">#REF!</definedName>
    <definedName name="Derecho_a_la_educación_Educación_para_el_desarrollo_a_la_libre_personalidad_Educación_para_el_mantenimiento_de_la_paz">#REF!</definedName>
    <definedName name="Derecho_a_la_igualdad_libertad_justicia">#REF!</definedName>
    <definedName name="Derecho_a_la_Integridad_y_la_protección">#REF!</definedName>
    <definedName name="Derecho_a_la_libertad">#REF!</definedName>
    <definedName name="Derecho_a_la_libertad_de_conciencia_Derecho_a_la_libertad_de_culto">#REF!</definedName>
    <definedName name="Derecho_a_la_libertad_de_expresión_Derecho_a_la_rectificación_en_condisiones_de_equidad">#REF!</definedName>
    <definedName name="Derecho_a_la_libertad_Igualdad">#REF!</definedName>
    <definedName name="Derecho_a_la_libertad_justicia_e_Integridad">#REF!</definedName>
    <definedName name="Derecho_a_la_libertad_justicia_seguridad_y_defensa">#REF!</definedName>
    <definedName name="Derecho_a_la_libertad_y_justicia">#REF!</definedName>
    <definedName name="Derecho_a_la_no_discriminación_no_estimatización_no_invisibilización">#REF!</definedName>
    <definedName name="Derecho_a_la_Paz">#REF!</definedName>
    <definedName name="Derecho_a_la_personalidad_jurídica">#REF!</definedName>
    <definedName name="Derecho_a_la_Privacidad_Derecho_a_la_intimidad_Derecho_al_libre_desarrollo_de_la_personalidad">#REF!</definedName>
    <definedName name="Derecho_a_la_propiedad_privada">#REF!</definedName>
    <definedName name="Derecho_a_una_vida_digna_Derecho_al_bienestar_Derecho_de_la_infancia">#REF!</definedName>
    <definedName name="Derecho_al_ambiente_sano">#REF!</definedName>
    <definedName name="Derecho_al_establecimiento_de_un_Estado_de_derecho__Deberes_respecto_a_la_comunidad_en_un_sistema_democrático_Derecho_a_la_proteccion_defensa_seguridad_y_justicia">#REF!</definedName>
    <definedName name="Derecho_al_trabajo_proteccion_contra_el_desempleo_salario_en_equidad_igualdad_Derecho_al_bienestar_trato_digno">#REF!</definedName>
    <definedName name="Derecho_cultural_Derecho_a_gozar_o_disfrutar__de_las_artes__Derecho_a_participar__y_beneficiarse_del_desarrollo_científico_Derechos_morales_y_materiales_de_autor">#REF!</definedName>
    <definedName name="Derecho_y_deber_ciudadano_a_propender_al_logro_y_mantenimiento_de_la_paz">#REF!</definedName>
    <definedName name="Derechos_civiles">#REF!</definedName>
    <definedName name="Derechos_civiles_economicos_culturales_politicos_y_seguridad_social">#REF!</definedName>
    <definedName name="Derechos_civiles_y_políticos">#REF!</definedName>
    <definedName name="Derechos_civiles_y_politicos_nacionalidad">#REF!</definedName>
    <definedName name="Derechos_de_información_y_acceso_libre_a_la_documentación_pública">#REF!</definedName>
    <definedName name="DICE">#REF!</definedName>
    <definedName name="DIFUSION" localSheetId="0">#REF!</definedName>
    <definedName name="DIFUSION">LISTA!$I$3:$I$5</definedName>
    <definedName name="DIG">#REF!</definedName>
    <definedName name="DIMPE">#REF!</definedName>
    <definedName name="DIRPEN">#REF!</definedName>
    <definedName name="DIRSEN">#REF!</definedName>
    <definedName name="DP">[1]LISTAS!$B$5:$B$8</definedName>
    <definedName name="DSCN">#REF!</definedName>
    <definedName name="ENSERESYEQUIPOSDEOFICINA">#REF!</definedName>
    <definedName name="ESAP">#REF!</definedName>
    <definedName name="Etapa">[2]DATOS!$BH$2:$BH$7</definedName>
    <definedName name="FINANCIEROS">#REF!</definedName>
    <definedName name="FOCOS">'[1]LISTAS PE'!$B$5:$B$8</definedName>
    <definedName name="FONDANE_SEN" localSheetId="0">#REF!</definedName>
    <definedName name="FONDANE_SEN">LISTA!$P$3:$P$5</definedName>
    <definedName name="fondanesen">#REF!</definedName>
    <definedName name="fortcapad">#REF!</definedName>
    <definedName name="fortdifusion">#REF!</definedName>
    <definedName name="fortics">#REF!</definedName>
    <definedName name="funocde">#REF!</definedName>
    <definedName name="GASTOSFINANCIEROS">#REF!</definedName>
    <definedName name="GEOESPACIAL" localSheetId="0">#REF!</definedName>
    <definedName name="GEOESPACIAL">LISTA!$K$3:$K$5</definedName>
    <definedName name="GESTION_DOC" localSheetId="0">#REF!</definedName>
    <definedName name="GESTION_DOC">LISTA!$R$3:$R$5</definedName>
    <definedName name="GESTIONDOC">#REF!</definedName>
    <definedName name="Hardware">#REF!</definedName>
    <definedName name="HORASEXTRASFESTVAC">#REF!</definedName>
    <definedName name="ICBF">#REF!</definedName>
    <definedName name="Implementacion">#REF!</definedName>
    <definedName name="Implementacion_Acuerdo_de_Paz">[3]LISTAS!$L$2:$L$17</definedName>
    <definedName name="Impresos">#REF!</definedName>
    <definedName name="IMPRESOSYPUBLICACIONES">#REF!</definedName>
    <definedName name="IMPREVISTOS">#REF!</definedName>
    <definedName name="IMPUESTOS">#REF!</definedName>
    <definedName name="infogeo">#REF!</definedName>
    <definedName name="INFRAESTRUCTURA" localSheetId="0">#REF!</definedName>
    <definedName name="INFRAESTRUCTURA">LISTA!$M$3:$M$5</definedName>
    <definedName name="Insumos">#REF!</definedName>
    <definedName name="JOTA">#REF!</definedName>
    <definedName name="JUDICIALES">#REF!</definedName>
    <definedName name="JURIDICA">#REF!</definedName>
    <definedName name="Ley">#REF!</definedName>
    <definedName name="Ley_1757">[3]LISTAS!$N$2:$N$10</definedName>
    <definedName name="LOGIST" localSheetId="0">#REF!</definedName>
    <definedName name="LOGIST">LISTA!$L$3:$L$19</definedName>
    <definedName name="LOGISTICA">#REF!</definedName>
    <definedName name="Los_derechos_ciudadanos_el_derecho_de_petición_y_la_acción_de_tutela">#REF!</definedName>
    <definedName name="MANIZALES">#REF!</definedName>
    <definedName name="MANTENIMIENTO">#REF!</definedName>
    <definedName name="MATERIALESYSUMINISTROS">#REF!</definedName>
    <definedName name="MEDELLÍN">#REF!</definedName>
    <definedName name="mejinfraestructura">#REF!</definedName>
    <definedName name="MULTAS">#REF!</definedName>
    <definedName name="MULTASYSANCIONES">#REF!</definedName>
    <definedName name="No_Aplica_Por_favor_justifique_su_respuesta_en_el_campo_de_observaciones">#REF!</definedName>
    <definedName name="OCI">#REF!</definedName>
    <definedName name="OPLAN">#REF!</definedName>
    <definedName name="Otros">#REF!</definedName>
    <definedName name="Otros_gastos_operativos">#REF!</definedName>
    <definedName name="OTROSGASTOSBIENES">#REF!</definedName>
    <definedName name="OTROSGASTOSSERVICIOS">#REF!</definedName>
    <definedName name="OTROSPORBIENES">#REF!</definedName>
    <definedName name="OTROSPORSERVICIOS">#REF!</definedName>
    <definedName name="Participacion">#REF!</definedName>
    <definedName name="Participacion_ciudadana_en_la_gestion_publica">[3]LISTAS!$M$2:$M$23</definedName>
    <definedName name="PRIMATECNICA">#REF!</definedName>
    <definedName name="PROYECTO" localSheetId="0">#REF!</definedName>
    <definedName name="PROYECTO">LISTA!$E$2:$R$2</definedName>
    <definedName name="PROYECTO_INV">[2]DATOS!$H$2:$H$25</definedName>
    <definedName name="PROYECTOS2021">#REF!</definedName>
    <definedName name="proylogistica">#REF!</definedName>
    <definedName name="RUBRO">#REF!</definedName>
    <definedName name="RUBROFUN">'[4]BASE FUNC'!$A$3:$AB$3</definedName>
    <definedName name="SECRETARIA">#REF!</definedName>
    <definedName name="SEGUROS">#REF!</definedName>
    <definedName name="SENA">#REF!</definedName>
    <definedName name="Servicios_TIC">#REF!</definedName>
    <definedName name="SERVICIOSPUBLICOS">#REF!</definedName>
    <definedName name="SERVICIOSPÚBLICOS">#REF!</definedName>
    <definedName name="SISTEM" localSheetId="0">#REF!</definedName>
    <definedName name="SISTEM">LISTA!$J$3:$J$4</definedName>
    <definedName name="SISTEMAS">#REF!</definedName>
    <definedName name="Software">#REF!</definedName>
    <definedName name="SUBDIRECCION">#REF!</definedName>
    <definedName name="SUELDOSNOMINA">#REF!</definedName>
    <definedName name="T_ECONOMICOS" localSheetId="0">#REF!</definedName>
    <definedName name="T_ECONOMICOS">LISTA!$N$3:$N$23</definedName>
    <definedName name="T_SOCIALES" localSheetId="0">#REF!</definedName>
    <definedName name="T_SOCIALES">LISTA!$O$3:$O$15</definedName>
    <definedName name="Talento_Humano">#REF!</definedName>
    <definedName name="temaseconomicos">#REF!</definedName>
    <definedName name="temassociales">#REF!</definedName>
    <definedName name="TERIITORIAL">#REF!</definedName>
    <definedName name="TERRITORIAL">[2]DATOS!$C$2:$C$8</definedName>
    <definedName name="Tipo_Producto">[2]DATOS!$BI$2:$BI$8</definedName>
    <definedName name="Tipo_Reprogramacion_Actividad">[2]DATOS!$BG$2:$BG$6</definedName>
    <definedName name="Tiquetes">#REF!</definedName>
    <definedName name="Transporte">#REF!</definedName>
    <definedName name="VIATICOS">#REF!</definedName>
    <definedName name="VIÁTICO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H127" i="61" l="1"/>
  <c r="AI108" i="61" l="1"/>
  <c r="AH100" i="61"/>
  <c r="AH98" i="61"/>
  <c r="AH80" i="61"/>
  <c r="AH30" i="61" l="1"/>
  <c r="AH54" i="61"/>
  <c r="AH53" i="61"/>
  <c r="AH52" i="61"/>
  <c r="AH51" i="61"/>
  <c r="AH126" i="61" l="1"/>
  <c r="AH125" i="61"/>
  <c r="AH92" i="61" l="1"/>
  <c r="R10" i="67" l="1"/>
</calcChain>
</file>

<file path=xl/sharedStrings.xml><?xml version="1.0" encoding="utf-8"?>
<sst xmlns="http://schemas.openxmlformats.org/spreadsheetml/2006/main" count="4272" uniqueCount="1114">
  <si>
    <t>DEPARTAMENTO ADMINISTRATIVO NACIONAL DE ESTADÍSTICA
INSTRUCTIVO PLAN DE ACCIÓN INSTITUCIONAL</t>
  </si>
  <si>
    <t>ALINEACIÓN ESTRATEGICA</t>
  </si>
  <si>
    <t>CAMPOS A DILIGENCIAR</t>
  </si>
  <si>
    <t xml:space="preserve">DESCRIPCIÓN </t>
  </si>
  <si>
    <t>ALINEACIÓN  CON
 FICHA EBI</t>
  </si>
  <si>
    <t>ÁREA RESPONSABLE</t>
  </si>
  <si>
    <t>Área o dependencia que responde por la meta del Plan de Acción</t>
  </si>
  <si>
    <t>PROYECTO DE INVERSIÓN</t>
  </si>
  <si>
    <t>Nombre del proyecto de inversión de la Ficha EBI o funcionamiento, que definene los recursos con los que se cumplira la meta</t>
  </si>
  <si>
    <t>PRODUCTO</t>
  </si>
  <si>
    <t xml:space="preserve">Producto de la FICHA EBI de los proyectos de inversión de la entidad </t>
  </si>
  <si>
    <t>DEFINICIÓN METAS</t>
  </si>
  <si>
    <t>[ID META]</t>
  </si>
  <si>
    <r>
      <t xml:space="preserve">
Número entero asignado a meta por la Oficina de Planeaciòn 
</t>
    </r>
    <r>
      <rPr>
        <b/>
        <sz val="8"/>
        <rFont val="Segoe UI"/>
        <family val="2"/>
      </rPr>
      <t>Este campo lo diligencia OPLAN</t>
    </r>
  </si>
  <si>
    <t>LINEA ESTRATEGICA</t>
  </si>
  <si>
    <t>Líneas base que definen el horizonte y los componenetes que guiarán la acción del DANE para el período 2022 - 2026</t>
  </si>
  <si>
    <t>META NÚMERICA</t>
  </si>
  <si>
    <r>
      <t xml:space="preserve">Nùmero entero o porcentaje que se propone alcanzar en la vigencia como meta
</t>
    </r>
    <r>
      <rPr>
        <b/>
        <sz val="8"/>
        <rFont val="Segoe UI"/>
        <family val="2"/>
      </rPr>
      <t>Ejemplo:</t>
    </r>
    <r>
      <rPr>
        <sz val="8"/>
        <rFont val="Segoe UI"/>
        <family val="2"/>
      </rPr>
      <t xml:space="preserve"> 1 o 100%</t>
    </r>
  </si>
  <si>
    <t>META DESCRIPTIVA</t>
  </si>
  <si>
    <r>
      <t xml:space="preserve">
La meta descriptiva es una situación deseada en relación con un problema identificado o una iniciativa de gobierno y que responde a la pregunta ¿Qué se quiere lograr?.
La meta debe estar orientada a dar cumplimiento en primera instancia a los objetivos de los proyectos de inversión y a los productos de la Ficha EBI.
En segunda instancia las metas deben generan valor al desempeño institucional y que den cumplimiento a MIPG, ITA, PAAC o Planes de mejoramiento.
Las metas deben seguir una estructura que se conforma por al menos tres componentes:
</t>
    </r>
    <r>
      <rPr>
        <b/>
        <sz val="8"/>
        <rFont val="Segoe UI"/>
        <family val="2"/>
      </rPr>
      <t>Sujeto + condición deseada del sujeto (verbo conjugado) + elementos adicionales de contexto descriptivo.</t>
    </r>
    <r>
      <rPr>
        <sz val="8"/>
        <rFont val="Segoe UI"/>
        <family val="2"/>
      </rPr>
      <t xml:space="preserve">
</t>
    </r>
    <r>
      <rPr>
        <b/>
        <sz val="8"/>
        <rFont val="Segoe UI"/>
        <family val="2"/>
      </rPr>
      <t xml:space="preserve">Ejemplo:  
</t>
    </r>
    <r>
      <rPr>
        <sz val="8"/>
        <rFont val="Segoe UI"/>
        <family val="2"/>
      </rPr>
      <t xml:space="preserve">
Sistema de información + implementado  + para el procesamiento de los datos del Censo Económico 
Además de seguir la estructura presentada, se recomienda validar la identificación de las metas por medio de cinco criterios:
</t>
    </r>
    <r>
      <rPr>
        <b/>
        <sz val="8"/>
        <rFont val="Segoe UI"/>
        <family val="2"/>
      </rPr>
      <t>1. Específico:</t>
    </r>
    <r>
      <rPr>
        <sz val="8"/>
        <rFont val="Segoe UI"/>
        <family val="2"/>
      </rPr>
      <t xml:space="preserve"> que sea claro sobre qué, dónde, cuándo y cómo va a cambiar la situación.
</t>
    </r>
    <r>
      <rPr>
        <b/>
        <sz val="8"/>
        <rFont val="Segoe UI"/>
        <family val="2"/>
      </rPr>
      <t>2. Medible:</t>
    </r>
    <r>
      <rPr>
        <sz val="8"/>
        <rFont val="Segoe UI"/>
        <family val="2"/>
      </rPr>
      <t xml:space="preserve"> que sea posible cuantificar los fines y beneficios.
</t>
    </r>
    <r>
      <rPr>
        <b/>
        <sz val="8"/>
        <rFont val="Segoe UI"/>
        <family val="2"/>
      </rPr>
      <t>3. Realizable:</t>
    </r>
    <r>
      <rPr>
        <sz val="8"/>
        <rFont val="Segoe UI"/>
        <family val="2"/>
      </rPr>
      <t xml:space="preserve"> que sea posible de lograr a partir de la situación inicial.
</t>
    </r>
    <r>
      <rPr>
        <b/>
        <sz val="8"/>
        <rFont val="Segoe UI"/>
        <family val="2"/>
      </rPr>
      <t xml:space="preserve">4. Realista: </t>
    </r>
    <r>
      <rPr>
        <sz val="8"/>
        <rFont val="Segoe UI"/>
        <family val="2"/>
      </rPr>
      <t xml:space="preserve">que sea posible obtener el nivel de cambio reflejado en 
</t>
    </r>
    <r>
      <rPr>
        <b/>
        <sz val="8"/>
        <rFont val="Segoe UI"/>
        <family val="2"/>
      </rPr>
      <t>5. Limitado en el tiempo:</t>
    </r>
    <r>
      <rPr>
        <sz val="8"/>
        <rFont val="Segoe UI"/>
        <family val="2"/>
      </rPr>
      <t xml:space="preserve"> que la meta se establezca en un periodo de tiempo en el que se debe completar cada uno de ellos.
</t>
    </r>
  </si>
  <si>
    <t>TIPO DE INDICADOR</t>
  </si>
  <si>
    <r>
      <rPr>
        <sz val="8"/>
        <color rgb="FF000000"/>
        <rFont val="Segoe UI"/>
        <family val="2"/>
      </rPr>
      <t xml:space="preserve">Los indicadores se deben clasificar de acuerdo al Procedimientode Formulación y monitoreode indicadores de gestión de la Entidad en su versión 11, así:
</t>
    </r>
    <r>
      <rPr>
        <b/>
        <sz val="8"/>
        <color rgb="FF000000"/>
        <rFont val="Segoe UI"/>
        <family val="2"/>
      </rPr>
      <t xml:space="preserve">
Economía:</t>
    </r>
    <r>
      <rPr>
        <sz val="8"/>
        <color rgb="FF000000"/>
        <rFont val="Segoe UI"/>
        <family val="2"/>
      </rPr>
      <t xml:space="preserve">se refieren a las condiciones en que se adquieren los recursos financieros, humanos y materiales, las cuales indican que debe realizarse en un tiempo adecuado, su costo debe ser el más bajo posible, con la cantidad y la calidad adecuadas.
</t>
    </r>
    <r>
      <rPr>
        <b/>
        <sz val="8"/>
        <color rgb="FF000000"/>
        <rFont val="Segoe UI"/>
        <family val="2"/>
      </rPr>
      <t xml:space="preserve">
Efectividad: </t>
    </r>
    <r>
      <rPr>
        <sz val="8"/>
        <color rgb="FF000000"/>
        <rFont val="Segoe UI"/>
        <family val="2"/>
      </rPr>
      <t xml:space="preserve">buscan identificar, a través de metodologías minuciosas, los cambios en la población objetivo luego de implementados ciertos programas, proyectos o haber recibido ciertos bienes o servicios.
</t>
    </r>
    <r>
      <rPr>
        <b/>
        <sz val="8"/>
        <color rgb="FF000000"/>
        <rFont val="Segoe UI"/>
        <family val="2"/>
      </rPr>
      <t xml:space="preserve">Eficacia: </t>
    </r>
    <r>
      <rPr>
        <sz val="8"/>
        <color rgb="FF000000"/>
        <rFont val="Segoe UI"/>
        <family val="2"/>
      </rPr>
      <t>buscan determinar si el cumplimiento de un objetivo específico es coherente con la meta establecida</t>
    </r>
    <r>
      <rPr>
        <b/>
        <sz val="8"/>
        <color rgb="FF000000"/>
        <rFont val="Segoe UI"/>
        <family val="2"/>
      </rPr>
      <t xml:space="preserve"> </t>
    </r>
    <r>
      <rPr>
        <sz val="8"/>
        <color rgb="FF000000"/>
        <rFont val="Segoe UI"/>
        <family val="2"/>
      </rPr>
      <t>previamente</t>
    </r>
    <r>
      <rPr>
        <b/>
        <sz val="8"/>
        <color rgb="FF000000"/>
        <rFont val="Segoe UI"/>
        <family val="2"/>
      </rPr>
      <t xml:space="preserve">.
Eficiencia: </t>
    </r>
    <r>
      <rPr>
        <sz val="8"/>
        <color rgb="FF000000"/>
        <rFont val="Segoe UI"/>
        <family val="2"/>
      </rPr>
      <t>pretenden medir la relación existente entre el avance en el logro de un determinado objetivo y los recursos empleados para laconsecución del mismo</t>
    </r>
    <r>
      <rPr>
        <b/>
        <sz val="8"/>
        <color rgb="FF000000"/>
        <rFont val="Segoe UI"/>
        <family val="2"/>
      </rPr>
      <t xml:space="preserve">.
Equidad: </t>
    </r>
    <r>
      <rPr>
        <sz val="8"/>
        <color rgb="FF000000"/>
        <rFont val="Segoe UI"/>
        <family val="2"/>
      </rPr>
      <t xml:space="preserve">buscan  medir  el  nivel  de  distribución  justa  (ecuánime)  de  los  servicios  públicos.  La  equidad  trata  de  garantizar  la  igualdad  de posibilidad de acceso a la utilización de los recursos.
</t>
    </r>
    <r>
      <rPr>
        <b/>
        <sz val="8"/>
        <color rgb="FF000000"/>
        <rFont val="Segoe UI"/>
        <family val="2"/>
      </rPr>
      <t xml:space="preserve">Valoración  de  costos  ambientales: </t>
    </r>
    <r>
      <rPr>
        <sz val="8"/>
        <color rgb="FF000000"/>
        <rFont val="Segoe UI"/>
        <family val="2"/>
      </rPr>
      <t>permiten  evaluar  la  gestión  que  se  adelanta  en  el  uso,  explotación  y  conservación  de  los  recursos naturales y el medio ambiente para contribuir al desarrollo sostenible</t>
    </r>
    <r>
      <rPr>
        <b/>
        <sz val="8"/>
        <color rgb="FF000000"/>
        <rFont val="Segoe UI"/>
        <family val="2"/>
      </rPr>
      <t>.</t>
    </r>
  </si>
  <si>
    <t>FORMULA DEL INDICADOR</t>
  </si>
  <si>
    <t>Es la representación matemática del cálculo del indicador que medira la meta.</t>
  </si>
  <si>
    <t>UNIDAD DE MEDIDA</t>
  </si>
  <si>
    <r>
      <t xml:space="preserve">Es el parámetro o unidad de refernecia para determinar la  magnitud de medición del indicador
</t>
    </r>
    <r>
      <rPr>
        <b/>
        <sz val="8"/>
        <rFont val="Segoe UI"/>
        <family val="2"/>
      </rPr>
      <t xml:space="preserve">Ejemplo: </t>
    </r>
    <r>
      <rPr>
        <sz val="8"/>
        <rFont val="Segoe UI"/>
        <family val="2"/>
      </rPr>
      <t xml:space="preserve"> 
Número 
porcentaje
otras posibles unidades de medida</t>
    </r>
  </si>
  <si>
    <t>ENTREGABLE</t>
  </si>
  <si>
    <r>
      <t xml:space="preserve">Para  las </t>
    </r>
    <r>
      <rPr>
        <b/>
        <sz val="8"/>
        <rFont val="Segoe UI"/>
        <family val="2"/>
      </rPr>
      <t>METAS DE GESTIÓN</t>
    </r>
    <r>
      <rPr>
        <sz val="8"/>
        <rFont val="Segoe UI"/>
        <family val="2"/>
      </rPr>
      <t xml:space="preserve"> (diferentes a las metas que vienen de proyectos de inversión) se debe definir el el entregable o producto final resultado de la meta.</t>
    </r>
  </si>
  <si>
    <t>FUENTE DE META</t>
  </si>
  <si>
    <t>Instrumentos de planeación de donde se origina la meta y que dará cumplimiento a los logros de desempeño institucional.
La Oficina Asesora de Planeación  definio como fuentes de meta prioritarios los siguientes instrumentos de planeación, 
1. Proyecto de Inversión
2. Plan de Acción (PAI) 2022
3. Plan Operativo (PO) 2022
4. Recomendaciones MIPG
5. Plan Anticorrupción y de Atención al Ciudadano
6. SISCONPES
7. ITA
8. PNGRD</t>
  </si>
  <si>
    <t xml:space="preserve">FECHA DE INICIO </t>
  </si>
  <si>
    <t>Fecha en la que inicia la gestión de la meta y se debe definir en formato dd/mm/aaaa</t>
  </si>
  <si>
    <t xml:space="preserve">FECHA FINAL </t>
  </si>
  <si>
    <t>Fecha en la que finaliza la gestión de la meta y se debe definir en formatodd/mm/aaaa</t>
  </si>
  <si>
    <t>DISTRIBUCIÓN PORCENTUAL</t>
  </si>
  <si>
    <t>PERIODICIDAD</t>
  </si>
  <si>
    <t>Frecuencia con la que se realizarán los entregables de la meta durante el año. 
Puede ser mensual, trimestral, cuatrimestral, semestral y anual</t>
  </si>
  <si>
    <t>MESES DEL AÑO (Ene a Dic 2023)</t>
  </si>
  <si>
    <t>Es el valor porcentual (%) de avance de la meta  de acuerdo a la periodicidad</t>
  </si>
  <si>
    <t>ALINEACIÓN LINEAMIENTOS ESTRATÉGICOS</t>
  </si>
  <si>
    <t>PROCESO DEL SIGI ASOCIADO</t>
  </si>
  <si>
    <r>
      <t>Procesos del</t>
    </r>
    <r>
      <rPr>
        <b/>
        <sz val="8"/>
        <rFont val="Segoe UI"/>
        <family val="2"/>
      </rPr>
      <t xml:space="preserve"> Sistema Integrado de Gestión Institucional</t>
    </r>
    <r>
      <rPr>
        <sz val="8"/>
        <rFont val="Segoe UI"/>
        <family val="2"/>
      </rPr>
      <t xml:space="preserve"> de la entidad que debe ser asociado con la meta
</t>
    </r>
    <r>
      <rPr>
        <b/>
        <sz val="8"/>
        <rFont val="Segoe UI"/>
        <family val="2"/>
      </rPr>
      <t>Procesos Estratégicos:</t>
    </r>
    <r>
      <rPr>
        <sz val="8"/>
        <rFont val="Segoe UI"/>
        <family val="2"/>
      </rPr>
      <t xml:space="preserve"> Incluyen los relativos al establecimiento de políticas y estrategias, fijación de objetivos, comunicación, disposición de recursos necesarios y revisiones por la Dirección.
1. Direccionamiento Estratégico
2. Comunicación
3. Regulación
4. Sinergia Organizacional
</t>
    </r>
    <r>
      <rPr>
        <b/>
        <sz val="8"/>
        <rFont val="Segoe UI"/>
        <family val="2"/>
      </rPr>
      <t xml:space="preserve">Procesos Misionales: </t>
    </r>
    <r>
      <rPr>
        <sz val="8"/>
        <rFont val="Segoe UI"/>
        <family val="2"/>
      </rPr>
      <t xml:space="preserve">Incluye el proceso que proporciona el resultado previsto por la entidad en el cumplimiento del objeto social o razón de ser
5. Producción Estadística
</t>
    </r>
    <r>
      <rPr>
        <b/>
        <sz val="8"/>
        <rFont val="Segoe UI"/>
        <family val="2"/>
      </rPr>
      <t xml:space="preserve">Procesos de Apoyo: </t>
    </r>
    <r>
      <rPr>
        <sz val="8"/>
        <rFont val="Segoe UI"/>
        <family val="2"/>
      </rPr>
      <t xml:space="preserve">Incluyen aquellos que proveen los recursos necesarios para el desarrollo de los procesos estratégicos, misionales y de evaluación. Entre estos procesos se encuentran:
6. Gestión del talento humano
7. Gestión financiera
8. Gestión contractual
9. Gestión de bienes y servicios
10. Gestión de Información y documental
11. Gestión Tecnológica
12. Gestión de proovedores de datos
13. Gestión de desarrollo de capacidades e innovación
14. Gestión jurídica
</t>
    </r>
    <r>
      <rPr>
        <b/>
        <sz val="8"/>
        <rFont val="Segoe UI"/>
        <family val="2"/>
      </rPr>
      <t xml:space="preserve">Procesos de Control y Evaluación: </t>
    </r>
    <r>
      <rPr>
        <sz val="8"/>
        <rFont val="Segoe UI"/>
        <family val="2"/>
      </rPr>
      <t>Incluye lo necesario para medir y recopilar datos para el análisis del desempeño y la mejora de la eficacia y la eficiencia, y son una parte integral de los procesos estratégicos, de apoyo y los misionales.
15. Aprendizaje Institucional</t>
    </r>
  </si>
  <si>
    <t xml:space="preserve">PLANES ADMINISTRATIVOS </t>
  </si>
  <si>
    <r>
      <rPr>
        <b/>
        <sz val="8"/>
        <rFont val="Segoe UI"/>
        <family val="2"/>
      </rPr>
      <t xml:space="preserve">Los Planes Administrativos son los dispuestos en el
Decreto 612 de 2018.
 </t>
    </r>
    <r>
      <rPr>
        <sz val="8"/>
        <rFont val="Segoe UI"/>
        <family val="2"/>
      </rPr>
      <t>Las entidades del Estado, de acuerdo con el ámbito de aplicación del Modelo Integrado de Planeación y Gestión, al Plan de Acción de que trata el artículo 74 de la Ley 1474 de 2011, deberán integrar los planes institucionales y estratégicos que se relacionan a continuación: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12. Plan de Seguridad y Privacidad de la Información</t>
    </r>
  </si>
  <si>
    <t>POLÍTICA MIPG RELACIONADA</t>
  </si>
  <si>
    <r>
      <t xml:space="preserve">El </t>
    </r>
    <r>
      <rPr>
        <b/>
        <sz val="8"/>
        <rFont val="Segoe UI"/>
        <family val="2"/>
      </rPr>
      <t>Modelo Integrado de Planeación y Gestión - MIP G</t>
    </r>
    <r>
      <rPr>
        <sz val="8"/>
        <rFont val="Segoe UI"/>
        <family val="2"/>
      </rPr>
      <t xml:space="preserve">opera a través de un conjunto de 7 dimensiones que agrupan 19 políticas de gestión y desempeño institucional. 
</t>
    </r>
    <r>
      <rPr>
        <b/>
        <sz val="8"/>
        <rFont val="Segoe UI"/>
        <family val="2"/>
      </rPr>
      <t xml:space="preserve">Se debe seleccionar la Política de MIPG que más se relacione con la meta. </t>
    </r>
    <r>
      <rPr>
        <sz val="8"/>
        <rFont val="Segoe UI"/>
        <family val="2"/>
      </rPr>
      <t xml:space="preserve">A continuación se relacinan las 19 políticas de MIPG, así:
1. Talento humano
2. Integridad
3. Planeación Institucional 
4. Gestión presupuestal y eficiencia del gasto público.
5. Compras y contratación pública
6. Transparencia, acceso a la información pública y lucha contra la corrupción
7. Fortalecimiento organizacional y  simplificación de procesos
8. Servicio al ciudadano
9. Participación ciudadana en la gestión pública
10. Racionalización de trámites
11. Gobierno digital_x000B_12. Seguridad digital_x000B_13. Defensa jurídica_x000B_14. Mejora normativa
15. Seguimiento y evaluación de desempeño institucional
16. Gestión documental 
17. Gestión de la información estadística
18. Gestión del conocimiento y la innovación
19. Control Interno </t>
    </r>
  </si>
  <si>
    <t>OBJETIVO O ESTRATEGIA DEL PLAN ESTRATÉGICO INSTITUCIONAL</t>
  </si>
  <si>
    <r>
      <t xml:space="preserve">Logros esperados en el marco del objetivo general del Plan Estratégico Institucional 2022 - 2026 que se alinea con la  meta formulada y que constribuyen a la consecución del mismo.
</t>
    </r>
    <r>
      <rPr>
        <b/>
        <sz val="8"/>
        <rFont val="Segoe UI"/>
        <family val="2"/>
      </rPr>
      <t>Este campo lo diligencia OPLAN</t>
    </r>
  </si>
  <si>
    <t>LEGADOS DEL PND</t>
  </si>
  <si>
    <r>
      <t xml:space="preserve">Legados propuestos a partir de los programas clave para avanzar en los pilares estratégicos del Gobierno: Justicia Social, Justicia Ambiental y Justicia Económica que apuntan hacia la Paz Total.
</t>
    </r>
    <r>
      <rPr>
        <b/>
        <sz val="8"/>
        <rFont val="Segoe UI"/>
        <family val="2"/>
      </rPr>
      <t xml:space="preserve">
Este campo lo diligencia OPLAN</t>
    </r>
  </si>
  <si>
    <t>OBJETIVOS DE DESARROLLO SOSTENIBLE - ODS</t>
  </si>
  <si>
    <r>
      <t xml:space="preserve">El 25 de septiembre de 2015, los líderes mundiales adoptaron un conjunto de objetivos globales para erradicar la pobreza, proteger el planeta y asegurar la prosperidad para todos como parte de una nueva agenda de desarrollo sostenible. Cada objetivo tiene metas específicas que deben alcanzarse en los próximos 15 años.
Para alcanzar estas metas, todas la entidades del Gobiernos deben orientar sus objetivos institucionales para que aporten al cumplimiento de los ODS.
</t>
    </r>
    <r>
      <rPr>
        <b/>
        <sz val="8"/>
        <rFont val="Segoe UI"/>
        <family val="2"/>
      </rPr>
      <t>Este campo lo diligencia OPLAN</t>
    </r>
  </si>
  <si>
    <t>DISTRIBUCIÓN PRESUPUESTAL</t>
  </si>
  <si>
    <t>VALOR FUNCIONAMIENTO</t>
  </si>
  <si>
    <t xml:space="preserve">Se deben registrar los recursos asignados por funcionamiento para el cumplimiento de la meta. </t>
  </si>
  <si>
    <t>VALOR INVERSIÓN</t>
  </si>
  <si>
    <r>
      <t xml:space="preserve">Se deben registrar los recursos asignados por inversión en el  cumplimiento de la meta. 
</t>
    </r>
    <r>
      <rPr>
        <b/>
        <sz val="8"/>
        <rFont val="Segoe UI"/>
        <family val="2"/>
      </rPr>
      <t>Este campo lo diligencia OPLAN</t>
    </r>
  </si>
  <si>
    <t>META TOTAL</t>
  </si>
  <si>
    <t>Ene</t>
  </si>
  <si>
    <t>Feb</t>
  </si>
  <si>
    <t>Mar</t>
  </si>
  <si>
    <t>Abr</t>
  </si>
  <si>
    <t>May</t>
  </si>
  <si>
    <t>Jun</t>
  </si>
  <si>
    <t>Jul</t>
  </si>
  <si>
    <t>Ago</t>
  </si>
  <si>
    <t>Sept</t>
  </si>
  <si>
    <t>Oct</t>
  </si>
  <si>
    <t>Nov</t>
  </si>
  <si>
    <t>Dic</t>
  </si>
  <si>
    <t>Área o dependencia responsable de la meta</t>
  </si>
  <si>
    <t>Producto de la FICHA EBI</t>
  </si>
  <si>
    <t>Este campo lo diligencia OPLAN</t>
  </si>
  <si>
    <t>Descripción de la meta: Sujeto + condición deseada del sujeto (verbo conjugado) + elementos adicionales de contexto descriptivo.</t>
  </si>
  <si>
    <t>Documento o producto entregable final de la meta.</t>
  </si>
  <si>
    <t>De  dónde proviene la meta: 
1. Proyecto de Inversión
2. Recursos de Funcionamiento
3. Plan de Acción (PAI) 2022
4. Plan Operativo (PO) 2022
5. Recomendaciones MIPG
6. Plan Anticorrupción y de Atención al Ciudadano
7. SISCONPES
8. ITA
9. PNGRD</t>
  </si>
  <si>
    <t>dd/mm/aaaa</t>
  </si>
  <si>
    <t>Frecuencia de cada entrega de la meta durante el año</t>
  </si>
  <si>
    <t>Proceso del Sistema Integrado de Gestión Institucional de la entidad que se alinea con la meta</t>
  </si>
  <si>
    <t>Plan Administrativo asociado con la meta, de acuerdo a lo dispuesto en el
Decreto 612 de 2018.</t>
  </si>
  <si>
    <t>Política de Gestión y Desempeño del Modelo Integrado de Planeación y Gestión, relacionada con la meta.</t>
  </si>
  <si>
    <t xml:space="preserve">Recursos asignados al cumplimiento de la meta. </t>
  </si>
  <si>
    <t>Dirección - Relacionamiento Internacional</t>
  </si>
  <si>
    <t>FORTALECIMIENTO DE LA CAPACIDAD TECNICA Y ADMINISTRATIVA</t>
  </si>
  <si>
    <t>Documentos de lineamientos técnicos</t>
  </si>
  <si>
    <t>DIR_RELA_1</t>
  </si>
  <si>
    <t>Fortalecimiento de la Gestión Institucional y el modelo organizacional</t>
  </si>
  <si>
    <t>Eficacia</t>
  </si>
  <si>
    <t xml:space="preserve">Número </t>
  </si>
  <si>
    <t>Proyecto de Inversión</t>
  </si>
  <si>
    <t>Trimestral</t>
  </si>
  <si>
    <t>3. Regulación</t>
  </si>
  <si>
    <t>6. Plan Institucional de Capacitación</t>
  </si>
  <si>
    <t>18. Gestión del conocimiento y la innovación</t>
  </si>
  <si>
    <t>DIR_RELA_2</t>
  </si>
  <si>
    <t>Convenios nacionales o internacionales que contribuyan al fortalecimiento institucional del DANE, a través de acciones de posicionamiento, formalizados.</t>
  </si>
  <si>
    <t>Efectividad</t>
  </si>
  <si>
    <t>(Número de convenios  posicionados /Total de convenios programados en el año)</t>
  </si>
  <si>
    <t xml:space="preserve">Convenios desarrollados </t>
  </si>
  <si>
    <t>1. Direccionamiento Estratégico</t>
  </si>
  <si>
    <t>No Aplica</t>
  </si>
  <si>
    <t>6. Transparencia, acceso a la información pública y lucha contra la corrupción</t>
  </si>
  <si>
    <t>DIR_RELA_3</t>
  </si>
  <si>
    <t>Ayudas de memoria sobre el desarrollo de reuniones de la dirección con socios estratégicos que aporten al posicionamiento de la entidad  a nivel nacional e internacional, realizadas</t>
  </si>
  <si>
    <t xml:space="preserve"> (Número de ayudas de memoria y documentos de participación en comisiones internacionales y reuniones en donde  participe la Directora General del periodo /Número de ayudas de memoria y documentos  planeados en el año)</t>
  </si>
  <si>
    <t xml:space="preserve">Documentos Técnicos </t>
  </si>
  <si>
    <t>DIR_RELA_4</t>
  </si>
  <si>
    <t>Porcentaje de avance de la identificación de la demandade cooperación internacional técnica y financiera</t>
  </si>
  <si>
    <t>Dirección - Pobreza</t>
  </si>
  <si>
    <t>TEMAS SOCIALES</t>
  </si>
  <si>
    <t>Boletines técnicos de la temática pobreza y condiciones de vida</t>
  </si>
  <si>
    <t>DIR_POB_1</t>
  </si>
  <si>
    <t>Estadísticas para la visibilización de las inequidades</t>
  </si>
  <si>
    <t>Un (1) Índice de Pobreza Multidimensional, publicado</t>
  </si>
  <si>
    <t>Número de actividades realizadas / número de actividades programadas durante el periodo</t>
  </si>
  <si>
    <t>Porcentaje</t>
  </si>
  <si>
    <t>Ocho (8) productos de publicación: anexo nacional, anexo departamental, comunicado de prensa, presentación, boletín nacional, dos (2) infografías del IPM,  presentaciones con enfoque diferencial</t>
  </si>
  <si>
    <t>Cuatrimestral</t>
  </si>
  <si>
    <t>5. Producción Estadística</t>
  </si>
  <si>
    <t>17. Gestión de la información estadística</t>
  </si>
  <si>
    <t>DIR_POB_2</t>
  </si>
  <si>
    <t xml:space="preserve">Un (1) Índice de Pobreza Monetaria, publicado </t>
  </si>
  <si>
    <t>Ocho (8) productos de publicación: anexo nacional, anexo departamental,  nota metodológica, comunicado de prensa, presentaciones, publicación de indicadores de pobreza monetaria: infografías de pobreza monetaria y anexos</t>
  </si>
  <si>
    <t>DIR_POB_3</t>
  </si>
  <si>
    <t>Un (1) documento con el desarrollo del proceso de rediseño del Índice de Pobreza Multidimensional (IPM), realizado</t>
  </si>
  <si>
    <t>Eficiencia</t>
  </si>
  <si>
    <t>Documento terminado</t>
  </si>
  <si>
    <t>Un (1) documento con el desarrollo del rediseño del IPM</t>
  </si>
  <si>
    <t>Anual</t>
  </si>
  <si>
    <t>Dirección - Objetivos de Desarrollo Sostenible - ODS</t>
  </si>
  <si>
    <t>RECOLECCION Y ACOPIO</t>
  </si>
  <si>
    <t>Bases de datos de la temática de mercado laboral</t>
  </si>
  <si>
    <t>DIR_ODS_1</t>
  </si>
  <si>
    <t>Difusión y Acceso a la información</t>
  </si>
  <si>
    <t xml:space="preserve">Notas estadísticas publicadas </t>
  </si>
  <si>
    <t> </t>
  </si>
  <si>
    <t>DIR_ODS_2</t>
  </si>
  <si>
    <t>Fortalecimiento de la Producción Estadística a partir de la innovación y la gestión tecnológica</t>
  </si>
  <si>
    <t>SISCONPES</t>
  </si>
  <si>
    <t>DIR_ODS_3</t>
  </si>
  <si>
    <t>Planes de trabajo ejecutados con soportes y registro en el Barómetro</t>
  </si>
  <si>
    <t>DIR_ODS_4</t>
  </si>
  <si>
    <t>Documento estratégico actualizado.
Sitio Web en funcionamiento (Dashboard)
Piezas de comunicación</t>
  </si>
  <si>
    <t>Subdireccion</t>
  </si>
  <si>
    <t>Documentos de planeación</t>
  </si>
  <si>
    <t>SUBDI_1</t>
  </si>
  <si>
    <t>Piloto de cálculos y resultados preliminares documentado del indicador trimestral de cultura y economía creativa Nacional y de Bogotá, realizados</t>
  </si>
  <si>
    <t>% Avance de desarrollo del piloto / % total de la meta</t>
  </si>
  <si>
    <t>Un (1) documento metodológico para desarrollar 1 piloto de cálculos y resultados preliminares del indicador trimestral de cultura y economía creativa nacional y Bogotá.</t>
  </si>
  <si>
    <t>SUBDI_2</t>
  </si>
  <si>
    <t>Reportes de información para economía cultural y creativa  y economía circular publicados, realizados</t>
  </si>
  <si>
    <t>Número de reportes publicados / Número de reportes que se deben publicar</t>
  </si>
  <si>
    <t>Dos (2) reportes de información para economía cultural y creativa  y economía circular</t>
  </si>
  <si>
    <t>SUBDI_3</t>
  </si>
  <si>
    <t>% Avance de desarrollo del documento  / % total de la meta</t>
  </si>
  <si>
    <t>Un (1) documento diagnóstico sobre la implementación de metodologías de  analítica avanzada para los procesos de producción estadística de las direcciones técnicas.</t>
  </si>
  <si>
    <t>Censo Económico</t>
  </si>
  <si>
    <t>DESARROLLO CENSO ECONOMICO NACIONAL</t>
  </si>
  <si>
    <t>Bases de datos del marco geoestadístico nacional - CE</t>
  </si>
  <si>
    <t>CE_1</t>
  </si>
  <si>
    <t>Marco Censal  actualizado para la realización del Censo Económico.</t>
  </si>
  <si>
    <t>Número de ciudades actualizadas en campo  cartográficamente y en validación de conteo de unidades económicas / Total de ciudades programadas para actualización</t>
  </si>
  <si>
    <t>Un marco censal cartográfico y de unidades económicas actualizado que permita realizar la planeación y el control de cobertura del operativo de campo del Censo Económico</t>
  </si>
  <si>
    <t>Bases de microdatos anonimizados</t>
  </si>
  <si>
    <t>CE_2</t>
  </si>
  <si>
    <t>Conjunto de Instrumentos de recolección ajustados para el operativo de recolección del Censo Económico.</t>
  </si>
  <si>
    <t>Número de instrumentos de recolección finalizados / Número total de instrumentos diseñados</t>
  </si>
  <si>
    <t>Instrumentos de recolección funcionales que operen en cualquiera de los municipios del territorio colombiano para todos los sectores económicos</t>
  </si>
  <si>
    <t>CE_3</t>
  </si>
  <si>
    <t>Propuesta de la secuencia pedagógica y los materiales didácticos que serán el insumo para el aprendizaje del personal operativo para el desarrollo del Censo Económico, finalizada</t>
  </si>
  <si>
    <t>Número de avances de la propuesta entregados / Número total de avances de la propuesta programados</t>
  </si>
  <si>
    <t>Lineamientos sobre método y modalidad de enseñanza, recursos didácticos, medios de apoyo, y evaluación. Necesarios para desarrollar el proceso de entrenamiento del personal operativo del Censo Económico.</t>
  </si>
  <si>
    <t>Oficina de Control Interno - OCI</t>
  </si>
  <si>
    <t>OCI_1</t>
  </si>
  <si>
    <t>Plan Anual de Auditoría Interna de gestión (PAAI) 2023 implementado para fortalecer la gestión institucional y el modelo integrado de planeación y gestión.</t>
  </si>
  <si>
    <t>Informes</t>
  </si>
  <si>
    <t>Plan de Acción (PAI) 2022</t>
  </si>
  <si>
    <t>31/11/2023</t>
  </si>
  <si>
    <t>Mensual</t>
  </si>
  <si>
    <t xml:space="preserve">19. Control Interno </t>
  </si>
  <si>
    <t>Oficina de Control Interno Disciplinario - OCID</t>
  </si>
  <si>
    <t>OCID_1</t>
  </si>
  <si>
    <t>%Avance de los lineamientos desarrollados en el periodo/ % Avance total de la meta</t>
  </si>
  <si>
    <t>Documento del lineamiento formalizado</t>
  </si>
  <si>
    <t>Recomendaciones MIPG</t>
  </si>
  <si>
    <t>6. Gestión del talento humano</t>
  </si>
  <si>
    <t>9. Plan Anticorrupción y de Atención al Ciudadano</t>
  </si>
  <si>
    <t>Oficina de Sistemas - OSIS</t>
  </si>
  <si>
    <t>FORTALECIMIENTO Y MODERNIZACION DE LAS TICS</t>
  </si>
  <si>
    <t>Servicios de información para la gestión administrativa</t>
  </si>
  <si>
    <t>OSIS_1</t>
  </si>
  <si>
    <t>Plan Estratégico de Tecnologías de la Información actualizado y ajustado, alineado con el PEI vigente</t>
  </si>
  <si>
    <t xml:space="preserve">Porcentaje de cumplimiento </t>
  </si>
  <si>
    <t>Plan Estratégico de Tecnologías de la Información ajustado</t>
  </si>
  <si>
    <t>10. Plan Estratégico de Tecnologías de la Información y las Comunicaciones -­ PETI</t>
  </si>
  <si>
    <t>11. Gobierno digital</t>
  </si>
  <si>
    <t>OSIS_2</t>
  </si>
  <si>
    <t>Porcentaje de seguimiento</t>
  </si>
  <si>
    <t>Plan Estratégico de Tecnologías de la Información  2023-2026</t>
  </si>
  <si>
    <t>11. Gestión Tecnológica</t>
  </si>
  <si>
    <t>OSIS_4</t>
  </si>
  <si>
    <t xml:space="preserve">Instrumentos del subproceso de Planeación y Gobierno de TI actualizados e implementados  (incluye políticas, procedimientos, riesgos, salidas no conformes, indicadores y demás instrumentos de gestión y control) </t>
  </si>
  <si>
    <t>Instrumentos del subproceso de Planeación y Gobierno actualizados</t>
  </si>
  <si>
    <t>OSIS_5</t>
  </si>
  <si>
    <t xml:space="preserve">Soluciones de seguridad informática fortalecidas que permitan contribuir a la estrategia de confidencialidad, integridad y disponibilidad de la información </t>
  </si>
  <si>
    <t>12. Plan de Seguridad y Privacidad de la Información</t>
  </si>
  <si>
    <t>OSIS_6</t>
  </si>
  <si>
    <t xml:space="preserve">Productos del plan de seguridad de la información a cargo de la Oficina de Sistemas completados conforme  a los compromisos planteados en el Plan de Seguridad de la Información.  </t>
  </si>
  <si>
    <t xml:space="preserve">%Avance de desarrollo en el plan de seguridad de la información/  % total de la meta </t>
  </si>
  <si>
    <t xml:space="preserve">Productos del Plan de Seguridad y Privacidad de la Información a cargo de la Oficina de Sistemas </t>
  </si>
  <si>
    <t>OSIS_7</t>
  </si>
  <si>
    <t xml:space="preserve">Solución de Backup institucional ampliado para respaldar la información de los servicios tecnológicos de la Entidad  </t>
  </si>
  <si>
    <t>Sistema de Backup implementado y ampliado</t>
  </si>
  <si>
    <t>OSIS_8</t>
  </si>
  <si>
    <t xml:space="preserve">Sistemas de procesamiento, servidores y software estadístico fortalecidos. </t>
  </si>
  <si>
    <t>OSIS_9</t>
  </si>
  <si>
    <t xml:space="preserve">Servicio de la red WAN institucional prestado para  asegurar su continuidad. </t>
  </si>
  <si>
    <t>OSIS_10</t>
  </si>
  <si>
    <t>Semestral</t>
  </si>
  <si>
    <t>OSIS_11</t>
  </si>
  <si>
    <t>Proyectos de interoperabilidad habilitados para el fortalecimiento interinstitucional en su componente del servicio ciudadano de interoperabilidad en el marco de la política de Gobierno digital, como apoyo para la recolección y difusión de las Operaciones Estadísticas del DANE.</t>
  </si>
  <si>
    <t>%avance de los servicios habilitados /%total de la meta </t>
  </si>
  <si>
    <t>Servicios de interoperabilidad habilitados </t>
  </si>
  <si>
    <t>10. Gestión de Información y documental</t>
  </si>
  <si>
    <t>OSIS_12</t>
  </si>
  <si>
    <t xml:space="preserve">Requerimientos de gestión de datos atendidos para el fortalecimiento de procesos de producción y calidad de información de OOEE y RRAA del DANE. </t>
  </si>
  <si>
    <t>(Número de incidentes y requerimientos de gestión de información atendidos / Número de incidentes y requerimientos de gestión de información solicitados) *100</t>
  </si>
  <si>
    <t>Requerimientos atendidos</t>
  </si>
  <si>
    <t>OSIS_13</t>
  </si>
  <si>
    <t xml:space="preserve">Proyectos de automatización habilitados para el fortalecimiento de los procesos de producción y calidad de información que aporte a la gestión estadística de las Direcciones Técnicas del DANE. </t>
  </si>
  <si>
    <t>% Avance de los proyectos de automatización habilitados / % total de la meta </t>
  </si>
  <si>
    <t>Proyectos de automatización habilitados </t>
  </si>
  <si>
    <t>OSIS_14</t>
  </si>
  <si>
    <t>% Avance de implementación del Piloto de modernización / % Total de la meta </t>
  </si>
  <si>
    <t>Arquitectura de Solución actualizada </t>
  </si>
  <si>
    <t>OSIS_15</t>
  </si>
  <si>
    <t>Piloto de datos maestros habilitado para el fortalecimiento de la producción estadística a partir de la innovación y la gestión tecnológica del DANE</t>
  </si>
  <si>
    <t>% Avance de implementación del piloto de datos maestros / % Total de la meta</t>
  </si>
  <si>
    <t>Base de datos maestros habilitado </t>
  </si>
  <si>
    <t>OSIS_16</t>
  </si>
  <si>
    <t>OSIS_17</t>
  </si>
  <si>
    <t>OSIS_18</t>
  </si>
  <si>
    <t>OSIS_19</t>
  </si>
  <si>
    <t>OSIS_20</t>
  </si>
  <si>
    <t>Oficina Asesora Jurídica - OAJ</t>
  </si>
  <si>
    <t>OAJ_1</t>
  </si>
  <si>
    <t>Brindar asesoría jurídica a la Dirección General y Direcciones Técnicas para la suscripción, modificación y liquidación de los Convenios y Contratos interadministrativos, acuerdos con organismos internacionales y demás instrumentos jurídicos en los temas misionales de la entidad.</t>
  </si>
  <si>
    <t>(Numero de suscripciones, modificaciones y liquidaciones de los Convenios y Contratos interadministrativos gestionadas/Numero de  suscripciones, modificaciones y liquidaciones de los Convenios y Contratos interadministrativos recibidos)*100%</t>
  </si>
  <si>
    <t xml:space="preserve"> suscripciones, modificaciones y liquidaciones de los Convenios y Contratos interadministrativos gestionados
Base de datos con informacion contractual</t>
  </si>
  <si>
    <t>14. Gestión jurídica</t>
  </si>
  <si>
    <t>15. Seguimiento y evaluación de desempeño institucional</t>
  </si>
  <si>
    <t>OAJ_2</t>
  </si>
  <si>
    <t xml:space="preserve">Verificar el cumplimiento de los mecanismos definidos en la política de prevención del daño antijurídico 2022 – 2023 </t>
  </si>
  <si>
    <t>(Actividades ejecutadas de la política de prevención del daño antijuridico/actividades programadas)*100</t>
  </si>
  <si>
    <t>Informe de cumplimiento de los mecanismos definidos en la política de prevención del daño antijurídico.</t>
  </si>
  <si>
    <t>13. Defensa jurídica</t>
  </si>
  <si>
    <t>OAJ_3</t>
  </si>
  <si>
    <t>Formular la política de prevención del daño antijurídico 2024 – 2025</t>
  </si>
  <si>
    <t>Documento generado/ documento programado</t>
  </si>
  <si>
    <t>Numero</t>
  </si>
  <si>
    <t>Documento política de prevención del daño antijurídico</t>
  </si>
  <si>
    <t>OAJ_4</t>
  </si>
  <si>
    <t>Acompañar jurídicamente el trámite legislativo del proyecto de Ley 383 de 2022 “por el cual se expiden disposiciones sobre las estadísticas oficiales en el país”.</t>
  </si>
  <si>
    <t>(Actividades ejecutadas del proyecto de Ley 383 de 2022/actividades programadas del proyecto de Ley 383 de 2022)*100</t>
  </si>
  <si>
    <t>Número</t>
  </si>
  <si>
    <t>Documento Proyecto de Ley 383 de 2022</t>
  </si>
  <si>
    <t>14. Mejora normativa</t>
  </si>
  <si>
    <t>Oficina Asesora de Planeación - OPLAN</t>
  </si>
  <si>
    <t>OPLAN_1</t>
  </si>
  <si>
    <t>Puntaje IDI 2022 - Puntaje IDI 2021  / Puntaje IDI 2021*100</t>
  </si>
  <si>
    <t>Resultados del Índice de Desempeño Institucional</t>
  </si>
  <si>
    <t xml:space="preserve">3. Planeación Institucional </t>
  </si>
  <si>
    <t>OPLAN_2</t>
  </si>
  <si>
    <t>4. Gestión presupuestal y eficiencia del gasto público.</t>
  </si>
  <si>
    <t>OPLAN_3</t>
  </si>
  <si>
    <t>Ejecución de los convenios y contratos que cuentan con apropiación durante la vigencia.</t>
  </si>
  <si>
    <t>% de ejecución en obligaciones por convenio/contrato/ apropiación vigente por convenio y contrato en la vigencia</t>
  </si>
  <si>
    <t>Base de seguimiento a la ejecución presupuestal de los convenios/contratos que cuentan con apropiación disponible en la vigencia</t>
  </si>
  <si>
    <t>7. Gestión financiera</t>
  </si>
  <si>
    <t>OPLAN_4</t>
  </si>
  <si>
    <t>Implementar los nuevos desarrollos tecnológicos en el SPGI con el fin de articular la planeación física con la presupuestal.</t>
  </si>
  <si>
    <t>Documento de Desarrollo</t>
  </si>
  <si>
    <t>7. Fortalecimiento organizacional y  simplificación de procesos</t>
  </si>
  <si>
    <t>Servicio de implementación sistemas de gestión</t>
  </si>
  <si>
    <t>OPLAN_5</t>
  </si>
  <si>
    <t>Cumplimiento de la Fase 1 - Documentación de operaciones estadística revisada y actualizada en el Sistema Integrado de Gestión de acuerdo a la metodología establecida</t>
  </si>
  <si>
    <t>Número de documentos fase I revisados en el periodo / Número total de documentos fase I asignados para revisión</t>
  </si>
  <si>
    <t>Informes de seguimiento a la gestión documental</t>
  </si>
  <si>
    <t>4. Sinergia Organizacional</t>
  </si>
  <si>
    <t>OPLAN_6</t>
  </si>
  <si>
    <t>Cumplimiento de la Fase 2 -Documentación de operaciones estadísticas revisada y actualizada en el Sistema Integrado de Gestión, de acuerdo con la metodología establecida</t>
  </si>
  <si>
    <t>Número de documentos fase 2 revisados en el periodo / Número total de documentos fase 2 asignados para revisión</t>
  </si>
  <si>
    <t>OPLAN_7</t>
  </si>
  <si>
    <t>Número de planes de mejoramiento de la auditoria externa en termino / Número total de Planes de mejoramiento resultado de la auditoria</t>
  </si>
  <si>
    <t>Informe de auditoria externa</t>
  </si>
  <si>
    <t>OPLAN_8</t>
  </si>
  <si>
    <t>Modificación de la estructura organizacional de acuerdo a necesidades identificadas, radicada</t>
  </si>
  <si>
    <t>% Avance  en los ajustes a la estructura organizacional en el periodo / % total de la meta</t>
  </si>
  <si>
    <t>1. Talento humano</t>
  </si>
  <si>
    <t>Secretaria General - Área de Gestión Administrativa</t>
  </si>
  <si>
    <t>SG_ADMIN_1</t>
  </si>
  <si>
    <t>Capacitación en los sistemas de administración de inventarios devolutivos y elementos de consumo (SAI – SAE) para fortalecer los conocimientos a los encargados de almacén a nivel nacional.</t>
  </si>
  <si>
    <t>Número de capacitaciones realizadas en la vigencia</t>
  </si>
  <si>
    <t>Presentación y lista de asistencia de cada actividad</t>
  </si>
  <si>
    <t>9. Gestión de bienes y servicios</t>
  </si>
  <si>
    <t>GESTION DOCUMENTAL</t>
  </si>
  <si>
    <t>SG_ADMIN_2</t>
  </si>
  <si>
    <t xml:space="preserve">Tablas de Valoración Documental convalidadas por el Archivo General de la Nación. </t>
  </si>
  <si>
    <t>Número de tablas convalidadas en la vigencia</t>
  </si>
  <si>
    <t>Acta reunión de sustentación ante el Comité Evaluador de Documentos del Archivo General de la Nación</t>
  </si>
  <si>
    <t>1. Plan Institucional de Archivos de la Entidad ­PINAR</t>
  </si>
  <si>
    <t xml:space="preserve">16. Gestión documental </t>
  </si>
  <si>
    <t>Documentos de lineamientos técnicos - GD</t>
  </si>
  <si>
    <t>SG_ADMIN_3</t>
  </si>
  <si>
    <t>Realizar el proceso de selección de la herramienta tecnológica SGDEA de la Entidad</t>
  </si>
  <si>
    <t>Porcentaje de avance del proceso de selección de la herramienta tecnológica SGDEA de la Entidad</t>
  </si>
  <si>
    <t>Documento de viabilidad para la adquisición del SGDEA</t>
  </si>
  <si>
    <t>MEJORAMIENTO INFRAESTRUCTURA Y EQUIPAMIENTO FISICO</t>
  </si>
  <si>
    <t>Sedes mantenidas</t>
  </si>
  <si>
    <t>SG_ADMIN_4</t>
  </si>
  <si>
    <t>Plan de Infraestructura implementado para mejorar las sedes y el equipamiento físico, manteniéndolas en condiciones óptimas para su adecuado funcionamiento.</t>
  </si>
  <si>
    <t xml:space="preserve">Porcentaje de avance de las actividades programadas en el Plan de Infraestructura </t>
  </si>
  <si>
    <t>Informe de avance de ejecución de las actividades del Plan de Infraestructura</t>
  </si>
  <si>
    <t>Secretaria General - Área de Gestión Humana</t>
  </si>
  <si>
    <t>SG_GH_1</t>
  </si>
  <si>
    <t>Clima laboral fortalecido a partir de la implementación de un programa enfocado en la variable estilo de dirección de la EDI.</t>
  </si>
  <si>
    <t>Porcentaje  Avance de implementación</t>
  </si>
  <si>
    <t>5. Plan Estratégico de Talento Humano</t>
  </si>
  <si>
    <t>SG_GH_2</t>
  </si>
  <si>
    <t>8. Plan de Trabajo Anual en Seguridad y Salud en el Trabajo</t>
  </si>
  <si>
    <t>Secretaria General - Área de Compras Públicas</t>
  </si>
  <si>
    <t>SG_CP_1</t>
  </si>
  <si>
    <t>Estrategia denominada Rigor, Oportunidad y Calidad (ROC) diseñada e implementada en su Fase 1, para fortalecer los procesos contractuales de la Entidad.</t>
  </si>
  <si>
    <t>Documento estrategia denominada Rigor, Oportunidad y Calidad (ROC)</t>
  </si>
  <si>
    <t>8. Gestión contractual</t>
  </si>
  <si>
    <t>5. Compras y contratación pública</t>
  </si>
  <si>
    <t>SG_CP_2</t>
  </si>
  <si>
    <t>Mesas Técnicas de Trabajo Articulado realizadas</t>
  </si>
  <si>
    <t>Secretaria General - Área de Gestión Financiera</t>
  </si>
  <si>
    <t>SG_FIN_1</t>
  </si>
  <si>
    <t>Diagnóstico elaborado</t>
  </si>
  <si>
    <t>SG_FIN_2</t>
  </si>
  <si>
    <t>Campaña de sensibilización diseñada y divulgada a la entidad a nivel Nacional, sobre el proceso de radicación de cuentas, conforme al cumplimiento de requisitos para pago a terceros DANE y FONDANE.</t>
  </si>
  <si>
    <t>SG_FIN_3</t>
  </si>
  <si>
    <t>Informes de seguimiento a la ejecución de reservas presupuestales.</t>
  </si>
  <si>
    <t>Informes de seguimiento</t>
  </si>
  <si>
    <t>SG_FIN_4</t>
  </si>
  <si>
    <t>Plan de trabajo diseñado y ejecutado de articulación y fortalecimiento con las Direcciones Territoriales, sobre la carga impositiva e ingreso de información contable.</t>
  </si>
  <si>
    <t>Informe de implementación del plan de trabajo</t>
  </si>
  <si>
    <t>SG_FIN_5</t>
  </si>
  <si>
    <t xml:space="preserve">Documentación actualizada </t>
  </si>
  <si>
    <t>CULTURA ESTADISTICA</t>
  </si>
  <si>
    <t xml:space="preserve">Servicio de apoyo a la gestión de conocimiento y consolidación de la cultura estadística </t>
  </si>
  <si>
    <t>2. Comunicación</t>
  </si>
  <si>
    <t>Servicio de difusión de la información estadística</t>
  </si>
  <si>
    <t>8. Servicio al ciudadano</t>
  </si>
  <si>
    <t>Dirección de Regulación, Planeación, Estandarización y Normalización - DIRPEN</t>
  </si>
  <si>
    <t>COORDINACION Y REGULACION DEL SEN</t>
  </si>
  <si>
    <t>Documentos de regulación</t>
  </si>
  <si>
    <t>DIRPEN_1</t>
  </si>
  <si>
    <t xml:space="preserve">Un Sistema Estadístico Nacional - SEN coordinado </t>
  </si>
  <si>
    <t>Documentos para la regulación estadística, difundidos</t>
  </si>
  <si>
    <t>(Documentos difundidos) *100  / Proyectos de documentos realizados</t>
  </si>
  <si>
    <t>Actos administrativos
Documento de Clasificaciones divulgadas
Documento de Correlativas
Sistemas de consulta de clasificaciones
Documento de Conceptos actualizados</t>
  </si>
  <si>
    <t>DIRPEN_2</t>
  </si>
  <si>
    <t>Programa de Regulación definido para la producción estadística del SEN diseñado e implementado</t>
  </si>
  <si>
    <t>(Actividades de verificación ejecutadas) * 100 / Actividades de ejecución programadas</t>
  </si>
  <si>
    <t>Plan de verificación de la implementación de la regulación estadística</t>
  </si>
  <si>
    <t>Servicio de información de las estadísticas de las entidades del sistema estadístico nacional</t>
  </si>
  <si>
    <t>DIRPEN_3</t>
  </si>
  <si>
    <t>Inventario anual de oferta y 
demanda de información estadística y de 
Registros Administrativos, actualizado</t>
  </si>
  <si>
    <t>(Número de entidades del Sistema Estadístico Nacional con información estadística inventariada y actualizada) * 100/ Total de entidades que conforman el SEN</t>
  </si>
  <si>
    <t>Reporte y boletín del SICODE</t>
  </si>
  <si>
    <t>DIRPEN_4</t>
  </si>
  <si>
    <t>(Análisis de variables y riesgo de bases de datos realizado) * 100 / Bases de datos identificadas</t>
  </si>
  <si>
    <t>12. Gestión de proovedores de datos</t>
  </si>
  <si>
    <t>Servicio de asistencia técnica para el fortalecimiento de la capacidad estadística</t>
  </si>
  <si>
    <t>DIRPEN_5</t>
  </si>
  <si>
    <t>Asesorías técnicas o acompañamientos realizados a entidades territoriales de acuerdo con la demanda de los territorios, realizadas</t>
  </si>
  <si>
    <t>Número de asesorías técnicas o acompañamientos realizados en el trimestre a entidades territoriales, de acuerdo con la demanda de los territorios.</t>
  </si>
  <si>
    <t>Asesorías técnicas o acompañamientos realizados</t>
  </si>
  <si>
    <t>DIRPEN_6</t>
  </si>
  <si>
    <t>Política de Gestión de la Información Estadística de MIPG, actualizada</t>
  </si>
  <si>
    <t>Una (1) Política de Gestión de la Información Estadística actualizada</t>
  </si>
  <si>
    <t>Servicio de evaluación del proceso estadístico</t>
  </si>
  <si>
    <t>DIRPEN_7</t>
  </si>
  <si>
    <t xml:space="preserve">Planes de mejora de operaciones estadísticas evaluadas con seguimientos realizados, para identificar el nivel de cumplimiento de las acciones propuestas </t>
  </si>
  <si>
    <t>Seguimientos realizados * 100 / Seguimientos programados</t>
  </si>
  <si>
    <t>30 formatos de seguimiento</t>
  </si>
  <si>
    <t>Plan Operativo (PO) 2022</t>
  </si>
  <si>
    <t>15. Aprendizaje Institucional</t>
  </si>
  <si>
    <t>DIRPEN_8</t>
  </si>
  <si>
    <t>Entidades priorizadas para la implementación del Marco de Aseguramiento de la Calidad y sus instrumentos con énfasis en operaciones a partir de registros administrativos, con acompañamiento realizado</t>
  </si>
  <si>
    <t xml:space="preserve">Documento de informe de acompañamientos realizados </t>
  </si>
  <si>
    <t>DIRPEN_9</t>
  </si>
  <si>
    <t>Evaluaciones de cumplimiento de los requisitos de calidad de acuerdo con lo establecido en la  norma técnica NTC PE 1000: 2020 y en el esquema de evaluación diseñado por el DANE, realizadas</t>
  </si>
  <si>
    <t>Número de Informes finales de evaluación realizados / Número de Evaluaciones Programadas</t>
  </si>
  <si>
    <t>Evaluaciones de la calidad a operaciones estadísticas</t>
  </si>
  <si>
    <t>Documentos de diagnóstico del aprovechamiento de registros
administrativos</t>
  </si>
  <si>
    <t>DIRPEN_10</t>
  </si>
  <si>
    <t>Diagnósticos de Registro Administrativo según lineamientos de revisión de pares, evaluados y publicados</t>
  </si>
  <si>
    <t>Diagnósticos de RRAA</t>
  </si>
  <si>
    <t>Servicio de articulación del sistema estadístico nacional</t>
  </si>
  <si>
    <t>DIRPEN_11</t>
  </si>
  <si>
    <t>Mesas técnicas de articulación realizadas / # Mesas técnicas programadas*100</t>
  </si>
  <si>
    <t>Evidencia de las mesas técnicas realizadas</t>
  </si>
  <si>
    <t>DIRPEN_12</t>
  </si>
  <si>
    <t>Plan Estadístico Nacional 2023 - 2027, formulado</t>
  </si>
  <si>
    <t xml:space="preserve">Un (1) Plan Estadístico Nacional 2023 - 2027 formulado </t>
  </si>
  <si>
    <t xml:space="preserve">Un documento de Plan Estadístico Nacional 2023 - 2027 formulado </t>
  </si>
  <si>
    <t>DIRPEN_13</t>
  </si>
  <si>
    <t>Instancias de coordinación del SEN gestionadas y dinamizadas con generación de productos y resultados</t>
  </si>
  <si>
    <t xml:space="preserve">Cinco (5) Salas especializadas del Casen activas, 5 comités Estadísticos Sectoriales activos y 18 mesas estadísticas activas </t>
  </si>
  <si>
    <t>DIRPEN_14</t>
  </si>
  <si>
    <t xml:space="preserve"> Índice de Capacidad  Estadística, medido</t>
  </si>
  <si>
    <t>Índice de capacidad estadística territorial 2021 finalizado</t>
  </si>
  <si>
    <t>Índice de capacidad estadística territorial 2021 publicado y 2022 calculado</t>
  </si>
  <si>
    <t>DIRPEN_15</t>
  </si>
  <si>
    <t>Estudios de prospectiva y análisis de datos que conduzcan a la modernización de la gestión en el proceso estratégico y misional del DANE y perfilamiento de necesidades en analítica en la entidad, realizados.</t>
  </si>
  <si>
    <t>13. Gestión de desarrollo de capacidades e innovación</t>
  </si>
  <si>
    <t>DIRPEN_16</t>
  </si>
  <si>
    <t>Plataforma tecnológica del SEN 2.0. con desarrollo, mantenimiento y actualización de funcionalidades realizados</t>
  </si>
  <si>
    <t>DIRPEN_17</t>
  </si>
  <si>
    <t xml:space="preserve">Sistema de Ética Estadística - SETE alineado con las instancias de decisión a nivel estratégico, táctico y operativo , ELABORADO </t>
  </si>
  <si>
    <t>% de avance del documento de alineación estratégica</t>
  </si>
  <si>
    <t>Documento de alineación estratégica del SETE</t>
  </si>
  <si>
    <t>DIRPEN_18</t>
  </si>
  <si>
    <t>Prueba piloto de aplicación de la metodología de revisión de pares en el marco del Grupo de Trabajo de la CEPAL, realizada</t>
  </si>
  <si>
    <t>% de avance en la aplicación de la prueba piloto</t>
  </si>
  <si>
    <t>Informe de resultados de la prueba piloto de la metodología de revisión de pares</t>
  </si>
  <si>
    <t>DIRPEN_19</t>
  </si>
  <si>
    <t>DIRPEN_20</t>
  </si>
  <si>
    <t>% de avance en la generación del documento de lineamientos</t>
  </si>
  <si>
    <t xml:space="preserve">Documento de lineamientos para estandarizar la integración entre encuestas y RRAA </t>
  </si>
  <si>
    <t>Plan Nacional de Desarrollo 2023-2026</t>
  </si>
  <si>
    <t>DIRPEN_21</t>
  </si>
  <si>
    <t>DIRPEN_22</t>
  </si>
  <si>
    <t>Sistema de registros administrativos propuesto por la misión Kostat, diseñado e implementado</t>
  </si>
  <si>
    <t>Sistema de RRAA implementado</t>
  </si>
  <si>
    <t>DIRPEN_23</t>
  </si>
  <si>
    <t>Cursos virtuales de Campus DANE para el SEN, desarrollados, mantenidos y actualizados</t>
  </si>
  <si>
    <t>Número de cursos desarrollados en el trimestre</t>
  </si>
  <si>
    <t>Cursos virtuales con mantenimiento realizado</t>
  </si>
  <si>
    <t>DIRPEN_24</t>
  </si>
  <si>
    <t>Planes de capacitación para la promoción de lineamientos, normas y estándares estadísticos en el Sistema Estadístico Nacional SEN 2023, implementados</t>
  </si>
  <si>
    <t>(Entidades del Sistema Estadístico Nacional capacitadas)*100/Total Entidades SEN</t>
  </si>
  <si>
    <t>Entidades capacitadas</t>
  </si>
  <si>
    <t>DIRPEN_25</t>
  </si>
  <si>
    <t>Cuatro fases del Proceso Gestión del Conocimiento e Innovación implementadas</t>
  </si>
  <si>
    <t xml:space="preserve"> # de Documentos realizados *100 / # de documentos programados</t>
  </si>
  <si>
    <t>Un (1) Informe de Priorización de capacidades
Un (1) Plan Operativo de Desarrollo de Capacidades e Innovación
Un (1) Consolidado de reporte de transferencia de capacidades 
Un (1) Documento consolidado de Efectos y aprendizajes</t>
  </si>
  <si>
    <t xml:space="preserve">Un (1)  Inventario de conocimiento explícito
Un (1) Informe trimestral de Intercambio de Conocimiento 
Un (1) Documento con el Modelo para la implementación de gestión del conocimiento e innovación </t>
  </si>
  <si>
    <t>Dirección de Síntesis y Cuentas Nacionales - DSCN</t>
  </si>
  <si>
    <t>CUENTAS NACIONALES Y MACROECONOMIA</t>
  </si>
  <si>
    <t>Boletines técnicos de la cuenta satélite de medio ambiente</t>
  </si>
  <si>
    <t>DSCN_1</t>
  </si>
  <si>
    <t>Publicaciones de las operaciones estadísticas de la Cuenta Satélite Ambiental (cuentas ambientales y económicas de flujos del agua, del bosque, de energía, de residuos sólidos y de emisiones al aire; cuenta ambiental y económica de activos de los recursos minerales y energéticos; cuenta ambiental y económica de actividades ambientales y transacciones asociadas), finalizadas</t>
  </si>
  <si>
    <t>Número de boletines y anexos publicados sobre boletines y anexos proyectados a publicar</t>
  </si>
  <si>
    <t>Boletines técnicos de la cuenta satélite de turismo</t>
  </si>
  <si>
    <t>DSCN_2</t>
  </si>
  <si>
    <t>Publicación de la Cuenta Satélite de Turismo (CST), finalizada</t>
  </si>
  <si>
    <t>Número de boletines y anexos publicados de la CST sobre boletines y anexos proyectados a publicar</t>
  </si>
  <si>
    <t>Un (1) boletín técnico y un (1) anexo de publicación de la CST, finalizados</t>
  </si>
  <si>
    <t>Boletines técnicos de la cuenta satélite de cultura</t>
  </si>
  <si>
    <t>DSCN_3</t>
  </si>
  <si>
    <t>Publicación de la Cuenta Satélite de Cultura y Economía Naranja (CSCEN), finalizada</t>
  </si>
  <si>
    <t>Número de boletines y anexos publicados se la CSEN sobre boletines y anexos proyectados a publicar</t>
  </si>
  <si>
    <t>Un (1) boletín técnico y un (1) anexo de publicación de la CSCEN, finalizado</t>
  </si>
  <si>
    <t>Boletines técnicos de la cuenta satélite de cultura bogotá</t>
  </si>
  <si>
    <t>DSCN_4</t>
  </si>
  <si>
    <t>Publicación de la Cuenta Satélite de Cultura y Economía Creativa Bogotá, finalizada</t>
  </si>
  <si>
    <t>Un (1) boletín técnico y un (1) anexo de publicación de la CSCECB, finalizados</t>
  </si>
  <si>
    <t>Boletines técnicos de la cuenta satélite piloto de agroindustria</t>
  </si>
  <si>
    <t>DSCN_5</t>
  </si>
  <si>
    <t>Publicaciones de la Cuenta Satélite de la Agroindustria: Arroz (CSAA); Avícola (CSAAV); Maíz, Sorgo y Soya (CSAMSS) finalizadas.</t>
  </si>
  <si>
    <t>Un (1) boletín técnico y su anexo de publicación de las CSAA, CSAAV y CSAMSS, finalizados</t>
  </si>
  <si>
    <t>Boletines técnicosdel pib nacional</t>
  </si>
  <si>
    <t>DSCN_6</t>
  </si>
  <si>
    <t>Publicaciones del PIB trimestral desde los enfoques de la producción y el gasto, para los periodos del: cuarto trimestre de 2022, y los tres primeros trimestre de 2023, finalizadas.</t>
  </si>
  <si>
    <t>Economía</t>
  </si>
  <si>
    <t>Cuatro (4) boletines técnicos y sus anexos estadísticos finalizados</t>
  </si>
  <si>
    <t>Boletines técnicos del indicador de seguimiento a la economía -ise</t>
  </si>
  <si>
    <t>DSCN_7</t>
  </si>
  <si>
    <t>Publicaciones del Indicador de Seguimiento a la Economía ISE para los periodos: noviembre y diciembre de 2022, y los meses de enero a octubre de 2023, finalizadas.</t>
  </si>
  <si>
    <t>Doce (12) boletines técnicos y sus anexos estadísticos finalizados</t>
  </si>
  <si>
    <t>Boletines técnicos de las cuentas anuales de bienes y servicios</t>
  </si>
  <si>
    <t>DSCN_8</t>
  </si>
  <si>
    <t>Publicación de la Productividad Total de Factores años 2020 provisional, 2021 provisional y 2022 preliminar. Y una (1) base de datos con información acopiada y procesada para las estimaciones de la Productividad Total de Factores años 2020 y 2021 definitivo, 2022 provisional y 2023 preliminar.</t>
  </si>
  <si>
    <t>DSCN_9</t>
  </si>
  <si>
    <t>Publicaciones de las matrices complementarias correspondientes a las Cuentas nacionales anuales. 
- Matriz utilización desagregada en productos nacionales e importados para los años 2020 definitivo y 2021 provisional.
- Matriz de trabajo para el año 2022.
- Matriz Insumo Producto 2019.
- Ampliación de la matriz de contabilidad social por deciles de ingresos y gastos.</t>
  </si>
  <si>
    <t>Cuatro (4) boletines técnicos y sus anexos técnicos, finalizados.</t>
  </si>
  <si>
    <t>DSCN_10</t>
  </si>
  <si>
    <t>Publicación de las cuentas anuales de bienes y servicios para los años 2020 provisional y 2021 provisional. Y una (1) base de datos con información acopiada y procesada para las estimaciones de las cuentas anuales de bienes y servicios para los años 2020 y 2021 definitivo, y 2022 provisional.</t>
  </si>
  <si>
    <t>Boletines técnicos de las cuentas departamentales</t>
  </si>
  <si>
    <t>DSCN_11</t>
  </si>
  <si>
    <t>Publicaciones del Producto Interno Bruto por departamentos:
- años 2020 definitivo, 2021 provisional y 2022 preliminar y Valor agregado por municipios años 2020 definitivo y 2021 provisional</t>
  </si>
  <si>
    <t>DSCN_12</t>
  </si>
  <si>
    <t xml:space="preserve">Publicaciones del PIB trimestral por el enfoque del ingreso y de las cuentas por sector institucional para los periodos: cuarto trimestre de 2022, y los tres primeros trimestres de 2023, y Tres (3) estimaciones preliminares de los subsectores del sector gobierno general para los primeros tres trimestres de 2023 finalizadas. </t>
  </si>
  <si>
    <t>Cuatro (4) boletines técnicos y doce (12) anexos estadísticos finalizados.</t>
  </si>
  <si>
    <t>Boletines técnicos de las cuentas anuales de sectores institucionales</t>
  </si>
  <si>
    <t>DSCN_13</t>
  </si>
  <si>
    <t>Publicación de las cuentas anuales por sector institucional para los años 2020 def y 2021 provisional, y una base de datos con información acopiada para las estimaciones de las cuentas anuales por sector institucional para los años 2021 definitivo y 2022 provisional, y estimación provisional de los subsectores del sector gobierno para los años 2014-2021 finalizadas.</t>
  </si>
  <si>
    <t>Recursos de Funcionamiento</t>
  </si>
  <si>
    <t>DSCN_14</t>
  </si>
  <si>
    <t>Publicación del indicador trimestral de actividad económica por departamentos trimestres III y IV de 2022, y trimestres I y II de 2023</t>
  </si>
  <si>
    <t>DSCN_15</t>
  </si>
  <si>
    <t>Pilotos de resultados preliminares, finalizados.
1. Cuenta satélite de Economía Circular
2. Cuenta satélite de Bioeconomía</t>
  </si>
  <si>
    <t>Número de resultados preliminares de la Cuenta Satélite de Bioeconomía y la Cuenta Satélite de Economía Circular</t>
  </si>
  <si>
    <t>Un (1) piloto de resultados preliminares de la Cuenta Satélite de Bioeconomía y un (1) piloto de resultados preliminares de la Cuenta Satélite de Economía Circular</t>
  </si>
  <si>
    <t>DSCN_16</t>
  </si>
  <si>
    <t>Publicación de las cuentas del gasto por finalidad del gobierno general y el gasto público y privado - SOCX año 2022 preliminar.</t>
  </si>
  <si>
    <t>Numero de boletines técnicos publicados</t>
  </si>
  <si>
    <t>Dos (2) boletines técnicos y sus anexos de publicación, finalizados.</t>
  </si>
  <si>
    <t>DSCN_17</t>
  </si>
  <si>
    <t>Documento para el plan general y diseño del cambio de año base de Cuentas Nacionales.</t>
  </si>
  <si>
    <t>Plan general elaborado/plan general proyectado</t>
  </si>
  <si>
    <t>Un (1) plan general elaborado.</t>
  </si>
  <si>
    <t>DSCN_18</t>
  </si>
  <si>
    <t>Piloto de resultados preliminares de las cuentas distributivas, para completar analizar el comportamiento de los hogares, finalizado.</t>
  </si>
  <si>
    <t>Numero de cuadros de resultados elaborados</t>
  </si>
  <si>
    <t>Un (1) Cuadro de resultados del piloto de las cuentas distributivas</t>
  </si>
  <si>
    <t>DSCN_19</t>
  </si>
  <si>
    <t>Publicación de la Cuenta Satélite de Economía del Cuidado (CSEC) finalizada</t>
  </si>
  <si>
    <t>Número de boletines y anexos publicados de la CSEC sobre boletines y anexos proyectados a publicar</t>
  </si>
  <si>
    <t>Un (1) boletín técnico junto a su anexo de publicación de la Cuenta de producción y generación del ingreso del TDCNR, de la CSEC, finalizados</t>
  </si>
  <si>
    <t>DSCN_20</t>
  </si>
  <si>
    <t>Publicación de la Cuenta Satélite de las Tecnologías de la Información y las Comunicaciones (CSTIC), finalizada</t>
  </si>
  <si>
    <t>Número de boletines y anexos publicados de la CSTIC sobre boletines y anexos proyectados a publicar</t>
  </si>
  <si>
    <t>Un (1) boletín técnico y un (1) anexo de publicación de la CSTIC, finalizados</t>
  </si>
  <si>
    <t>DSCN_21</t>
  </si>
  <si>
    <t>Publicaciones del PIB trimestral de la ciudad de Bogotá, desde el enfoque de la producción, para los periodos: cuarto trimestre de 2022, y los tres primeros trimestre de 2023, finalizadas.</t>
  </si>
  <si>
    <t>DSCN_22</t>
  </si>
  <si>
    <t>Publicación de la Cuenta Satélite de Salud (CSS), finalizada</t>
  </si>
  <si>
    <t>Un (1) boletín técnico y un (1) anexo de publicación de la CSS, finalizados</t>
  </si>
  <si>
    <t>DSCN_23</t>
  </si>
  <si>
    <t>Piloto de resultados preliminares de la Cuenta Satélite del Deporte de Bogotá (CSDB), finalizado.</t>
  </si>
  <si>
    <t>Número de resultados piloto de la Cuenta Satélite del deporte Bogotá, sobre número de resultados piloto proyectados</t>
  </si>
  <si>
    <t>Un (1) boletín técnico y un (1) anexo de publicación de la CSDB, finalizados</t>
  </si>
  <si>
    <t>DSCN_24</t>
  </si>
  <si>
    <t>Procesamiento y piloto de resultados de la medición de la economía digital en Colombia</t>
  </si>
  <si>
    <t>Un (1) Cuadro de resultados del piloto de la medición de la economía digital en Colombia.</t>
  </si>
  <si>
    <t>Dirección de Censos y Demografía - DCD</t>
  </si>
  <si>
    <t>CARACTER SOCIODEMOGRAFICO</t>
  </si>
  <si>
    <t>Bases de datos de la temática de salud</t>
  </si>
  <si>
    <t>DCD_1</t>
  </si>
  <si>
    <t>Boletines y cuadros de salida con información estadística de nacimientos y defunciones a nivel nacional producidos, para el registro de hechos vitales en Colombia.</t>
  </si>
  <si>
    <t>Número de entregas trimestrales de boletines y cuadros de salida producidos por la dirección técnica, para su publicación en página web.</t>
  </si>
  <si>
    <t>Boletines y cuadros de salida con información estadística de nacimientos y defunciones a nivel nacional producidos.</t>
  </si>
  <si>
    <t>DCD_2</t>
  </si>
  <si>
    <t>Implementación de la estrategia étnica mediante el desarrollo de talleres con las comunidades para notificación de hechos de nacimientos y muertes, en los departamentos de Amazonas, Guainía, Chocó, Buenaventura, Pueblo Kogui de la Sierra Nevada de Santa Marta (La Guajira - Magdalena).</t>
  </si>
  <si>
    <t>Número de talleres realizados para la notificación de hechos de hechos vitales ( nacimiento y muerte).</t>
  </si>
  <si>
    <t>(i) acuerdos (ii) oficios de entrega de formatos(iii)listados de asistencia (vi) material fotográfico (v) informes de comisión por cada taller realizado.</t>
  </si>
  <si>
    <t>Documentos metodológicos del censo de población y vivienda</t>
  </si>
  <si>
    <t>DCD_3</t>
  </si>
  <si>
    <t>Documentos preliminares: plan general y diseño temático, para la operación censal liderada por la DCD en materia agropecuaria.</t>
  </si>
  <si>
    <t>Número de documentos producidos</t>
  </si>
  <si>
    <t>DCD_4</t>
  </si>
  <si>
    <t>Documentación del diseño del conteo intercensal de población y vivienda 2025, elaborado.</t>
  </si>
  <si>
    <t>Documentos de estudios postcensales temáticas demográficas y poblacionales</t>
  </si>
  <si>
    <t>DCD_5</t>
  </si>
  <si>
    <t>Gestionar el almacenamiento y custodia de la información estadística recolectada, atendiendo los lineamientos del sistema de gestión documental del DANE.</t>
  </si>
  <si>
    <t xml:space="preserve">Evidencias de seguimiento del contrato de arrendamiento y reportes </t>
  </si>
  <si>
    <t>Plan Anticorrupción y de Atención al Ciudadano</t>
  </si>
  <si>
    <t>DCD_6</t>
  </si>
  <si>
    <t>Porcentaje de avance en la creación de los sistemas</t>
  </si>
  <si>
    <t>DCD_7</t>
  </si>
  <si>
    <t>Reporte participativo y concepto de viabilidad del herorreconocimiento, la agenda integral y un plan integral de preparación para el próximo censo, en cumplimiento de la sentencia T 276 de 2022</t>
  </si>
  <si>
    <t>(i) reporte participativo (ii) listados de asistencia (iii) ayudas de memoria.</t>
  </si>
  <si>
    <t>Cuadros de resultados para la temática de demografía y población</t>
  </si>
  <si>
    <t>DCD_8</t>
  </si>
  <si>
    <t>Propuesta metodológica con variables socioambientales a desarrollar en las operaciones estadísticas, en respuesta al Conpes 4058 sobre variabilidad climática.</t>
  </si>
  <si>
    <t>DCD_9</t>
  </si>
  <si>
    <t>DCD_10</t>
  </si>
  <si>
    <t>Documento metodológico para la identificación de los territorios indígenas ubicados en áreas no municipalizadas de los departamentos de Amazonas, Guainía y Vaupés elaborado, en cumplimiento de la ley 632 de 2018.</t>
  </si>
  <si>
    <t>Boletines técnicos de la temática demografía y población</t>
  </si>
  <si>
    <t>DCD_11</t>
  </si>
  <si>
    <t>Número de informes de estadística sociodemográfica aplicada</t>
  </si>
  <si>
    <t>Informes de estadística sociodemográfica aplicada producidos</t>
  </si>
  <si>
    <t>DCD_12</t>
  </si>
  <si>
    <t>Número de documento metodológicos elaborados.</t>
  </si>
  <si>
    <t>DCD_13</t>
  </si>
  <si>
    <t>Número de documentos evaluados</t>
  </si>
  <si>
    <t>DCD_14</t>
  </si>
  <si>
    <t>DCD_15</t>
  </si>
  <si>
    <t>Número de artículos producidos</t>
  </si>
  <si>
    <t>DCD_16</t>
  </si>
  <si>
    <t>DCD_17</t>
  </si>
  <si>
    <t>Sistema de seguimiento permanente a las proyecciones conformado, en el marco de fenómenos coyunturales que afecten la dinámica poblacional</t>
  </si>
  <si>
    <t>DCD_18</t>
  </si>
  <si>
    <t>DCD_19</t>
  </si>
  <si>
    <t>DCD_20</t>
  </si>
  <si>
    <t xml:space="preserve">Sistema de Información Estadística de Migración (SIEM) actualizado,  para la toma de decisiones y la evaluación de la Política Integral Migratoria colombiana. </t>
  </si>
  <si>
    <t>Cuadros de resultados para alimentar el SIEM</t>
  </si>
  <si>
    <t>DCD_21</t>
  </si>
  <si>
    <t>DCD_22</t>
  </si>
  <si>
    <t>DCD_23</t>
  </si>
  <si>
    <t>(i) cuadros de salida con la difusión de resultados (ii) cuadros de salida entrega de resultados a cada proveedor (iii) ayudas de memoria y listados de asistencia.</t>
  </si>
  <si>
    <t>Documentos metodológicos - DCD</t>
  </si>
  <si>
    <t>DCD_24</t>
  </si>
  <si>
    <t>(Número de documentos de la fase de diseño de la implementación del enfoque diferencial étnico en el SEN, producidos/ total de documentos de la fase de diseño de la implementación del enfoque diferencial étnico en el SEN, propuestos) * 100</t>
  </si>
  <si>
    <t>Dirección de Metodología y Producción Estadística - DIMPE</t>
  </si>
  <si>
    <t>TEMAS ECONOMICOS</t>
  </si>
  <si>
    <t>Boletines técnicos de la temática agropecuaria</t>
  </si>
  <si>
    <t>Boletines técnicos de la temática ambiental</t>
  </si>
  <si>
    <t>Boletines técnicos de la temática comercio internacional</t>
  </si>
  <si>
    <t>Boletines técnicos temática construcción</t>
  </si>
  <si>
    <t>Boletines técnicos de la temática comercio interno</t>
  </si>
  <si>
    <t>Boletines técnicos de la temática industria</t>
  </si>
  <si>
    <t>Boletines técnicos para la temática de servicios</t>
  </si>
  <si>
    <t>Boletines técnicos de la temática tecnología e innovación</t>
  </si>
  <si>
    <t>Boletines técnicos de la temática precios y costos</t>
  </si>
  <si>
    <t>Boletines técnicos de la temática cultura</t>
  </si>
  <si>
    <t>Boletines técnicos de la temática mercado laboral</t>
  </si>
  <si>
    <t>Boletines técnicos temática de la seguridad y defensa</t>
  </si>
  <si>
    <t>Boletines técnicos de la temática educación</t>
  </si>
  <si>
    <t>Cuadros de resultados para la temática agropecuaria</t>
  </si>
  <si>
    <t>Cuadros de resultados para la temática de cultura</t>
  </si>
  <si>
    <t>Cuadros de resultados para la temática ambiental</t>
  </si>
  <si>
    <t>Cuadros de resultados para la temática de comercio internacional</t>
  </si>
  <si>
    <t>Cuadros de resultados para la temática de comercio interno</t>
  </si>
  <si>
    <t>Cuadros de resultados para la temática de industria</t>
  </si>
  <si>
    <t>Cuadros de resultados para la temática de precios y costos</t>
  </si>
  <si>
    <t>Cuadros de resultados para la temática de servicios</t>
  </si>
  <si>
    <t>Cuadros de resultados para la temática de tecnología e innovación</t>
  </si>
  <si>
    <t>Cuadros de resultados para la temática construcción</t>
  </si>
  <si>
    <t>Cuadros de resultados temática educación</t>
  </si>
  <si>
    <t>Cuadros de resultados para la temática de mercado laboral</t>
  </si>
  <si>
    <t>Cuadros de resultados para la temática de pobreza y condiciones de vida</t>
  </si>
  <si>
    <t>Cuadros de resultados para la temática de seguridad y defensa</t>
  </si>
  <si>
    <t>Dirección de Geoestadística - DIG</t>
  </si>
  <si>
    <t>INFORMACION GEOESPACIAL</t>
  </si>
  <si>
    <t>Bases de datos del marco geoestadístico nacional - DIG</t>
  </si>
  <si>
    <t>DIG_1</t>
  </si>
  <si>
    <t>Bases de datos del registro estadístico base de empresas, actualizadas.</t>
  </si>
  <si>
    <t>Número de bases de datos generadas/dos bases de datos programadas</t>
  </si>
  <si>
    <t>Dos (2) bases de datos producto de la actualización y mantenimiento del Registro Estadístico Base de Empresas. 
Una (1) base de datos con la caracterización de la vinculación por prestación de servicios en entidades del nivel nacional</t>
  </si>
  <si>
    <t>DIG_2</t>
  </si>
  <si>
    <t>Boletines generados con indicadores a partir del aprovechamiento de registros estadísticos producidos.</t>
  </si>
  <si>
    <t>Documentos generados/ Total de documentos programados</t>
  </si>
  <si>
    <t>DIG_3</t>
  </si>
  <si>
    <t>Base de datos generada / Bases de datos programadas</t>
  </si>
  <si>
    <t xml:space="preserve">Una (1) base de datos del Marco Geoestadístico Nacional cartográfico y temático, actualizado, con ajuste de limites territoriales, surgimiento/eliminación de centros poblados, crecimiento horizontal y vertical y actualización de variable vivienda.​
Un (1) base de datos con la agrupación y homologada 2021 Vs 2022 con los cambios por ajustes urbanos. ​
</t>
  </si>
  <si>
    <t xml:space="preserve"> $                                              658.578.000</t>
  </si>
  <si>
    <t>DIG_4</t>
  </si>
  <si>
    <t>Base de datos del Marco Maestro Rural y Agropecuario cartográficamente, actualizado.</t>
  </si>
  <si>
    <t>Una (1) base de datos validada con la variable de cobertura de tierra a partir de la integración de información de gremios e imágenes de satélite</t>
  </si>
  <si>
    <t>Servicio de geo información estadística - DIG</t>
  </si>
  <si>
    <t>DIG_5</t>
  </si>
  <si>
    <t>Liderar y participar en 4 iniciativas que promuevan el uso e integración de la información estadística y geoespacial, enfocadas en el desarrollo sostenible, los marcos globales, la gestión de riesgo de desastres y la interoperabilidad de la información entre el SEN y la ICDE</t>
  </si>
  <si>
    <t>iniciativas ejecutadas/ iniciativas programadas</t>
  </si>
  <si>
    <t>Documento actividades realizadas</t>
  </si>
  <si>
    <t xml:space="preserve"> $                                                       59.800.000</t>
  </si>
  <si>
    <t>DIG_6</t>
  </si>
  <si>
    <t>Proyectos de investigación e innovación, enmarcados en el análisis y modelado de datos geoespaciales, en aras de fortalecer y generar valor agregado sobre el marco de procesos estadísticos, ejecutados</t>
  </si>
  <si>
    <t>Documentos generados / Documentos programados</t>
  </si>
  <si>
    <t>Documentos generados</t>
  </si>
  <si>
    <t>DIG_7</t>
  </si>
  <si>
    <t xml:space="preserve">
 Sistema actualizado / Sistema programado</t>
  </si>
  <si>
    <t xml:space="preserve">
Sistema de información Geoestadística actualizado</t>
  </si>
  <si>
    <t>DIG_8</t>
  </si>
  <si>
    <t>Productos geoespaciales que soporte los procesos de difusión de las operaciones estadísticas y otras fuentes, generados.</t>
  </si>
  <si>
    <t>Productos geoespaciales generados /Productos geoespaciales programados</t>
  </si>
  <si>
    <t>Bases de datos generadas</t>
  </si>
  <si>
    <t>Dirección de Recolección y Acopio - DRA</t>
  </si>
  <si>
    <t>Bases de datos de la temática de pobreza y condiciones de vida</t>
  </si>
  <si>
    <t>DRA_1</t>
  </si>
  <si>
    <t>Bases de datos operativas recolectadas, depuradas y consolidadas de la Encuesta de Gasto Interno en Turismo - EGIT</t>
  </si>
  <si>
    <t>Bases recolectadas de la EGIT/Bases proyectadas a recolectar de la EGIT * 100</t>
  </si>
  <si>
    <t>DRA_2</t>
  </si>
  <si>
    <t>Bases de datos de la temática de gobierno</t>
  </si>
  <si>
    <t>DRA_3</t>
  </si>
  <si>
    <t xml:space="preserve">% de cobertura obtenida /  % cobertura esperada </t>
  </si>
  <si>
    <t>Bases de datos de la temática agropecuaria</t>
  </si>
  <si>
    <t>DRA_4</t>
  </si>
  <si>
    <t>Bases de datos de Encuesta de Sacrificio de Ganado ESAG recolectada</t>
  </si>
  <si>
    <t>Numero de fuentes recolectadas / numero total de fuentes * 100</t>
  </si>
  <si>
    <t>Una base de datos de Encuesta de Sacrificio de Ganado ESAG mensual recolectada</t>
  </si>
  <si>
    <t>DRA_5</t>
  </si>
  <si>
    <t>Bases de datos de Sistema de Información de Precios del Sector Agropecuario SIPSA recolectadas mensualmente.
365 Bases de Datos de SIPSA Abastecimiento
44 Bases de Datos de SIPSA Insumos</t>
  </si>
  <si>
    <t>Bases de datos recolectadas / bases de datos proyectadas * 100</t>
  </si>
  <si>
    <t>Documentos con las pruebas de los aplicativos y los requerimientos de desarrollo de los aplicativos de SIPSA</t>
  </si>
  <si>
    <t>DRA_6</t>
  </si>
  <si>
    <t>Documentos que contengan el resultado de las pruebas de escritorio del desarrollo y/o mejora de los aplicativos para SIPSA y del rediseño del componente de leche y los requerimientos del aplicativos de captura y análisis para situaciones de contingencia para SIPSA.</t>
  </si>
  <si>
    <t>Cantidad de documentos generados</t>
  </si>
  <si>
    <t xml:space="preserve">Documentos finales </t>
  </si>
  <si>
    <t>Bases de datos de la temática de precios y costos</t>
  </si>
  <si>
    <t>DRA_7</t>
  </si>
  <si>
    <t>Base de datos con la producción mensual recolectada de las operaciones de índices correspondientes a:
 IPC
IPP
ICTC
ICTIP
ICES
ICOCED
ICOCIV
PPA
PVPLVA</t>
  </si>
  <si>
    <t xml:space="preserve"> Base de datos</t>
  </si>
  <si>
    <t>DRA_8</t>
  </si>
  <si>
    <t>Base de datos de la información recolectada, consolidada, depurada mensualmente de la Gran Encuesta Integrada de Hogares</t>
  </si>
  <si>
    <t>Numero de segmentos trabajados/ total segmentos anuales</t>
  </si>
  <si>
    <t>Base de datos recolectada</t>
  </si>
  <si>
    <t>DRA_9</t>
  </si>
  <si>
    <t>Base de resultados depurados operativos de los procesos de recuento y sensibilización</t>
  </si>
  <si>
    <t>Base de datos criticada</t>
  </si>
  <si>
    <t>Bases de datos de la temática de construcción</t>
  </si>
  <si>
    <t>DRA_10</t>
  </si>
  <si>
    <t>Bases de datos recolectadas y criticadas de acuerdo con la metodología y lineamientos establecidos de las operaciones CEED, IPOC y CHV.</t>
  </si>
  <si>
    <t>Base recolectada y criticada/Base planeada a recolectar</t>
  </si>
  <si>
    <t>DRA_11</t>
  </si>
  <si>
    <t>Bases de datos recolectadas y criticadas de acuerdo con la metodología y lineamientos establecidos de las operaciones ELIC y FIVI.</t>
  </si>
  <si>
    <t>Base recolectada y criticada /Base planeada a recolectar</t>
  </si>
  <si>
    <t>Planes de recolección de las encuestas correspondientes</t>
  </si>
  <si>
    <t>Bases de datos de la temática de industria</t>
  </si>
  <si>
    <t>DRA_12</t>
  </si>
  <si>
    <t>Planes de recolección actualizados y alineados con los operativos correspondientes a las encuestas de:
Encuesta Anual Manufacturera
Encuesta Mensual Manufacturera con Enfoque Territorial
Estadística de Cemento Gris y Concreto
Indicador de Mezcla Asfáltica
Encuesta Ambiental Industrial</t>
  </si>
  <si>
    <t>Plan de acopio para cada operación estadística correspondiente</t>
  </si>
  <si>
    <t>Bases de datos de la temática de comercio internacional</t>
  </si>
  <si>
    <t>DRA_13</t>
  </si>
  <si>
    <t>Planes de acopio actualizados y alineados con los operativos de:
Registro de Exportaciones
Registro de Importaciones
Zonas Francas</t>
  </si>
  <si>
    <t>Número de planes de acopio actualizados/ Número de planes de acopio a actualizar</t>
  </si>
  <si>
    <t>Bases de datos de la temática de comercio interno</t>
  </si>
  <si>
    <t>DRA_14</t>
  </si>
  <si>
    <t>Planes de recolección actualizados y alineados con los  operativos:
Encuesta Mensual de Comercio
Encuesta Anual de Comercio
Precio de Venta al Público de Cigarrillos y Tabaco</t>
  </si>
  <si>
    <t>Bases de datos de la temática de servicios</t>
  </si>
  <si>
    <t>DRA_15</t>
  </si>
  <si>
    <t>Planes de recolección actualizados y alineados con los operativos:
Encuesta Anual de Servicios
Encuesta Mensual de Servicios
Encuesta Mensual de Alojamiento</t>
  </si>
  <si>
    <t>DRA_16</t>
  </si>
  <si>
    <t>Plan de recolección actualizado y alineado con el operativo de la Encuesta Mensual de Comercio Exterior de Servicios 2023</t>
  </si>
  <si>
    <t>Plan de recolección de la encuesta correspondiente</t>
  </si>
  <si>
    <t>Bases de datos de la temática de transporte</t>
  </si>
  <si>
    <t>DRA_17</t>
  </si>
  <si>
    <t>Plan de recolección actualizado y alineado con el operativo de la Encuesta de Transporte Urbano de Pasajeros  2023</t>
  </si>
  <si>
    <t>DRA_18</t>
  </si>
  <si>
    <t>Base de datos anual con los criterios de cobertura, calidad y oportunidad definidos en el plan de recolección  de las operaciones:
Encuesta Anual Manufacturera
Encuesta Ambiental Industrial</t>
  </si>
  <si>
    <t>Número de bases entregadas / Número de bases a entregar</t>
  </si>
  <si>
    <t>Bases de datos</t>
  </si>
  <si>
    <t>DRA_19</t>
  </si>
  <si>
    <t>Base de datos mensuales con los criterios de cobertura, calidad y oportunidad definidos en el plan de recolección de las operaciones:
Encuesta Mensual Manufacturera con Enfoque Territorial
Estadística de cemento Gris y Concreto
Indicador de Mezcla Asfáltica</t>
  </si>
  <si>
    <t>DRA_20</t>
  </si>
  <si>
    <t>Bases de datos semestrales con los criterios de cobertura, calidad y oportunidad definidos en el plan de recolección de los registro de:
Exportaciones  2023
Importaciones 2023
Zonas Francas 2023</t>
  </si>
  <si>
    <t>DRA_21</t>
  </si>
  <si>
    <t>Base de datos mensuales con los criterios de cobertura, calidad y oportunidad definidos en el plan de recolección de la  Encuesta Mensual de Comercio 2023</t>
  </si>
  <si>
    <t>DRA_22</t>
  </si>
  <si>
    <t>Base de datos anual con los criterios de cobertura, calidad y oportunidad definidos en el plan de recolección de la Encuesta Anual de Comercio 2022</t>
  </si>
  <si>
    <t>Base de datos</t>
  </si>
  <si>
    <t>DRA_23</t>
  </si>
  <si>
    <t>Base de datos semestrales con los criterios de cobertura, calidad y oportunidad definidos en el plan de recolección del Precio de venta al público de Cigarrillos y Tabaco 2023</t>
  </si>
  <si>
    <t>DRA_24</t>
  </si>
  <si>
    <t>Base de datos anual con los criterios de cobertura, calidad y oportunidad definidos en el plan de recolección  de la Encuesta Anual de Servicios 2022</t>
  </si>
  <si>
    <t>DRA_25</t>
  </si>
  <si>
    <t>Base de datos mensuales con los criterios de cobertura, calidad y oportunidad definidos en el plan de recolección de la Encuesta Mensual de Servicios 2023</t>
  </si>
  <si>
    <t>DRA_26</t>
  </si>
  <si>
    <t>Base de datos mensuales con los criterios de cobertura, calidad y oportunidad definidos en el plan de recolección de la Encuesta Mensual de Alojamiento 2023</t>
  </si>
  <si>
    <t>DRA_27</t>
  </si>
  <si>
    <t>Base de datos mensuales con los criterios de cobertura, calidad y oportunidad definidos en el plan de recolección de la Encuesta Mensual de Comercio Exterior de Servicios 2023</t>
  </si>
  <si>
    <t>Base de datos trimestral con los criterios de cobertura, calidad y oportunidad definidos en el plan de recolección de la Encuesta de Transporte Urbano de Pasajeros  2023</t>
  </si>
  <si>
    <t>Direcciones Territoriales - DT</t>
  </si>
  <si>
    <t>DT_1</t>
  </si>
  <si>
    <t>Acuerdos con universidades o centros culturales, para fortalecer actividades operativas de las sedes en el territorio planeados en el 2022 y formalizados en el 2023 
Dos (2) convenios realizados por la Dirección Territorial Centro - Bogotá
Un (1) convenio realizado por la Dirección Territorial Centro Oriente - Bucaramanga
Cuatro (4) convenios realizados por la Dirección Territorial Noroccidente - Medellín</t>
  </si>
  <si>
    <t xml:space="preserve">(Número de convenios realizados en el periodo)*100/ Número de convenios totales </t>
  </si>
  <si>
    <t>Acuerdos firmados con universidades o centros culturales</t>
  </si>
  <si>
    <t>DT_2</t>
  </si>
  <si>
    <t>Implementación de los mejoramientos que se han realizado en las diferentes Direcciones Territoriales como un ejercicio de unificación de procesos.</t>
  </si>
  <si>
    <t>% Avance de la implementación de las mejoras /  % total de la meta</t>
  </si>
  <si>
    <t>DT_3</t>
  </si>
  <si>
    <t>Primera fase de implementación del esquema de seguimiento de las actividades de las Direcciones Territoriales.</t>
  </si>
  <si>
    <t>% Avance de desarrollo de la implementación / % total de la meta</t>
  </si>
  <si>
    <t>DT_4</t>
  </si>
  <si>
    <t>FONDANE</t>
  </si>
  <si>
    <t>FORTALECIMIENTO DE INFORMACION - SEN</t>
  </si>
  <si>
    <t>Servicio de información de las estadísticas de las entidades del Sistema Estadístico Nacional - FONDANE</t>
  </si>
  <si>
    <t>FONDANE_1</t>
  </si>
  <si>
    <t>Convenios/contratos para el desarrollo de operaciones estadísticas en ejecución durante la vigencia</t>
  </si>
  <si>
    <t>Número de convenios con recursos en ejecución</t>
  </si>
  <si>
    <t>Informe de los convenios en ejecución</t>
  </si>
  <si>
    <t>Servicio de evaluación del proceso estadístico - FONDANE</t>
  </si>
  <si>
    <t>FONDANE_2</t>
  </si>
  <si>
    <t>Contratos de evaluación del proceso estadístico en ejecución durante la vigencia</t>
  </si>
  <si>
    <t>Número de contratos con recursos en ejecución</t>
  </si>
  <si>
    <t>Informe de los contratos en ejecución</t>
  </si>
  <si>
    <t>AREA O DEPENDENCIA</t>
  </si>
  <si>
    <t>PROYECTO</t>
  </si>
  <si>
    <t>Informacion Geoespacial</t>
  </si>
  <si>
    <t>Recoleccion y Acopio</t>
  </si>
  <si>
    <t>DESARROLLO CENSO ECONOMICO. NACIONAL</t>
  </si>
  <si>
    <t>CARACTER_SOCIO</t>
  </si>
  <si>
    <t>AREA</t>
  </si>
  <si>
    <t>CODIGOPRESUPUESTAL</t>
  </si>
  <si>
    <t>FUENTES DE META</t>
  </si>
  <si>
    <t>PLANES ADMINISTRATIVOS</t>
  </si>
  <si>
    <t>POLÍTICAS MIPG</t>
  </si>
  <si>
    <t>LEGADOS DEL GOBIERNO</t>
  </si>
  <si>
    <t>DSCN</t>
  </si>
  <si>
    <t>COOR_REG_SEN</t>
  </si>
  <si>
    <t>CUENTAS_N</t>
  </si>
  <si>
    <t>CAPA_TEC</t>
  </si>
  <si>
    <t>DIFUSION</t>
  </si>
  <si>
    <t>SISTEM</t>
  </si>
  <si>
    <t>GEOESPACIAL</t>
  </si>
  <si>
    <t>LOGIST</t>
  </si>
  <si>
    <t>INFRAESTRUCTURA</t>
  </si>
  <si>
    <t>T_ECONOMICOS</t>
  </si>
  <si>
    <t>T_SOCIALES</t>
  </si>
  <si>
    <t>FONDANE_SEN</t>
  </si>
  <si>
    <t>CENSOECONOMICO</t>
  </si>
  <si>
    <t>GESTION_DOC</t>
  </si>
  <si>
    <t>Dirección de Recolección y Acopio</t>
  </si>
  <si>
    <t>C-0401-1003-24</t>
  </si>
  <si>
    <t>DIG</t>
  </si>
  <si>
    <t>Desarrollo Censo Economico. Nacional</t>
  </si>
  <si>
    <t>Sedes adquiridas</t>
  </si>
  <si>
    <t>Bases de datos del directorio estadístico</t>
  </si>
  <si>
    <t>Servicios tecnológicos</t>
  </si>
  <si>
    <t>C-0401-1003-28</t>
  </si>
  <si>
    <t>CENSO ECONOMICO</t>
  </si>
  <si>
    <t>Hambre Cero</t>
  </si>
  <si>
    <t>DIMPE</t>
  </si>
  <si>
    <t>Fortalecimiento de la capacidad tecnica y administrativa</t>
  </si>
  <si>
    <t>Direccion</t>
  </si>
  <si>
    <t>C-0499-1003-6</t>
  </si>
  <si>
    <t>2. Plan Anual de Adquisiciones</t>
  </si>
  <si>
    <t>2. Integridad</t>
  </si>
  <si>
    <t>El cambio es con las Mujeres</t>
  </si>
  <si>
    <t>DIRPEN</t>
  </si>
  <si>
    <t>Caracter Sociodemografico</t>
  </si>
  <si>
    <t>Servicio de educación informal para la gestión administrativa</t>
  </si>
  <si>
    <t>Boletines técnicos de la temática gobierno</t>
  </si>
  <si>
    <t>Documentos metodológicos - CE</t>
  </si>
  <si>
    <t>Direccion de Censos y Demografia</t>
  </si>
  <si>
    <t>C-0401-1003-20</t>
  </si>
  <si>
    <t>3. Plan Anual de Vacantes</t>
  </si>
  <si>
    <t>Economía para la Vida: Colombia Líder en la Lucha Contra el Cambio Climático</t>
  </si>
  <si>
    <t>DICE</t>
  </si>
  <si>
    <t>Cultura Estadistica</t>
  </si>
  <si>
    <t>Bases de datos de la temática ambiental</t>
  </si>
  <si>
    <t>Direccion de Difusion y Cultura Estadística</t>
  </si>
  <si>
    <t>Equidad</t>
  </si>
  <si>
    <t>Planes Administrativos</t>
  </si>
  <si>
    <t>4. Plan de Previsión de Recursos Humanos</t>
  </si>
  <si>
    <t>De una Economía Extractivista Hacia Una Economía Productiva</t>
  </si>
  <si>
    <t>SECRETARIA</t>
  </si>
  <si>
    <t>Servicio de educación informal sobre los instrumentos de coordinación del sistema estadístico nacional</t>
  </si>
  <si>
    <t>Boletines técnicos de la cuenta satélite de salud</t>
  </si>
  <si>
    <t>Servicios de información actualizados</t>
  </si>
  <si>
    <t>Boletines técnicos temática transporte</t>
  </si>
  <si>
    <t>C-0401-1003-30</t>
  </si>
  <si>
    <t>Un Catastro Multipropósito que aporte a la creación de valor público</t>
  </si>
  <si>
    <t>Valoración de costos ambientales</t>
  </si>
  <si>
    <t>Colombia Sociedad Joven para la Vida</t>
  </si>
  <si>
    <t>SISTEMAS</t>
  </si>
  <si>
    <t>Coordinacion y Regulacion del SEN</t>
  </si>
  <si>
    <t>Direccion de Geoestadistica</t>
  </si>
  <si>
    <t>C-0401-1003-21</t>
  </si>
  <si>
    <t>Democratización del Estado, Libertades Fundamentales y Agenda Internacional para la Vida</t>
  </si>
  <si>
    <t>DT</t>
  </si>
  <si>
    <t>Cuentas Nacionales y Macroeconomia</t>
  </si>
  <si>
    <t>Cuadros de resultados del censo de población y vivienda</t>
  </si>
  <si>
    <t>Boletines técnicos de la cuenta satélite economía del cuidado</t>
  </si>
  <si>
    <t>Direccion de Regulacion, Planeacion, Estandarizacion y Normalizacion</t>
  </si>
  <si>
    <t>C-0401-1003-26</t>
  </si>
  <si>
    <t>7. Plan de Incentivos Institucionales</t>
  </si>
  <si>
    <t>Dejaremos Atrás la Guerra y Entraremos por Fin a una Era de Paz</t>
  </si>
  <si>
    <t>DRA</t>
  </si>
  <si>
    <t>Gestion Documental</t>
  </si>
  <si>
    <t>Base de datos del censo de población y vivienda</t>
  </si>
  <si>
    <t>Bases de datos de la temática de cultura</t>
  </si>
  <si>
    <t>Direccion de Sintesis y Cuentas Nacionales</t>
  </si>
  <si>
    <t>C-0401-1003-25</t>
  </si>
  <si>
    <t>Índice de Transparencia - ITA</t>
  </si>
  <si>
    <t>OCI</t>
  </si>
  <si>
    <t>Fortalecimiento y Modernizacion de las TICs</t>
  </si>
  <si>
    <t>Bases de datos de la temática de la seguridad y defensa</t>
  </si>
  <si>
    <t>Cuadros de resultados para la temática de gobierno</t>
  </si>
  <si>
    <t>Gestión Documental</t>
  </si>
  <si>
    <t>C-0499-1003-8</t>
  </si>
  <si>
    <t>Plan Nacional de Gestión del Riesgo de Desastre - PNGRD</t>
  </si>
  <si>
    <t>9. Participación ciudadana en la gestión pública</t>
  </si>
  <si>
    <t>COOP</t>
  </si>
  <si>
    <t>Mejoramiento infraestructura y equipamiento fIsico</t>
  </si>
  <si>
    <t>Bases de datos de la temática de educación</t>
  </si>
  <si>
    <t>Oficina Asesora de Planeación</t>
  </si>
  <si>
    <t>10. Racionalización de trámites</t>
  </si>
  <si>
    <t>JURIDICA</t>
  </si>
  <si>
    <t>OCDE</t>
  </si>
  <si>
    <t>Boletines técnicosdel pibbogotá d.c</t>
  </si>
  <si>
    <t>Oficina de Control Interno</t>
  </si>
  <si>
    <t>11. Plan de Tratamiento de Riesgos de Seguridad y Privacidad de la Información</t>
  </si>
  <si>
    <t>OPLAN</t>
  </si>
  <si>
    <t>Temas Economicos</t>
  </si>
  <si>
    <t>Oficina de Cooperación Internacional</t>
  </si>
  <si>
    <t>12. Seguridad digital</t>
  </si>
  <si>
    <t>Secretaria General - GIT PQRSD</t>
  </si>
  <si>
    <t>Temas Sociales</t>
  </si>
  <si>
    <t>Oficina de Sistemas</t>
  </si>
  <si>
    <t>C-0499-1003-5</t>
  </si>
  <si>
    <t>SUBDIRECCION</t>
  </si>
  <si>
    <t>Fortalecimiento de Informacion - SEN</t>
  </si>
  <si>
    <t>Oficina Jurídica</t>
  </si>
  <si>
    <t>CENSOE</t>
  </si>
  <si>
    <t>Bases de datos de la temática de tecnología e innovación</t>
  </si>
  <si>
    <t>Secretaria General</t>
  </si>
  <si>
    <t>DIRECCION</t>
  </si>
  <si>
    <t>GESTIONDOC</t>
  </si>
  <si>
    <t>C-0499-1003-7</t>
  </si>
  <si>
    <t>Cuadros de resultados para la temática de transporte</t>
  </si>
  <si>
    <t>A-03-02-02-105-002-10</t>
  </si>
  <si>
    <t>DIRECCIONES TERRITORIALES</t>
  </si>
  <si>
    <t>Direccion de Metodologia y Produccion Estadistica</t>
  </si>
  <si>
    <t>C-0401-1003-22</t>
  </si>
  <si>
    <t>C-0401-1003-23</t>
  </si>
  <si>
    <t>C-0401-1003-3</t>
  </si>
  <si>
    <t>La LÌNEA ESTRATEGICA que se alinearía con la meta propuesta</t>
  </si>
  <si>
    <t xml:space="preserve">Número entero o el porcentaje alcanzar como  meta </t>
  </si>
  <si>
    <t>Tipo de indicador de acuerdo al Procedimiento de Formulación y monitoreo de indicadores de gestión de la Entidad en su versión 11,</t>
  </si>
  <si>
    <t>Representación matemática del cálculo del indicador que medirá la meta.</t>
  </si>
  <si>
    <t>Parámetro o unidad de referencia para determinar la  magnitud de medición del indicador</t>
  </si>
  <si>
    <t>Objetivo estratégico del Plan Estratégico Institucional 2022 - 2026 con el cual contribuya a la meta formulada</t>
  </si>
  <si>
    <t>Legado del Plan Nacional de Desarrollo - Pendil 2022 - 2026, con el cual contribuya a la meta formulada</t>
  </si>
  <si>
    <t>6. Transparencia, acceso a la información pública y lucha contra la corrupción</t>
  </si>
  <si>
    <t>Matriz de identificación  de la demanda de Cooperación Internacional técnica y financiera, realizada</t>
  </si>
  <si>
    <t>Estadísticas para la Visibilización de las inequidades</t>
  </si>
  <si>
    <t>Notas estadísticas generadas para la Visibilización de la Agenda 2030 y sus Objetivos de Desarrollo Sostenible</t>
  </si>
  <si>
    <t>Numero de notas estadísticas publicadas / Numero de Notas estadísticas proyectadas</t>
  </si>
  <si>
    <t xml:space="preserve">Indicadores calculados para el monitoreo global  de los ODS a partir del aprovechamiento de fuentes tradicionales o alternativas de información, de acuerdo con los requisitos metodológicos para su producción. </t>
  </si>
  <si>
    <t>Numero de indicadores calculados / Numero de indicadores Priorizados</t>
  </si>
  <si>
    <t>Series o datos calculados bajo la desagregación requerida / 
Ficha Técnica</t>
  </si>
  <si>
    <t>Indicadores ODS con registro de avance en su producción para el seguimiento de la  Agenda 2030, a partir de los criterios definidos en la herramienta de seguimiento "Barómetro".</t>
  </si>
  <si>
    <t>Indicadores con registro de avance / indicadores priorizados en los planes de trabajo.</t>
  </si>
  <si>
    <t>Estrategia  actualizada para la difusión de información sobre los indicadores ODS y para divulgación de acciones enfocadas en la promoción y sensibilización de la Agenda 2030, conforme con las políticas de imagen institucional y compatible con las plataformas tecnológicas de la entidad.</t>
  </si>
  <si>
    <t>% de avance según: 
1. Actualización de la estrategia (10%)
2.Doce (12) Piezas de comunicación (infografías y pieza de Twitter) enfocadas en la promoción y sensibilización de la Agenda 2030  (30%  cada pieza 2,5%)
3. Desarrollo de un dashboard para la visualización de información en el sitio web ODS (50% distribuidos así: 10% identificación de requerimientos, 20% Diseño y 20% desarrollo)
4. Actualización del sitio web  (10%)</t>
  </si>
  <si>
    <t>Líneas de investigación definidas o pruebas de concepto para la inclusión de nuevas metodologías de producción estadística, específicamente para la desagregación de variables y la inclusión de nuevas fuentes de información</t>
  </si>
  <si>
    <t xml:space="preserve">%Avance de PAAI  = Cantidad de informes realizados / Cantidad de Informes programados </t>
  </si>
  <si>
    <t>Lineamiento para el tratamiento de las denuncias, formalizado para orientar a la ciudadanía en el proceso de gestión.</t>
  </si>
  <si>
    <t>Plan Estratégico de Tecnologías de la Información  2023-2026, con instrumentos para su seguimiento y evaluación</t>
  </si>
  <si>
    <t>13. Defensa jurídica</t>
  </si>
  <si>
    <t>Incrementar el puntaje del Índice de Desempeño Institucional del DANE en 6 puntos o más para llegar a puntaje mínimo del 85%</t>
  </si>
  <si>
    <t xml:space="preserve">3. Planeación Institucional </t>
  </si>
  <si>
    <t>Presentaciones mensuales para Comité Directivo</t>
  </si>
  <si>
    <t xml:space="preserve">%Avance de desarrollo en el SPGI periódico /  % total de la meta </t>
  </si>
  <si>
    <t>7. Fortalecimiento organizacional y  simplificación de procesos</t>
  </si>
  <si>
    <t>Cronograma de trabajo y seguimiento periódico</t>
  </si>
  <si>
    <t>Informe de ejecución de las actividades realizadas.</t>
  </si>
  <si>
    <t xml:space="preserve">Porcentaje de avance del proceso de gestión para la aplicación de la batería de riesgo psicosocial.   </t>
  </si>
  <si>
    <t>Informe resultados aplicación de batería de riesgo psicosocial</t>
  </si>
  <si>
    <t>Evidencias de la implementación de la campaña de sensibilización (actas, invitaciones, listas de asistencia, etc.)</t>
  </si>
  <si>
    <t>Bases de datos de operaciones estadísticas y registros estadísticos anonimizadas, con medidas de riesgo de identificación generadas y documentadas</t>
  </si>
  <si>
    <t>Documento de lineamientos de clasificación de archivos de información</t>
  </si>
  <si>
    <t>12. Gestión de proveedores de datos</t>
  </si>
  <si>
    <t>Documento de la Política de Información Estadística actualizada</t>
  </si>
  <si>
    <t>Acompañamientos realizados * 100 / Acompañamientos priorizados</t>
  </si>
  <si>
    <t># de diagnósticos de registros administrativos realizados</t>
  </si>
  <si>
    <t>4 estudios de prospectiva y  análisis de datos</t>
  </si>
  <si>
    <t>Cuatro (4) estudios de prospectiva y  análisis de datos</t>
  </si>
  <si>
    <t>% de avance en el desarrollo y mantenimiento de la plataforma SEN 2,0</t>
  </si>
  <si>
    <t>Un (1) proyecto de funcionalidades de la plataforma tecnológica del SEN 2,0 desarrollado</t>
  </si>
  <si>
    <t>Política de gobierno de Registros Administrativos y Fuentes alternas implementada</t>
  </si>
  <si>
    <t>(Número de acciones implementadas) *100 / Número de acciones programadas</t>
  </si>
  <si>
    <t>Política de gobierno de Registros Administrativos</t>
  </si>
  <si>
    <t>Documento de  Lineamientos que permitan estandarizar la integración entre encuestas y registros administrativos, a partir de la integración entre la encuesta de hogares y registros de impuestos que permita la validación de la pertinencia de los procesos de gestión de proveedores</t>
  </si>
  <si>
    <t>Documento de lineamientos  que determine roles y responsables, que garantice la articulación entre la OSIS y DIRPEN</t>
  </si>
  <si>
    <t>Política de Gestión del Conocimiento e Innovación GESCO, implementada</t>
  </si>
  <si>
    <t>Siete (7) boletines técnicos junto a sus anexos estadísticos de la cuenta satélite ambiental</t>
  </si>
  <si>
    <t>Boletines técnicos de la cuenta satélite de cultura Bogotá</t>
  </si>
  <si>
    <t>Boletines técnicos del pib nacional</t>
  </si>
  <si>
    <t xml:space="preserve">Un (1) boletín técnico y sus anexos estadísticos, finalizados; y una (1) base de datos procesada. </t>
  </si>
  <si>
    <t>Un (1) boletín técnico y sus anexos estadísticos, finalizados; y una (1) base de datos procesada.</t>
  </si>
  <si>
    <t>Dos (2) boletines técnicos y sus respectivos anexos estadísticos de publicación, finalizados</t>
  </si>
  <si>
    <t xml:space="preserve">Un (1) boletín técnico y tres (3) anexos estadísticos y una (1) base de datos del año 2021 definitivo y 2022 provisional, finalizados. </t>
  </si>
  <si>
    <t>Cuatro (4) boletines técnicos y sus respectivos anexos de publicación, finalizados</t>
  </si>
  <si>
    <t>Propuesta metodológica elaborada</t>
  </si>
  <si>
    <t>Un (1) boletín de caracterización con enfoque de género de los directivos de las entidades públicas
Un (1) boletín de cobertura de los servicios del estado a partir de la información desagregada de las sedes, seccionales, territoriales y demás oficinas y centros de atención de las entidades del orden nacional 
Un (1) boletín de taxonomía de la formalidad empresarial en tres dimensiones: entrada, insumos y tributaria a partir de registros administrativos empresariales.</t>
  </si>
  <si>
    <t xml:space="preserve">Marco geoestadístico nacional actualizado en sus componentes cartográficos y temáticos </t>
  </si>
  <si>
    <t>Una base de datos operativa recolectada, depurada y consolidada de la Encuesta de Gasto Interno en Turismo - EGIT</t>
  </si>
  <si>
    <t>Base de datos operativa recolectada, depurada y consolidada de las Encuestas sobre ambiente y desempeño Institucional nacional y departamental EDI-EDID</t>
  </si>
  <si>
    <t>Una base de datos operativa recolectada, depurada y consolidada de las Encuestas sobre ambiente y desempeño Institucional nacional y departamental EDI-EDID</t>
  </si>
  <si>
    <t>Bases de datos recolectadas/ bases de datos proyectadas</t>
  </si>
  <si>
    <t>Número de planes de recolección actualizados/ Número de planes de recolección a actualizar</t>
  </si>
  <si>
    <t>Proyecto de inversión o funcionamiento con el que se cumplirá la meta</t>
  </si>
  <si>
    <t>Actualizar el sistema de información geoestadística (SIGE) para aumentar la disponibilidad de información estadística y geoespacial de alta calidad.</t>
  </si>
  <si>
    <t>En formulación</t>
  </si>
  <si>
    <t>OSIS_3</t>
  </si>
  <si>
    <t>DIG_9</t>
  </si>
  <si>
    <t>Certificación de calidad mantenida</t>
  </si>
  <si>
    <t>Diagnóstico estructurado de la documentación existente  y su aplicación en el proceso de gestión financiera realizado.</t>
  </si>
  <si>
    <t>Documentos actualizados en ISOLUCION conforme a la planificación financiera, la operación contable y el perfeccionamiento presupuestal.</t>
  </si>
  <si>
    <t>Porcentaje de avance ejecutado en el trimestre (acumulado)</t>
  </si>
  <si>
    <t>Número de informes de ejecución de reservas presupuestales elaborados (acumulado)</t>
  </si>
  <si>
    <t xml:space="preserve">Valor porcentual (%) o numérico de avance de la meta  de acuerdo a la periodicidad 
(Solo para % debe ser acumulativa)
</t>
  </si>
  <si>
    <t>Número acumulado de mesas de trabajo realizadas</t>
  </si>
  <si>
    <t xml:space="preserve">Mesas Técnicas de Trabajo Articulado realizadas con las Direcciones y Oficinas priorizadas para mejorar  la oportunidad y la calidad en los procesos de adquisición de bienes y servicios de la Entidad. </t>
  </si>
  <si>
    <t>DICE_1</t>
  </si>
  <si>
    <t>DICE_2</t>
  </si>
  <si>
    <t>DICE_3</t>
  </si>
  <si>
    <t>DICE_4</t>
  </si>
  <si>
    <t>DICE_5</t>
  </si>
  <si>
    <t>Estrategia  para relacionamiento con un enfoque de pedagogía social dirigidas a grupos de interés. - Implementada</t>
  </si>
  <si>
    <t>Estrategia digital para la divulgación de información pública - Implementada</t>
  </si>
  <si>
    <t>Estrategia de difusión con desarrollos web y aplicaciones móviles  - Implementada</t>
  </si>
  <si>
    <t>Estrategia de rediseño de la página del DANE para dar cumplimiento a la clasificación del nivel AA, de conformidad con la norma NTC 5854 - Implementada</t>
  </si>
  <si>
    <t>Estrategia para el fortalecimiento de servicio al ciudadano - Implementada</t>
  </si>
  <si>
    <t xml:space="preserve">%Avance de implementación de la estrategia /  % total de la meta </t>
  </si>
  <si>
    <t>Documento estrategia implementada</t>
  </si>
  <si>
    <t>Implantación, socialización y mantenimiento del Sistema para la Gestión de la Estratificación Socioeconómica - SIGESCO y de las coberturas de los servicios públicos domiciliarios.</t>
  </si>
  <si>
    <t>Municipios incorporados en el sistema /Municipios programados para incorporar en el sistema</t>
  </si>
  <si>
    <t>Documentos de implantación, socialización y mantenimiento del Sistema para la Gestión de la Estratificación Socioeconómica y de las coberturas de los servicios públicos domiciliarios</t>
  </si>
  <si>
    <t>Mesas técnicas de articulación para la producción y difusión  de estadísticas en el SEN, implementadas</t>
  </si>
  <si>
    <t>Porcentaje acumulado de avance de implementación de la estrategia</t>
  </si>
  <si>
    <t>Número documentos actualizados en Isolucion (acumulado)</t>
  </si>
  <si>
    <t>Dos (2) formatos de notificación (nacimiento y muerte) para grupos étnicos implementados en los departamentos de Amazonas, Guainía, Chocó, Vichada, Pueblo Kogui de la Sierra Nevada de Santa Marta y Buenaventura, producidos.</t>
  </si>
  <si>
    <t>Talleres para la construcción de la ruta, socialización e implementación de los formatos de ND con grupos étnicos, en (6) departamentos realizados/ total de talleres para la construcción de la ruta, socialización e implementación de los formatos de ND con grupos étnicos propuestos) * 100</t>
  </si>
  <si>
    <t xml:space="preserve"> (i) acuerdos (ii) oficios de entrega de formatos (iii) listados de asistencia (iv) material fotográfico (v) informes de comisión por cada taller realizado.</t>
  </si>
  <si>
    <t>Documento preliminares: (i) plan general y (ii)documento metodológico del diseño temático, elaborados.</t>
  </si>
  <si>
    <t>(i) preliminar ruta metodológica del proceso de participación en el Conteo Intercensal con los grupos étnicos (ii) Diseño temático( plan de pruebas, plan de recolección, documento producidos para componente geográfico, diseño operativo y logístico.(iii) Construcción (pruebas cognitivas y de campo).</t>
  </si>
  <si>
    <t>Sistema de información del pueblo Wayúu creado, en cumplimiento de la sentencia T 302 del 2017 y auto 696 de 2022.</t>
  </si>
  <si>
    <t>(i) Documentación técnica para la producción y recolección de información sociodemográfica del pueblo Wayuu (DCD) (ii) Información cartográfica marco (DIG) (iii) Documentos de diseño del sistema (DIRPEM) (iv) Diseño y desarrollo de la infraestructura tecnológica del sistema (OSIS).</t>
  </si>
  <si>
    <t>DCD_25</t>
  </si>
  <si>
    <t>Porcentaje de seguimiento al proceso contractual de almacenamiento y custodia</t>
  </si>
  <si>
    <t>Porcentaje de avance en la elaboración de la Propuesta metodológica con variables socioambientales a desarrollar en las operaciones estadísticas</t>
  </si>
  <si>
    <t>Documento metodológico</t>
  </si>
  <si>
    <t>Documento metodológico realizado</t>
  </si>
  <si>
    <t>Socializaciones focalizada de información demográfica y poblacional con enfoque territorial.</t>
  </si>
  <si>
    <t>(i) Documento metodológico (ii) cuadros salida</t>
  </si>
  <si>
    <t>(i) Ayuda de memoria (ii) listados de asistencia (iii) informes técnicos</t>
  </si>
  <si>
    <t>Informes de estadística sociodemográfica aplicada, con el aprovechamiento de la información poblacional y demográfica, producidos.</t>
  </si>
  <si>
    <t>Metodologías demográficas aplicadas: documentos metodológicos para la actualización continua de la producción de información poblacional y demográfica, elaborados.</t>
  </si>
  <si>
    <t xml:space="preserve">Conteos de población basado en el Registro Estadístico Base de Población (REBP) para los años 2021, como ejercicio complementario del diseño del conteo intercensal. </t>
  </si>
  <si>
    <t>Porcentaje de avance en la entrega de los documentos de la fase de diseño de la implementación del enfoque diferencial étnico en el SEN</t>
  </si>
  <si>
    <t>DIMPE_1</t>
  </si>
  <si>
    <t>DIMPE_2</t>
  </si>
  <si>
    <t xml:space="preserve">Operaciones estadísticas en temas sociales gestionadas y diagnosticadas para la óptima producción de información  estadística. </t>
  </si>
  <si>
    <t xml:space="preserve">1. Boletines producidos de temas sociales
2. Diagnóstico de las OOEE para la optimización del proceso a partir de la automatización en la generación de boletines en temas sociales.
3. Cuadros producidos de temas sociales.
4. Diagnóstico de las OOEE para la optimización  a partir de la automatización del proceso de la generación de cuadros de resultados en temas sociales
</t>
  </si>
  <si>
    <t xml:space="preserve">1. Boletines producidos de temas económicos.
2. Diagnóstico de las OOEE para la optimización del proceso a partir de la automatización en la generación de boletines en temas económicos.
 3. Cuadros producidos de temas económicos.
4. Diagnóstico de las OOEE para la optimización  a partir de la automatización del proceso de la generación de cuadros de resultados en temas económicas
</t>
  </si>
  <si>
    <t>DIMPE_3</t>
  </si>
  <si>
    <t xml:space="preserve">Operaciones  estadísticas con la inclusión de enfoque de género en los cuadros de resultados  </t>
  </si>
  <si>
    <t>Tres (3) cuadros de resultados con inclusión de enfoque de género.</t>
  </si>
  <si>
    <t>Bases recolectadas de Pulso/Bases proyectadas a recolectar de Pulso * 100</t>
  </si>
  <si>
    <t>DRA_28</t>
  </si>
  <si>
    <t>Dirección - Grupo de Enfoque Diferencial e Interseccional - GEDI</t>
  </si>
  <si>
    <t>GEDI_1</t>
  </si>
  <si>
    <t>GEDI_2</t>
  </si>
  <si>
    <t>GEDI_3</t>
  </si>
  <si>
    <t>Publicaciones de notas estadística sobre brecha salarial, registro población LGBTIQ+y  población con discapacidad.</t>
  </si>
  <si>
    <t xml:space="preserve">Formular la estrategia para viabilizar la implementación de las encuestas para la población LGBTIQ+ y violencias basadas en género </t>
  </si>
  <si>
    <t>Formular la estrategia de seguimiento en el SEN para la implementación de los lineamientos de la guía de transversalización del enfoque diferencial</t>
  </si>
  <si>
    <t>Número de publicaciones realizadas / número de publicaciones planeadas</t>
  </si>
  <si>
    <t>Publicaciones de notas estadística en la página web del DANE</t>
  </si>
  <si>
    <t>Documento de diseño</t>
  </si>
  <si>
    <t xml:space="preserve">Documento final de seguimiento
Actas de reunión de mesas de trabajo </t>
  </si>
  <si>
    <t>Porcentaje de avance de la formulación de la estrategia</t>
  </si>
  <si>
    <t>Bases de datos operativas recolectadas, depuradas y consolidadas de la Encuesta Pulso Social - EPS</t>
  </si>
  <si>
    <t>Dirección de Difusión y Cultura Estadística - DICE</t>
  </si>
  <si>
    <t>Documento con la metodología a aplicar para la adecuación del SEN con enfoque diferencial étnico, elaborado.</t>
  </si>
  <si>
    <r>
      <rPr>
        <b/>
        <sz val="9"/>
        <color rgb="FF000000"/>
        <rFont val="Arial"/>
        <family val="2"/>
      </rPr>
      <t>CÓDIGO:</t>
    </r>
    <r>
      <rPr>
        <sz val="9"/>
        <color rgb="FF000000"/>
        <rFont val="Arial"/>
        <family val="2"/>
      </rPr>
      <t xml:space="preserve"> DES-020-PDT-001-f-002</t>
    </r>
  </si>
  <si>
    <r>
      <rPr>
        <b/>
        <sz val="9"/>
        <rFont val="Arial"/>
        <family val="2"/>
      </rPr>
      <t>VERSIÓN:</t>
    </r>
    <r>
      <rPr>
        <sz val="9"/>
        <rFont val="Arial"/>
        <family val="2"/>
      </rPr>
      <t xml:space="preserve"> 02</t>
    </r>
  </si>
  <si>
    <t xml:space="preserve">FECHA DE DILIGENCIAMIENTO: </t>
  </si>
  <si>
    <t>Evidencias de las actividades de mantenimiento, actualización y soporte a los componentes de TI asociados a temas de procesamiento de la infraestructura tecnológica.</t>
  </si>
  <si>
    <t xml:space="preserve"> Componentes de TI fortalecidos  para gestionar la plataforma tecnológica, con un monitoreo permanente de los servicios disponibles.</t>
  </si>
  <si>
    <t>Evidencias de las actividades de monitoreo y la disponibilidad de los servicios de la infraestructura tecnológica de la Entidad.</t>
  </si>
  <si>
    <t xml:space="preserve"> Sistemas de Información generados e implementados para la captura e inicio de los operativos de las temáticas sociales, índices, agropecuarias, económicas y administrativas, de las cuales se hayan recibido solicitudes de desarrollo.</t>
  </si>
  <si>
    <t>Sistemas de Información mantenidos para la captura y/o inicio del operativo de las temáticas sociales, índices, agropecuarias, económicas y administrativas, de las cuales se hayan recibido solicitudes de mantenimiento.</t>
  </si>
  <si>
    <t>Sistemas de Información soportados para la captura y/o inicio del operativo de las temáticas de sociales, índices, agropecuarias, económicas y administrativas, de las cuales se hayan recibido solicitudes mediante la herramienta designada por mesa de servicio.</t>
  </si>
  <si>
    <t>Sistemas de Información generados e implementados para la captura e inicio del operativo de las temáticas de Comercio, Servicios e Industria, Infraestructura, de las cuales se hayan recibido solicitudes de desarrollo.</t>
  </si>
  <si>
    <t>Sistemas de Información actualizados para la captura y/o inicio del operativo de las temáticas de Comercio, Servicios, Industria, SIPSA e Infraestructura, de las cuales se hayan recibido solicitudes de mantenimiento.</t>
  </si>
  <si>
    <t>Sistemas de Información soportados para la captura y/o inicio del operativo de las temáticas de Comercio, Servicios, Industria, SIPSA e Infraestructura, de las cuales se hayan recibido solicitudes mediante la herramienta designada por mesa de servicio.</t>
  </si>
  <si>
    <t xml:space="preserve">Informe mensual de soporte recibidos mediante mesa de servicio  </t>
  </si>
  <si>
    <t xml:space="preserve"> Informe mensual de soporte recibidos mediante mesa de servicio  </t>
  </si>
  <si>
    <t>Piloto de modernización implementado para la actualización de la arquitectura de solución del lago de datos que fortalezca la producción estadística a partir de la innovación y la gestión tecnológica.</t>
  </si>
  <si>
    <t>Método de estimación de los componentes demográficos (probabilístico de Lee Carter en Mortalidad),aplicado y documentado.</t>
  </si>
  <si>
    <t>Estimación de la población en áreas menores a partir del uso de modelos experimentales.</t>
  </si>
  <si>
    <t>Cuadros de salida con la población a nivel municipal (estadística con intervalos de credibilidad)</t>
  </si>
  <si>
    <t>La historia demográfica de la violencia en Colombia, producida.</t>
  </si>
  <si>
    <t>(i) Un documento con la historia demográfica de la violencia en Colombia.</t>
  </si>
  <si>
    <t>(i) documento técnico y cuadros de salida resultado del diagnóstico de la variable de municipio de residencia habitual. (ii) Documento técnico sobre el conteo de población basado en el REBP.</t>
  </si>
  <si>
    <t xml:space="preserve"> Seguimientos y análisis de la población panel del REBP, para avanzar en la realización de un censo basado en registros.</t>
  </si>
  <si>
    <t>(i) Documento técnico acerca de la generación de censos basados en registros para articulación con el REBP, (ii) Documento técnico de investigación acerca de la generación de un posible padrón poblacional basado en el REBP.</t>
  </si>
  <si>
    <t>(i) documento metodológico sobre fecundidad, (ii) estimación de la mortalidad adulta</t>
  </si>
  <si>
    <t>Informe de investigación en estadística aplicada para el ámbito sociodemográfico.</t>
  </si>
  <si>
    <t>DEPARTAMENTO ADMINISTRATIVO NACIONAL DE ESTADÍSTICA
 PLAN DE ACCIÓN INSTITUCIONAL VERSIÓN 3
FECHA DE PUBLICACIÓN: 28 DE MARZO DE 2023</t>
  </si>
  <si>
    <t>4. Gestión presupuestal y eficiencia del gasto público.</t>
  </si>
  <si>
    <t xml:space="preserve">16. Gestión documental </t>
  </si>
  <si>
    <t>Gestionar el proceso para la aplicación de la batería de riesgo psicosocial en la entidad con el objetivo de identificar, evaluar, valorar e intervenir los riesgos psicosociales presentes en la población trabajadora</t>
  </si>
  <si>
    <t>17. Gestión de la información estadística</t>
  </si>
  <si>
    <t>Número de actividades realizadas/ Número de actividades programadas*100</t>
  </si>
  <si>
    <t>18. Gestión del conocimiento y la innovación</t>
  </si>
  <si>
    <t>Documentos de análisis demográfico postcensales elaborados teniendo en cuenta los resultados del CNPV 2018 y otras fuentes de información.</t>
  </si>
  <si>
    <t>9. Participación ciudadana en la gestión pública</t>
  </si>
  <si>
    <t>6. Transparencia, acceso a la información pública y lucha contra la corrupción</t>
  </si>
  <si>
    <t>Una base de datos operativa recolectada, depurada y consolidada de la Encuesta Pulso Social - EPS</t>
  </si>
  <si>
    <t>Operaciones estadísticas en temas económicos gestionadas y diagnosticadas para la óptima producción  de información estadística.</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</si>
  <si>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DIMPE_1= (Indicador_1*0,40+Indicador_2*0,10+ Indicador_3*0,40+Indicador_4*0,10 )</t>
  </si>
  <si>
    <t>1. Total de boletines producidos / Total de boletines programados * 100. (Nota: peso 40% del total de la meta)
2. Total de OOEE diagnosticadas / Total de OOEE programadas para diagnóstico en la optimización de la producción de boletines * 100. (Nota: Peso 10% del total de la meta)
3. Total de cuadros de salida producidos /  Total de cuadros de salida programados * 100. (Nota: peso 40% del total de la meta)
4. Total de OOEE diagnosticadas / Total de OOEE programados para diagnóstico en la optimización de la producción de cuadros de salida. (Nota: peso 10% del total de la meta)
Avance total de la meta DIMPE_2= (Indicador_1*0,40+Indicador_2*0,10+ Indicador_3*0,40+Indicador_4*0,10 )</t>
  </si>
  <si>
    <t>Total OOEE con inclusión de enfoque de genero en sus cuadros de resultados / Total de OOEE susceptibles de inclusión de enfoque de género en sus cuadros de resultados * 100</t>
  </si>
  <si>
    <t>Producción de información sobre los pueblos y comunidades étnicas del país requeridos para atender los futuros acuerdos resultantes del proceso de consulta del Plan Nacional de Desarrollo 2022-2026.</t>
  </si>
  <si>
    <t>(i) Definición del Plan de trabajo DANE/UNFPA, (ii) Elaboración de los estudios previos para la celebración del acuerdo de cofinanciación DANE/UNFPA, (iii) Firma y perfeccionamiento del acuerdo, (iv)Estudios para el mejoramiento de la visibilidad estadística de población Negra, Afrocolombiana, Raizal y Palenque  y estrategia de comunicación con enfoque étnico.</t>
  </si>
  <si>
    <t xml:space="preserve">(i)  informe de intercambio de conocimientos, resultado de la consultoría: DANE - Universidades Oxford y Southampton. (ii) Memorias de los espacios de trabajo adelantados entre los equipos  de DANE - Universidades Oxford y Southampton. (iii) Documento técnico resultado de la asistencia técnica para el intercambio de información de registros administrativos para la estimación de la población en áreas menores. </t>
  </si>
  <si>
    <t>Gestiones para la obtención de información de proveedores de información secundaria, para el fortalecimiento de la variable de autorreconocimiento étnico en el Registro Estadístico Base de Población (REBP).</t>
  </si>
  <si>
    <t>Operaciones Estadísticas continuas con revisión de proceso  realizada por las Direcciones Territoriales</t>
  </si>
  <si>
    <t>(Número de OOEE con revisión de procesos de producción estadística en el periodo)*100/ Número total de OOEE planeadas para auditar</t>
  </si>
  <si>
    <t>Documento de resultados de la revisión de procesos</t>
  </si>
  <si>
    <t>Ejecución presupuestal de los recursos de inversión y funcionamiento en compromisos</t>
  </si>
  <si>
    <t>% de compromisos / Apropiación Vigente</t>
  </si>
  <si>
    <t>Desarrollo y prueba de una fase  de las Funcionalidades del esquema de seguimiento de las actividades de las Direcciones Territoriales</t>
  </si>
  <si>
    <t>documento  final con un proceso implentado por territorial</t>
  </si>
  <si>
    <t>Solicitudes de intercambio de conocimientos, misiones o visitas técnicas desarrolladas con las entidades y organismos internacionales, ejecutadas</t>
  </si>
  <si>
    <t>(Número de requerimientos desarrollados en el periodo / Total de requerimientos del año)</t>
  </si>
  <si>
    <t>Tablero de control</t>
  </si>
  <si>
    <t xml:space="preserve">Número de eventos mitigados / Sumatoria del número eventos de seguridad informática identificados </t>
  </si>
  <si>
    <t xml:space="preserve"> Reporte  de los eventos mitigados  a través de las soluciones de seguridad informática</t>
  </si>
  <si>
    <t xml:space="preserve">% Avance del proyecto de adquisición de backup / % total de la meta </t>
  </si>
  <si>
    <t>% Avance del proyecto de fortalecimiento del sistema de procesamiento y almacenamiento  / % total de la meta</t>
  </si>
  <si>
    <t xml:space="preserve"> %Porcentaje de cumplimiento del monitoreo de los canales de internet de la Entidad</t>
  </si>
  <si>
    <t>Evidencias de los servicios de disponibilidad infraestructura para soportar la red de comunicaciones</t>
  </si>
  <si>
    <t>% de avance del Análisis de eventos de disponibilidad y capacidad de TI identificados / % Total de la meta</t>
  </si>
  <si>
    <t>Informe técnico con base en los formatos de Matriz de ejecución de prueba para desarrollo</t>
  </si>
  <si>
    <t>Informe técnico con base en los formatos de Matriz de ejecución de prueba para mantenimientos</t>
  </si>
  <si>
    <t xml:space="preserve"> Informe técnico con base en los formatos de Matriz de ejecución de prueba para desarrollo</t>
  </si>
  <si>
    <t>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</si>
  <si>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</si>
  <si>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</si>
  <si>
    <t xml:space="preserve"> Cantidad de formatos "Matriz de ejecución de prueba" para desarrollo de los sistemas de información requeridos por los usuarios aprobados en estado de paso a producción. / Cantidad de formatos "Matriz de ejecución de prueba" para desarrollo de los sistemas de información enviados a los usuarios para validación *(100)</t>
  </si>
  <si>
    <t>Cantidad de formatos "Matriz de ejecución de prueba" para mantenimientos de los sistemas de información requeridos por los usuarios aprobados en estado de paso a producción. / Cantidad de formatos "Matriz de ejecución de prueba" para mantenimientos de los sistemas de información enviados a los usuarios para validación. *(100)</t>
  </si>
  <si>
    <t xml:space="preserve"> Cantidad de servicios solicitados por los usuarios para soportar los sistemas de información registrados en la plataforma de servicios en estado cerrado / Cantidad de servicios solicitados  por los usuarios para soportar los sistemas de información registrados en la plataforma de servicios.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</si>
</sst>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quot;$&quot;\ * #,##0_-;\-&quot;$&quot;\ * #,##0_-;_-&quot;$&quot;\ * &quot;-&quot;_-;_-@_-"/>
    <numFmt numFmtId="165" formatCode="_-&quot;$&quot;\ * #,##0.00_-;\-&quot;$&quot;\ * #,##0.00_-;_-&quot;$&quot;\ * &quot;-&quot;??_-;_-@_-"/>
    <numFmt numFmtId="166" formatCode="_(&quot;$&quot;* #,##0.00_);_(&quot;$&quot;* \(#,##0.00\);_(&quot;$&quot;* &quot;-&quot;??_);_(@_)"/>
    <numFmt numFmtId="167" formatCode="_(* #,##0.00_);_(* \(#,##0.00\);_(* &quot;-&quot;??_);_(@_)"/>
    <numFmt numFmtId="168" formatCode="_ * #,##0.00_ ;_ * \-#,##0.00_ ;_ * &quot;-&quot;??_ ;_ @_ "/>
    <numFmt numFmtId="169" formatCode="dd/mm/yyyy;@"/>
    <numFmt numFmtId="170" formatCode="_-&quot;$&quot;\ * #,##0_-;\-&quot;$&quot;\ * #,##0_-;_-&quot;$&quot;\ * &quot;-&quot;??_-;_-@_-"/>
    <numFmt numFmtId="171" formatCode="_-[$$-409]* #,##0.00_ ;_-[$$-409]* \-#,##0.00\ ;_-[$$-409]* &quot;-&quot;??_ ;_-@_ "/>
    <numFmt numFmtId="172" formatCode="_-[$$-409]* #,##0_ ;_-[$$-409]* \-#,##0\ ;_-[$$-409]* &quot;-&quot;??_ ;_-@_ "/>
  </numFmts>
  <fonts count="5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theme="1"/>
      <name val="Calibri"/>
      <family val="2"/>
      <scheme val="minor"/>
    </font>
    <font>
      <sz val="10"/>
      <name val="Arial"/>
      <family val="2"/>
    </font>
    <font>
      <u/>
      <sz val="11"/>
      <color theme="10"/>
      <name val="Calibri"/>
      <family val="2"/>
      <scheme val="minor"/>
    </font>
    <font>
      <u/>
      <sz val="12"/>
      <color theme="11"/>
      <name val="Calibri"/>
      <family val="2"/>
      <scheme val="minor"/>
    </font>
    <font>
      <b/>
      <sz val="18"/>
      <color theme="1"/>
      <name val="Calibri"/>
      <family val="2"/>
      <scheme val="minor"/>
    </font>
    <font>
      <sz val="12"/>
      <color rgb="FF486995"/>
      <name val="Calibri"/>
      <family val="2"/>
      <scheme val="minor"/>
    </font>
    <font>
      <sz val="8"/>
      <name val="Segoe UI"/>
      <family val="2"/>
    </font>
    <font>
      <u/>
      <sz val="12"/>
      <color theme="10"/>
      <name val="Calibri"/>
      <family val="2"/>
      <scheme val="minor"/>
    </font>
    <font>
      <sz val="10"/>
      <color theme="1"/>
      <name val="Segoe UI"/>
      <family val="2"/>
    </font>
    <font>
      <u/>
      <sz val="10"/>
      <color theme="10"/>
      <name val="Segoe UI"/>
      <family val="2"/>
    </font>
    <font>
      <b/>
      <sz val="11"/>
      <color theme="0"/>
      <name val="Segoe UI"/>
      <family val="2"/>
    </font>
    <font>
      <b/>
      <sz val="11"/>
      <color theme="1"/>
      <name val="Calibri"/>
      <family val="2"/>
      <scheme val="minor"/>
    </font>
    <font>
      <b/>
      <sz val="9"/>
      <name val="Segoe UI"/>
      <family val="2"/>
    </font>
    <font>
      <sz val="9"/>
      <name val="Segoe UI"/>
      <family val="2"/>
    </font>
    <font>
      <sz val="12"/>
      <name val="Calibri"/>
      <family val="2"/>
      <scheme val="minor"/>
    </font>
    <font>
      <sz val="12"/>
      <name val="Segoe UI"/>
      <family val="2"/>
    </font>
    <font>
      <b/>
      <sz val="8"/>
      <name val="Segoe UI"/>
      <family val="2"/>
    </font>
    <font>
      <b/>
      <sz val="10"/>
      <name val="Segoe UI"/>
      <family val="2"/>
    </font>
    <font>
      <sz val="12"/>
      <color rgb="FF000000"/>
      <name val="Calibri"/>
      <family val="2"/>
      <scheme val="minor"/>
    </font>
    <font>
      <b/>
      <sz val="14"/>
      <color theme="1"/>
      <name val="Segoe UI"/>
      <family val="2"/>
    </font>
    <font>
      <b/>
      <sz val="20"/>
      <color theme="1"/>
      <name val="Calibri"/>
      <family val="2"/>
      <scheme val="minor"/>
    </font>
    <font>
      <sz val="8"/>
      <name val="Calibri"/>
      <family val="2"/>
      <scheme val="minor"/>
    </font>
    <font>
      <sz val="8"/>
      <color rgb="FF000000"/>
      <name val="Segoe UI"/>
      <family val="2"/>
    </font>
    <font>
      <b/>
      <sz val="8"/>
      <color rgb="FF000000"/>
      <name val="Segoe UI"/>
      <family val="2"/>
    </font>
    <font>
      <b/>
      <sz val="11"/>
      <color rgb="FFBA004C"/>
      <name val="Segoe UI"/>
      <family val="2"/>
    </font>
    <font>
      <b/>
      <sz val="11"/>
      <color rgb="FF008080"/>
      <name val="Segoe UI"/>
      <family val="2"/>
    </font>
    <font>
      <b/>
      <sz val="11"/>
      <color rgb="FF002060"/>
      <name val="Segoe UI"/>
      <family val="2"/>
    </font>
    <font>
      <b/>
      <sz val="11"/>
      <color theme="0" tint="-0.499984740745262"/>
      <name val="Segoe UI"/>
      <family val="2"/>
    </font>
    <font>
      <sz val="8"/>
      <color theme="1"/>
      <name val="Calibri"/>
      <family val="2"/>
      <scheme val="minor"/>
    </font>
    <font>
      <sz val="8"/>
      <color rgb="FFBA004C"/>
      <name val="Segoe UI"/>
      <family val="2"/>
    </font>
    <font>
      <sz val="8"/>
      <color theme="0"/>
      <name val="Segoe UI"/>
      <family val="2"/>
    </font>
    <font>
      <sz val="8"/>
      <color rgb="FF008080"/>
      <name val="Segoe UI"/>
      <family val="2"/>
    </font>
    <font>
      <sz val="8"/>
      <color rgb="FF002060"/>
      <name val="Segoe UI"/>
      <family val="2"/>
    </font>
    <font>
      <sz val="8"/>
      <color theme="0" tint="-0.499984740745262"/>
      <name val="Segoe UI"/>
      <family val="2"/>
    </font>
    <font>
      <sz val="9"/>
      <color rgb="FF000000"/>
      <name val="Arial"/>
      <family val="2"/>
    </font>
    <font>
      <b/>
      <sz val="9"/>
      <color rgb="FF000000"/>
      <name val="Arial"/>
      <family val="2"/>
    </font>
    <font>
      <sz val="9"/>
      <name val="Arial"/>
      <family val="2"/>
    </font>
    <font>
      <b/>
      <sz val="9"/>
      <name val="Arial"/>
      <family val="2"/>
    </font>
    <font>
      <b/>
      <sz val="9"/>
      <color theme="1"/>
      <name val="Segoe UI"/>
      <family val="2"/>
    </font>
  </fonts>
  <fills count="25">
    <fill>
      <patternFill patternType="none"/>
    </fill>
    <fill>
      <patternFill patternType="gray125"/>
    </fill>
    <fill>
      <patternFill patternType="solid">
        <fgColor theme="0"/>
        <bgColor indexed="64"/>
      </patternFill>
    </fill>
    <fill>
      <patternFill patternType="solid">
        <fgColor rgb="FFC0E9EE"/>
        <bgColor indexed="64"/>
      </patternFill>
    </fill>
    <fill>
      <patternFill patternType="solid">
        <fgColor rgb="FF00B0F0"/>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0" tint="-4.9989318521683403E-2"/>
        <bgColor rgb="FF000000"/>
      </patternFill>
    </fill>
    <fill>
      <patternFill patternType="solid">
        <fgColor theme="6" tint="0.79998168889431442"/>
        <bgColor indexed="64"/>
      </patternFill>
    </fill>
    <fill>
      <patternFill patternType="solid">
        <fgColor theme="6" tint="0.79998168889431442"/>
        <bgColor rgb="FF000000"/>
      </patternFill>
    </fill>
    <fill>
      <patternFill patternType="solid">
        <fgColor theme="8" tint="-0.499984740745262"/>
        <bgColor indexed="64"/>
      </patternFill>
    </fill>
    <fill>
      <patternFill patternType="solid">
        <fgColor theme="8" tint="-0.499984740745262"/>
        <bgColor rgb="FF000000"/>
      </patternFill>
    </fill>
    <fill>
      <patternFill patternType="solid">
        <fgColor rgb="FF002060"/>
        <bgColor indexed="64"/>
      </patternFill>
    </fill>
    <fill>
      <patternFill patternType="solid">
        <fgColor theme="4" tint="0.79998168889431442"/>
        <bgColor indexed="64"/>
      </patternFill>
    </fill>
    <fill>
      <patternFill patternType="solid">
        <fgColor rgb="FFF2F2F2"/>
        <bgColor rgb="FF000000"/>
      </patternFill>
    </fill>
    <fill>
      <patternFill patternType="solid">
        <fgColor rgb="FFFFEAF3"/>
        <bgColor rgb="FF000000"/>
      </patternFill>
    </fill>
    <fill>
      <patternFill patternType="solid">
        <fgColor rgb="FF008080"/>
        <bgColor rgb="FF000000"/>
      </patternFill>
    </fill>
    <fill>
      <patternFill patternType="solid">
        <fgColor rgb="FFE3F7F5"/>
        <bgColor rgb="FF000000"/>
      </patternFill>
    </fill>
    <fill>
      <patternFill patternType="solid">
        <fgColor theme="0"/>
        <bgColor rgb="FF000000"/>
      </patternFill>
    </fill>
    <fill>
      <patternFill patternType="solid">
        <fgColor theme="8" tint="0.79998168889431442"/>
        <bgColor rgb="FF000000"/>
      </patternFill>
    </fill>
    <fill>
      <patternFill patternType="solid">
        <fgColor theme="0" tint="-0.14999847407452621"/>
        <bgColor indexed="64"/>
      </patternFill>
    </fill>
    <fill>
      <patternFill patternType="solid">
        <fgColor theme="0" tint="-0.14999847407452621"/>
        <bgColor rgb="FF000000"/>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59999389629810485"/>
        <bgColor rgb="FF000000"/>
      </patternFill>
    </fill>
  </fills>
  <borders count="65">
    <border>
      <left/>
      <right/>
      <top/>
      <bottom/>
      <diagonal/>
    </border>
    <border>
      <left style="hair">
        <color auto="1"/>
      </left>
      <right style="hair">
        <color auto="1"/>
      </right>
      <top style="hair">
        <color auto="1"/>
      </top>
      <bottom style="hair">
        <color auto="1"/>
      </bottom>
      <diagonal/>
    </border>
    <border>
      <left style="hair">
        <color auto="1"/>
      </left>
      <right style="hair">
        <color auto="1"/>
      </right>
      <top/>
      <bottom style="hair">
        <color auto="1"/>
      </bottom>
      <diagonal/>
    </border>
    <border>
      <left/>
      <right style="hair">
        <color auto="1"/>
      </right>
      <top style="hair">
        <color auto="1"/>
      </top>
      <bottom style="hair">
        <color auto="1"/>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auto="1"/>
      </left>
      <right style="hair">
        <color auto="1"/>
      </right>
      <top/>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style="medium">
        <color rgb="FF008080"/>
      </left>
      <right style="medium">
        <color theme="0"/>
      </right>
      <top style="medium">
        <color rgb="FF008080"/>
      </top>
      <bottom style="medium">
        <color rgb="FF008080"/>
      </bottom>
      <diagonal/>
    </border>
    <border>
      <left style="medium">
        <color theme="0"/>
      </left>
      <right style="medium">
        <color theme="0"/>
      </right>
      <top style="medium">
        <color rgb="FF008080"/>
      </top>
      <bottom style="medium">
        <color rgb="FF008080"/>
      </bottom>
      <diagonal/>
    </border>
    <border>
      <left style="medium">
        <color theme="0"/>
      </left>
      <right style="medium">
        <color rgb="FF008080"/>
      </right>
      <top style="medium">
        <color rgb="FF008080"/>
      </top>
      <bottom style="medium">
        <color rgb="FF008080"/>
      </bottom>
      <diagonal/>
    </border>
    <border>
      <left/>
      <right style="medium">
        <color theme="0"/>
      </right>
      <top style="medium">
        <color theme="0"/>
      </top>
      <bottom style="medium">
        <color theme="0"/>
      </bottom>
      <diagonal/>
    </border>
    <border>
      <left style="dashed">
        <color theme="0" tint="-0.499984740745262"/>
      </left>
      <right style="dashed">
        <color theme="0" tint="-0.499984740745262"/>
      </right>
      <top style="dashed">
        <color theme="0" tint="-0.499984740745262"/>
      </top>
      <bottom style="dashed">
        <color theme="0" tint="-0.499984740745262"/>
      </bottom>
      <diagonal/>
    </border>
    <border>
      <left style="dashed">
        <color theme="0" tint="-0.499984740745262"/>
      </left>
      <right/>
      <top style="dashed">
        <color theme="0" tint="-0.499984740745262"/>
      </top>
      <bottom style="dashed">
        <color theme="0" tint="-0.499984740745262"/>
      </bottom>
      <diagonal/>
    </border>
    <border>
      <left style="hair">
        <color auto="1"/>
      </left>
      <right style="medium">
        <color rgb="FF008080"/>
      </right>
      <top style="hair">
        <color auto="1"/>
      </top>
      <bottom style="hair">
        <color auto="1"/>
      </bottom>
      <diagonal/>
    </border>
    <border>
      <left style="dashed">
        <color rgb="FF808080"/>
      </left>
      <right style="dashed">
        <color rgb="FF808080"/>
      </right>
      <top style="dashed">
        <color rgb="FF808080"/>
      </top>
      <bottom style="dashed">
        <color rgb="FF808080"/>
      </bottom>
      <diagonal/>
    </border>
    <border>
      <left/>
      <right style="dashed">
        <color rgb="FF808080"/>
      </right>
      <top style="dashed">
        <color rgb="FF808080"/>
      </top>
      <bottom style="dashed">
        <color rgb="FF808080"/>
      </bottom>
      <diagonal/>
    </border>
    <border>
      <left style="dashed">
        <color rgb="FF808080"/>
      </left>
      <right style="dashed">
        <color rgb="FF808080"/>
      </right>
      <top/>
      <bottom style="dashed">
        <color rgb="FF808080"/>
      </bottom>
      <diagonal/>
    </border>
    <border>
      <left/>
      <right style="dashed">
        <color rgb="FF808080"/>
      </right>
      <top/>
      <bottom style="dashed">
        <color rgb="FF808080"/>
      </bottom>
      <diagonal/>
    </border>
    <border>
      <left style="medium">
        <color rgb="FF008080"/>
      </left>
      <right style="hair">
        <color indexed="64"/>
      </right>
      <top style="hair">
        <color indexed="64"/>
      </top>
      <bottom style="hair">
        <color indexed="64"/>
      </bottom>
      <diagonal/>
    </border>
    <border>
      <left/>
      <right style="medium">
        <color rgb="FF008080"/>
      </right>
      <top style="hair">
        <color indexed="64"/>
      </top>
      <bottom style="hair">
        <color indexed="64"/>
      </bottom>
      <diagonal/>
    </border>
    <border>
      <left style="medium">
        <color rgb="FF008080"/>
      </left>
      <right style="hair">
        <color indexed="64"/>
      </right>
      <top/>
      <bottom style="hair">
        <color indexed="64"/>
      </bottom>
      <diagonal/>
    </border>
    <border>
      <left/>
      <right style="medium">
        <color rgb="FF008080"/>
      </right>
      <top/>
      <bottom style="hair">
        <color indexed="64"/>
      </bottom>
      <diagonal/>
    </border>
    <border>
      <left/>
      <right style="hair">
        <color auto="1"/>
      </right>
      <top style="hair">
        <color auto="1"/>
      </top>
      <bottom/>
      <diagonal/>
    </border>
    <border>
      <left style="dashed">
        <color theme="0" tint="-0.499984740745262"/>
      </left>
      <right style="hair">
        <color auto="1"/>
      </right>
      <top style="hair">
        <color auto="1"/>
      </top>
      <bottom/>
      <diagonal/>
    </border>
    <border>
      <left style="dashed">
        <color theme="0" tint="-0.499984740745262"/>
      </left>
      <right style="hair">
        <color auto="1"/>
      </right>
      <top/>
      <bottom/>
      <diagonal/>
    </border>
    <border>
      <left style="dashed">
        <color theme="0" tint="-0.499984740745262"/>
      </left>
      <right style="hair">
        <color auto="1"/>
      </right>
      <top/>
      <bottom style="hair">
        <color auto="1"/>
      </bottom>
      <diagonal/>
    </border>
    <border>
      <left/>
      <right style="hair">
        <color auto="1"/>
      </right>
      <top/>
      <bottom/>
      <diagonal/>
    </border>
    <border>
      <left style="dashed">
        <color theme="0" tint="-0.499984740745262"/>
      </left>
      <right style="dashed">
        <color theme="0" tint="-0.499984740745262"/>
      </right>
      <top style="dashed">
        <color theme="0" tint="-0.499984740745262"/>
      </top>
      <bottom/>
      <diagonal/>
    </border>
    <border>
      <left/>
      <right/>
      <top/>
      <bottom style="hair">
        <color indexed="64"/>
      </bottom>
      <diagonal/>
    </border>
    <border>
      <left style="hair">
        <color indexed="64"/>
      </left>
      <right/>
      <top style="hair">
        <color indexed="64"/>
      </top>
      <bottom/>
      <diagonal/>
    </border>
    <border>
      <left style="dashed">
        <color rgb="FF808080"/>
      </left>
      <right style="dashed">
        <color rgb="FF808080"/>
      </right>
      <top/>
      <bottom/>
      <diagonal/>
    </border>
    <border>
      <left/>
      <right style="dashed">
        <color rgb="FF808080"/>
      </right>
      <top/>
      <bottom/>
      <diagonal/>
    </border>
    <border>
      <left style="hair">
        <color auto="1"/>
      </left>
      <right/>
      <top style="hair">
        <color auto="1"/>
      </top>
      <bottom style="hair">
        <color auto="1"/>
      </bottom>
      <diagonal/>
    </border>
    <border>
      <left/>
      <right/>
      <top style="hair">
        <color auto="1"/>
      </top>
      <bottom style="hair">
        <color auto="1"/>
      </bottom>
      <diagonal/>
    </border>
    <border>
      <left style="hair">
        <color auto="1"/>
      </left>
      <right/>
      <top/>
      <bottom style="hair">
        <color auto="1"/>
      </bottom>
      <diagonal/>
    </border>
    <border>
      <left style="medium">
        <color rgb="FF008080"/>
      </left>
      <right/>
      <top style="medium">
        <color rgb="FF008080"/>
      </top>
      <bottom/>
      <diagonal/>
    </border>
    <border>
      <left/>
      <right/>
      <top style="medium">
        <color rgb="FF008080"/>
      </top>
      <bottom/>
      <diagonal/>
    </border>
    <border>
      <left/>
      <right style="medium">
        <color rgb="FF008080"/>
      </right>
      <top style="medium">
        <color rgb="FF008080"/>
      </top>
      <bottom/>
      <diagonal/>
    </border>
    <border>
      <left style="medium">
        <color rgb="FF008080"/>
      </left>
      <right style="hair">
        <color auto="1"/>
      </right>
      <top style="medium">
        <color rgb="FF008080"/>
      </top>
      <bottom style="hair">
        <color auto="1"/>
      </bottom>
      <diagonal/>
    </border>
    <border>
      <left style="hair">
        <color auto="1"/>
      </left>
      <right style="hair">
        <color auto="1"/>
      </right>
      <top style="medium">
        <color rgb="FF008080"/>
      </top>
      <bottom style="hair">
        <color auto="1"/>
      </bottom>
      <diagonal/>
    </border>
    <border>
      <left style="hair">
        <color auto="1"/>
      </left>
      <right style="medium">
        <color rgb="FF008080"/>
      </right>
      <top style="medium">
        <color rgb="FF008080"/>
      </top>
      <bottom style="hair">
        <color auto="1"/>
      </bottom>
      <diagonal/>
    </border>
    <border>
      <left style="medium">
        <color rgb="FF008080"/>
      </left>
      <right style="hair">
        <color indexed="64"/>
      </right>
      <top style="hair">
        <color indexed="64"/>
      </top>
      <bottom/>
      <diagonal/>
    </border>
    <border>
      <left style="hair">
        <color indexed="64"/>
      </left>
      <right style="medium">
        <color rgb="FF008080"/>
      </right>
      <top style="hair">
        <color indexed="64"/>
      </top>
      <bottom/>
      <diagonal/>
    </border>
    <border>
      <left style="medium">
        <color rgb="FF008080"/>
      </left>
      <right style="hair">
        <color auto="1"/>
      </right>
      <top style="hair">
        <color auto="1"/>
      </top>
      <bottom style="medium">
        <color rgb="FF008080"/>
      </bottom>
      <diagonal/>
    </border>
    <border>
      <left style="hair">
        <color auto="1"/>
      </left>
      <right style="hair">
        <color auto="1"/>
      </right>
      <top style="hair">
        <color auto="1"/>
      </top>
      <bottom style="medium">
        <color rgb="FF008080"/>
      </bottom>
      <diagonal/>
    </border>
    <border>
      <left style="hair">
        <color auto="1"/>
      </left>
      <right style="medium">
        <color rgb="FF008080"/>
      </right>
      <top style="hair">
        <color auto="1"/>
      </top>
      <bottom style="medium">
        <color rgb="FF008080"/>
      </bottom>
      <diagonal/>
    </border>
    <border>
      <left style="hair">
        <color auto="1"/>
      </left>
      <right style="medium">
        <color rgb="FF008080"/>
      </right>
      <top/>
      <bottom/>
      <diagonal/>
    </border>
    <border>
      <left style="hair">
        <color auto="1"/>
      </left>
      <right style="medium">
        <color rgb="FF008080"/>
      </right>
      <top/>
      <bottom style="hair">
        <color auto="1"/>
      </bottom>
      <diagonal/>
    </border>
    <border>
      <left style="medium">
        <color rgb="FF008080"/>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0">
    <xf numFmtId="0" fontId="0" fillId="0" borderId="0"/>
    <xf numFmtId="0" fontId="15" fillId="0" borderId="0"/>
    <xf numFmtId="9" fontId="15" fillId="0" borderId="0" applyFont="0" applyFill="0" applyBorder="0" applyAlignment="0" applyProtection="0"/>
    <xf numFmtId="168" fontId="17" fillId="0" borderId="0" applyFont="0" applyFill="0" applyBorder="0" applyAlignment="0" applyProtection="0"/>
    <xf numFmtId="166" fontId="15" fillId="0" borderId="0" applyFont="0" applyFill="0" applyBorder="0" applyAlignment="0" applyProtection="0"/>
    <xf numFmtId="0" fontId="17" fillId="0" borderId="0"/>
    <xf numFmtId="9" fontId="17" fillId="0" borderId="0" applyFont="0" applyFill="0" applyBorder="0" applyAlignment="0" applyProtection="0"/>
    <xf numFmtId="0" fontId="18" fillId="0" borderId="0" applyNumberFormat="0" applyFill="0" applyBorder="0" applyAlignment="0" applyProtection="0"/>
    <xf numFmtId="0" fontId="14" fillId="0" borderId="0"/>
    <xf numFmtId="167" fontId="14" fillId="0" borderId="0" applyFont="0" applyFill="0" applyBorder="0" applyAlignment="0" applyProtection="0"/>
    <xf numFmtId="0" fontId="13" fillId="0" borderId="0"/>
    <xf numFmtId="9" fontId="13" fillId="0" borderId="0" applyFont="0" applyFill="0" applyBorder="0" applyAlignment="0" applyProtection="0"/>
    <xf numFmtId="166" fontId="13" fillId="0" borderId="0" applyFont="0" applyFill="0" applyBorder="0" applyAlignment="0" applyProtection="0"/>
    <xf numFmtId="0" fontId="13" fillId="0" borderId="0"/>
    <xf numFmtId="43" fontId="13" fillId="0" borderId="0" applyFon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2" fillId="0" borderId="0"/>
    <xf numFmtId="9" fontId="12" fillId="0" borderId="0" applyFont="0" applyFill="0" applyBorder="0" applyAlignment="0" applyProtection="0"/>
    <xf numFmtId="166" fontId="12" fillId="0" borderId="0" applyFont="0" applyFill="0" applyBorder="0" applyAlignment="0" applyProtection="0"/>
    <xf numFmtId="0" fontId="12" fillId="0" borderId="0"/>
    <xf numFmtId="43" fontId="12" fillId="0" borderId="0" applyFont="0" applyFill="0" applyBorder="0" applyAlignment="0" applyProtection="0"/>
    <xf numFmtId="0" fontId="11" fillId="0" borderId="0"/>
    <xf numFmtId="0" fontId="10" fillId="0" borderId="0"/>
    <xf numFmtId="164" fontId="16" fillId="0" borderId="0" applyFont="0" applyFill="0" applyBorder="0" applyAlignment="0" applyProtection="0"/>
    <xf numFmtId="0" fontId="9" fillId="0" borderId="0"/>
    <xf numFmtId="0" fontId="9" fillId="0" borderId="0"/>
    <xf numFmtId="0" fontId="8" fillId="0" borderId="0"/>
    <xf numFmtId="0" fontId="8" fillId="0" borderId="0"/>
    <xf numFmtId="0" fontId="7" fillId="0" borderId="0"/>
    <xf numFmtId="0" fontId="6" fillId="0" borderId="0"/>
    <xf numFmtId="0" fontId="6" fillId="0" borderId="0"/>
    <xf numFmtId="0" fontId="5" fillId="0" borderId="0"/>
    <xf numFmtId="0" fontId="5" fillId="0" borderId="0"/>
    <xf numFmtId="0" fontId="23" fillId="0" borderId="0" applyNumberFormat="0" applyFill="0" applyBorder="0" applyAlignment="0" applyProtection="0"/>
    <xf numFmtId="0" fontId="4" fillId="0" borderId="0"/>
    <xf numFmtId="9" fontId="16" fillId="0" borderId="0" applyFont="0" applyFill="0" applyBorder="0" applyAlignment="0" applyProtection="0"/>
    <xf numFmtId="41" fontId="16"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164" fontId="16"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16" fillId="0" borderId="0" applyFont="0" applyFill="0" applyBorder="0" applyAlignment="0" applyProtection="0"/>
    <xf numFmtId="43" fontId="16" fillId="0" borderId="0" applyFont="0" applyFill="0" applyBorder="0" applyAlignment="0" applyProtection="0"/>
    <xf numFmtId="41" fontId="16" fillId="0" borderId="0" applyFont="0" applyFill="0" applyBorder="0" applyAlignment="0" applyProtection="0"/>
    <xf numFmtId="165" fontId="16" fillId="0" borderId="0" applyFont="0" applyFill="0" applyBorder="0" applyAlignment="0" applyProtection="0"/>
  </cellStyleXfs>
  <cellXfs count="450">
    <xf numFmtId="0" fontId="0" fillId="0" borderId="0" xfId="0"/>
    <xf numFmtId="0" fontId="0" fillId="2" borderId="0" xfId="0" applyFill="1"/>
    <xf numFmtId="0" fontId="22" fillId="0" borderId="0" xfId="0" applyFont="1" applyProtection="1">
      <protection locked="0"/>
    </xf>
    <xf numFmtId="0" fontId="24" fillId="0" borderId="0" xfId="0" applyFont="1"/>
    <xf numFmtId="0" fontId="25" fillId="0" borderId="0" xfId="34" applyFont="1" applyAlignment="1">
      <alignment horizontal="justify" vertical="center"/>
    </xf>
    <xf numFmtId="0" fontId="0" fillId="4" borderId="0" xfId="0" applyFill="1"/>
    <xf numFmtId="0" fontId="0" fillId="5" borderId="0" xfId="0" applyFill="1"/>
    <xf numFmtId="0" fontId="0" fillId="0" borderId="0" xfId="0" applyAlignment="1">
      <alignment horizontal="center"/>
    </xf>
    <xf numFmtId="0" fontId="28" fillId="6" borderId="1" xfId="0" applyFont="1" applyFill="1" applyBorder="1" applyAlignment="1" applyProtection="1">
      <alignment horizontal="center" vertical="center" wrapText="1"/>
      <protection locked="0"/>
    </xf>
    <xf numFmtId="49" fontId="29" fillId="6" borderId="1" xfId="0" applyNumberFormat="1" applyFont="1" applyFill="1" applyBorder="1" applyAlignment="1" applyProtection="1">
      <alignment horizontal="center" vertical="center" wrapText="1"/>
      <protection locked="0"/>
    </xf>
    <xf numFmtId="169" fontId="29" fillId="6" borderId="1" xfId="30" applyNumberFormat="1" applyFont="1" applyFill="1" applyBorder="1" applyAlignment="1" applyProtection="1">
      <alignment horizontal="center" vertical="center" wrapText="1"/>
      <protection locked="0"/>
    </xf>
    <xf numFmtId="0" fontId="29" fillId="6" borderId="1" xfId="0" applyFont="1" applyFill="1" applyBorder="1" applyAlignment="1" applyProtection="1">
      <alignment horizontal="center" vertical="center" wrapText="1"/>
      <protection locked="0"/>
    </xf>
    <xf numFmtId="0" fontId="31" fillId="0" borderId="0" xfId="0" applyFont="1" applyAlignment="1" applyProtection="1">
      <alignment horizontal="center"/>
      <protection locked="0"/>
    </xf>
    <xf numFmtId="170" fontId="29" fillId="6" borderId="1" xfId="0" applyNumberFormat="1" applyFont="1" applyFill="1" applyBorder="1" applyAlignment="1" applyProtection="1">
      <alignment horizontal="center" vertical="center" wrapText="1"/>
      <protection locked="0"/>
    </xf>
    <xf numFmtId="49" fontId="31" fillId="0" borderId="0" xfId="0" applyNumberFormat="1" applyFont="1" applyAlignment="1" applyProtection="1">
      <alignment horizontal="center"/>
      <protection locked="0"/>
    </xf>
    <xf numFmtId="169" fontId="31" fillId="0" borderId="0" xfId="0" applyNumberFormat="1" applyFont="1" applyAlignment="1" applyProtection="1">
      <alignment horizontal="center"/>
      <protection locked="0"/>
    </xf>
    <xf numFmtId="170" fontId="30" fillId="0" borderId="0" xfId="0" applyNumberFormat="1" applyFont="1" applyAlignment="1">
      <alignment horizontal="center"/>
    </xf>
    <xf numFmtId="0" fontId="30" fillId="2" borderId="0" xfId="0" applyFont="1" applyFill="1" applyAlignment="1">
      <alignment horizontal="center"/>
    </xf>
    <xf numFmtId="0" fontId="22" fillId="8" borderId="1" xfId="0" applyFont="1" applyFill="1" applyBorder="1" applyAlignment="1" applyProtection="1">
      <alignment horizontal="center" vertical="center" wrapText="1"/>
      <protection locked="0"/>
    </xf>
    <xf numFmtId="0" fontId="33" fillId="9" borderId="1" xfId="0" applyFont="1" applyFill="1" applyBorder="1" applyAlignment="1" applyProtection="1">
      <alignment horizontal="center" vertical="center" wrapText="1"/>
      <protection locked="0"/>
    </xf>
    <xf numFmtId="169" fontId="22" fillId="8" borderId="1" xfId="0" applyNumberFormat="1" applyFont="1" applyFill="1" applyBorder="1" applyAlignment="1" applyProtection="1">
      <alignment horizontal="center" vertical="center" wrapText="1"/>
      <protection locked="0"/>
    </xf>
    <xf numFmtId="169" fontId="33" fillId="9" borderId="1" xfId="35" applyNumberFormat="1" applyFont="1" applyFill="1" applyBorder="1" applyAlignment="1" applyProtection="1">
      <alignment horizontal="center" vertical="center" wrapText="1"/>
      <protection locked="0"/>
    </xf>
    <xf numFmtId="49" fontId="33" fillId="9" borderId="1" xfId="0" applyNumberFormat="1" applyFont="1" applyFill="1" applyBorder="1" applyAlignment="1" applyProtection="1">
      <alignment horizontal="center" vertical="center" wrapText="1"/>
      <protection locked="0"/>
    </xf>
    <xf numFmtId="0" fontId="26" fillId="12" borderId="1" xfId="0" applyFont="1" applyFill="1" applyBorder="1" applyAlignment="1">
      <alignment horizontal="center" vertical="center"/>
    </xf>
    <xf numFmtId="0" fontId="26" fillId="12" borderId="1" xfId="0" applyFont="1" applyFill="1" applyBorder="1" applyAlignment="1">
      <alignment horizontal="center" vertical="center" wrapText="1"/>
    </xf>
    <xf numFmtId="0" fontId="27" fillId="3" borderId="0" xfId="35" applyFont="1" applyFill="1" applyAlignment="1">
      <alignment horizontal="center"/>
    </xf>
    <xf numFmtId="0" fontId="4" fillId="0" borderId="0" xfId="35"/>
    <xf numFmtId="0" fontId="30" fillId="0" borderId="0" xfId="0" applyFont="1"/>
    <xf numFmtId="0" fontId="34" fillId="0" borderId="0" xfId="0" applyFont="1" applyAlignment="1">
      <alignment horizontal="left" readingOrder="1"/>
    </xf>
    <xf numFmtId="0" fontId="34" fillId="0" borderId="0" xfId="0" applyFont="1" applyAlignment="1">
      <alignment horizontal="left" vertical="center" readingOrder="1"/>
    </xf>
    <xf numFmtId="0" fontId="4" fillId="0" borderId="0" xfId="35" applyAlignment="1">
      <alignment vertical="center"/>
    </xf>
    <xf numFmtId="0" fontId="0" fillId="0" borderId="0" xfId="0" applyAlignment="1">
      <alignment vertical="center"/>
    </xf>
    <xf numFmtId="0" fontId="0" fillId="2" borderId="0" xfId="0" applyFill="1" applyAlignment="1">
      <alignment vertical="center"/>
    </xf>
    <xf numFmtId="0" fontId="0" fillId="0" borderId="0" xfId="0" applyAlignment="1">
      <alignment horizontal="center" vertical="center"/>
    </xf>
    <xf numFmtId="0" fontId="0" fillId="0" borderId="0" xfId="0" applyAlignment="1">
      <alignment vertical="center" wrapText="1"/>
    </xf>
    <xf numFmtId="0" fontId="30" fillId="0" borderId="0" xfId="0" applyFont="1" applyAlignment="1">
      <alignment vertical="center"/>
    </xf>
    <xf numFmtId="164" fontId="29" fillId="6" borderId="1" xfId="24" applyFont="1" applyFill="1" applyBorder="1" applyAlignment="1">
      <alignment horizontal="center" vertical="center"/>
    </xf>
    <xf numFmtId="0" fontId="29" fillId="6" borderId="1" xfId="0" applyFont="1" applyFill="1" applyBorder="1" applyAlignment="1">
      <alignment horizontal="center" vertical="center" wrapText="1"/>
    </xf>
    <xf numFmtId="0" fontId="0" fillId="5" borderId="0" xfId="0" applyFill="1" applyAlignment="1">
      <alignment vertical="center"/>
    </xf>
    <xf numFmtId="0" fontId="29" fillId="13" borderId="1" xfId="0" applyFont="1" applyFill="1" applyBorder="1" applyAlignment="1">
      <alignment horizontal="center" vertical="center" wrapText="1"/>
    </xf>
    <xf numFmtId="0" fontId="30" fillId="2" borderId="0" xfId="0" applyFont="1" applyFill="1"/>
    <xf numFmtId="0" fontId="29" fillId="6" borderId="1" xfId="36" applyNumberFormat="1" applyFont="1" applyFill="1" applyBorder="1" applyAlignment="1" applyProtection="1">
      <alignment horizontal="center" vertical="center" wrapText="1"/>
      <protection locked="0"/>
    </xf>
    <xf numFmtId="0" fontId="29" fillId="14" borderId="1" xfId="0" applyFont="1" applyFill="1" applyBorder="1" applyAlignment="1">
      <alignment horizontal="center" vertical="center" wrapText="1"/>
    </xf>
    <xf numFmtId="0" fontId="29" fillId="14" borderId="3" xfId="0" applyFont="1" applyFill="1" applyBorder="1" applyAlignment="1">
      <alignment horizontal="center" vertical="center" wrapText="1"/>
    </xf>
    <xf numFmtId="0" fontId="29" fillId="14" borderId="4" xfId="0" applyFont="1" applyFill="1" applyBorder="1" applyAlignment="1">
      <alignment horizontal="center" vertical="center" wrapText="1"/>
    </xf>
    <xf numFmtId="0" fontId="29" fillId="14" borderId="5" xfId="0" applyFont="1" applyFill="1" applyBorder="1" applyAlignment="1">
      <alignment horizontal="center" vertical="center" wrapText="1"/>
    </xf>
    <xf numFmtId="0" fontId="29" fillId="13" borderId="1" xfId="0" applyFont="1" applyFill="1" applyBorder="1" applyAlignment="1">
      <alignment horizontal="center" vertical="center"/>
    </xf>
    <xf numFmtId="49" fontId="29" fillId="14" borderId="1" xfId="0" applyNumberFormat="1" applyFont="1" applyFill="1" applyBorder="1" applyAlignment="1" applyProtection="1">
      <alignment horizontal="center" vertical="center" wrapText="1"/>
      <protection locked="0"/>
    </xf>
    <xf numFmtId="169" fontId="29" fillId="14" borderId="1" xfId="30" applyNumberFormat="1" applyFont="1" applyFill="1" applyBorder="1" applyAlignment="1" applyProtection="1">
      <alignment horizontal="center" vertical="center" wrapText="1"/>
      <protection locked="0"/>
    </xf>
    <xf numFmtId="164" fontId="29" fillId="14" borderId="1" xfId="24" applyFont="1" applyFill="1" applyBorder="1" applyAlignment="1">
      <alignment horizontal="center" vertical="center"/>
    </xf>
    <xf numFmtId="14" fontId="29" fillId="6" borderId="1" xfId="30" applyNumberFormat="1" applyFont="1" applyFill="1" applyBorder="1" applyAlignment="1" applyProtection="1">
      <alignment horizontal="center" vertical="center" wrapText="1"/>
      <protection locked="0"/>
    </xf>
    <xf numFmtId="0" fontId="29" fillId="14" borderId="2" xfId="0" applyFont="1" applyFill="1" applyBorder="1" applyAlignment="1">
      <alignment horizontal="center" vertical="center" wrapText="1"/>
    </xf>
    <xf numFmtId="169" fontId="38" fillId="8" borderId="1" xfId="0" applyNumberFormat="1" applyFont="1" applyFill="1" applyBorder="1" applyAlignment="1" applyProtection="1">
      <alignment horizontal="center" vertical="center" wrapText="1"/>
      <protection locked="0"/>
    </xf>
    <xf numFmtId="0" fontId="29" fillId="14" borderId="1" xfId="0" applyFont="1" applyFill="1" applyBorder="1" applyAlignment="1">
      <alignment vertical="center" wrapText="1"/>
    </xf>
    <xf numFmtId="14" fontId="29" fillId="14" borderId="1" xfId="0" applyNumberFormat="1" applyFont="1" applyFill="1" applyBorder="1" applyAlignment="1">
      <alignment horizontal="center" vertical="center" wrapText="1"/>
    </xf>
    <xf numFmtId="14" fontId="29" fillId="14" borderId="2" xfId="0" applyNumberFormat="1" applyFont="1" applyFill="1" applyBorder="1" applyAlignment="1">
      <alignment horizontal="center" vertical="center" wrapText="1"/>
    </xf>
    <xf numFmtId="172" fontId="29" fillId="14" borderId="1" xfId="0" applyNumberFormat="1" applyFont="1" applyFill="1" applyBorder="1" applyAlignment="1">
      <alignment vertical="center"/>
    </xf>
    <xf numFmtId="171" fontId="29" fillId="14" borderId="2" xfId="0" applyNumberFormat="1" applyFont="1" applyFill="1" applyBorder="1" applyAlignment="1">
      <alignment vertical="center"/>
    </xf>
    <xf numFmtId="172" fontId="29" fillId="14" borderId="4" xfId="0" applyNumberFormat="1" applyFont="1" applyFill="1" applyBorder="1" applyAlignment="1">
      <alignment vertical="center"/>
    </xf>
    <xf numFmtId="172" fontId="29" fillId="14" borderId="2" xfId="0" applyNumberFormat="1" applyFont="1" applyFill="1" applyBorder="1" applyAlignment="1">
      <alignment vertical="center"/>
    </xf>
    <xf numFmtId="0" fontId="3" fillId="2" borderId="0" xfId="0" applyFont="1" applyFill="1"/>
    <xf numFmtId="0" fontId="40" fillId="15" borderId="7" xfId="0" applyFont="1" applyFill="1" applyBorder="1" applyAlignment="1" applyProtection="1">
      <alignment horizontal="center" vertical="center" wrapText="1"/>
      <protection locked="0"/>
    </xf>
    <xf numFmtId="0" fontId="26" fillId="16" borderId="7" xfId="0" applyFont="1" applyFill="1" applyBorder="1" applyAlignment="1" applyProtection="1">
      <alignment horizontal="center" vertical="center" wrapText="1"/>
      <protection locked="0"/>
    </xf>
    <xf numFmtId="49" fontId="41" fillId="17" borderId="7" xfId="0" applyNumberFormat="1" applyFont="1" applyFill="1" applyBorder="1" applyAlignment="1" applyProtection="1">
      <alignment horizontal="center" vertical="center" wrapText="1"/>
      <protection locked="0"/>
    </xf>
    <xf numFmtId="49" fontId="26" fillId="16" borderId="7" xfId="0" applyNumberFormat="1" applyFont="1" applyFill="1" applyBorder="1" applyAlignment="1" applyProtection="1">
      <alignment horizontal="center" vertical="center" wrapText="1"/>
      <protection locked="0"/>
    </xf>
    <xf numFmtId="0" fontId="41" fillId="17" borderId="7" xfId="0" applyFont="1" applyFill="1" applyBorder="1" applyAlignment="1" applyProtection="1">
      <alignment horizontal="center" vertical="center" wrapText="1"/>
      <protection locked="0"/>
    </xf>
    <xf numFmtId="169" fontId="41" fillId="17" borderId="7" xfId="35" applyNumberFormat="1" applyFont="1" applyFill="1" applyBorder="1" applyAlignment="1" applyProtection="1">
      <alignment horizontal="center" vertical="center" wrapText="1"/>
      <protection locked="0"/>
    </xf>
    <xf numFmtId="169" fontId="41" fillId="17" borderId="8" xfId="35" applyNumberFormat="1" applyFont="1" applyFill="1" applyBorder="1" applyAlignment="1" applyProtection="1">
      <alignment horizontal="center" vertical="center" wrapText="1"/>
      <protection locked="0"/>
    </xf>
    <xf numFmtId="169" fontId="41" fillId="18" borderId="9" xfId="35" applyNumberFormat="1" applyFont="1" applyFill="1" applyBorder="1" applyAlignment="1" applyProtection="1">
      <alignment horizontal="center" vertical="center" wrapText="1"/>
      <protection locked="0"/>
    </xf>
    <xf numFmtId="169" fontId="41" fillId="17" borderId="10" xfId="35" applyNumberFormat="1" applyFont="1" applyFill="1" applyBorder="1" applyAlignment="1" applyProtection="1">
      <alignment horizontal="center" vertical="center" wrapText="1"/>
      <protection locked="0"/>
    </xf>
    <xf numFmtId="169" fontId="41" fillId="18" borderId="10" xfId="35" applyNumberFormat="1" applyFont="1" applyFill="1" applyBorder="1" applyAlignment="1" applyProtection="1">
      <alignment horizontal="center" vertical="center" wrapText="1"/>
      <protection locked="0"/>
    </xf>
    <xf numFmtId="169" fontId="41" fillId="18" borderId="11" xfId="35" applyNumberFormat="1" applyFont="1" applyFill="1" applyBorder="1" applyAlignment="1" applyProtection="1">
      <alignment horizontal="center" vertical="center" wrapText="1"/>
      <protection locked="0"/>
    </xf>
    <xf numFmtId="0" fontId="42" fillId="19" borderId="12" xfId="0" applyFont="1" applyFill="1" applyBorder="1" applyAlignment="1" applyProtection="1">
      <alignment horizontal="center" vertical="center" wrapText="1"/>
      <protection locked="0"/>
    </xf>
    <xf numFmtId="0" fontId="42" fillId="19" borderId="7" xfId="0" applyFont="1" applyFill="1" applyBorder="1" applyAlignment="1" applyProtection="1">
      <alignment horizontal="center" vertical="center" wrapText="1"/>
      <protection locked="0"/>
    </xf>
    <xf numFmtId="0" fontId="43" fillId="7" borderId="7" xfId="0" applyFont="1" applyFill="1" applyBorder="1" applyAlignment="1" applyProtection="1">
      <alignment horizontal="center" vertical="center" wrapText="1"/>
      <protection locked="0"/>
    </xf>
    <xf numFmtId="0" fontId="3" fillId="0" borderId="0" xfId="0" applyFont="1"/>
    <xf numFmtId="0" fontId="44" fillId="2" borderId="0" xfId="0" applyFont="1" applyFill="1"/>
    <xf numFmtId="0" fontId="45" fillId="15" borderId="0" xfId="0" applyFont="1" applyFill="1" applyAlignment="1" applyProtection="1">
      <alignment horizontal="center" vertical="center" wrapText="1"/>
      <protection locked="0"/>
    </xf>
    <xf numFmtId="0" fontId="46" fillId="16" borderId="0" xfId="0" applyFont="1" applyFill="1" applyAlignment="1" applyProtection="1">
      <alignment horizontal="center" vertical="center" wrapText="1"/>
      <protection locked="0"/>
    </xf>
    <xf numFmtId="49" fontId="47" fillId="17" borderId="0" xfId="0" applyNumberFormat="1" applyFont="1" applyFill="1" applyAlignment="1" applyProtection="1">
      <alignment horizontal="center" vertical="center" wrapText="1"/>
      <protection locked="0"/>
    </xf>
    <xf numFmtId="49" fontId="46" fillId="16" borderId="0" xfId="0" applyNumberFormat="1" applyFont="1" applyFill="1" applyAlignment="1" applyProtection="1">
      <alignment horizontal="center" vertical="center" wrapText="1"/>
      <protection locked="0"/>
    </xf>
    <xf numFmtId="0" fontId="47" fillId="17" borderId="0" xfId="0" applyFont="1" applyFill="1" applyAlignment="1" applyProtection="1">
      <alignment horizontal="center" vertical="center" wrapText="1"/>
      <protection locked="0"/>
    </xf>
    <xf numFmtId="169" fontId="47" fillId="17" borderId="0" xfId="35" applyNumberFormat="1" applyFont="1" applyFill="1" applyAlignment="1" applyProtection="1">
      <alignment horizontal="center" vertical="center" wrapText="1"/>
      <protection locked="0"/>
    </xf>
    <xf numFmtId="0" fontId="48" fillId="19" borderId="0" xfId="0" applyFont="1" applyFill="1" applyAlignment="1" applyProtection="1">
      <alignment horizontal="center" vertical="center" wrapText="1"/>
      <protection locked="0"/>
    </xf>
    <xf numFmtId="0" fontId="49" fillId="7" borderId="0" xfId="0" applyFont="1" applyFill="1" applyAlignment="1" applyProtection="1">
      <alignment horizontal="center" vertical="center" wrapText="1"/>
      <protection locked="0"/>
    </xf>
    <xf numFmtId="0" fontId="44" fillId="0" borderId="0" xfId="0" applyFont="1"/>
    <xf numFmtId="9" fontId="28" fillId="6" borderId="1" xfId="30" applyNumberFormat="1" applyFont="1" applyFill="1" applyBorder="1" applyAlignment="1" applyProtection="1">
      <alignment horizontal="center" vertical="center" wrapText="1"/>
      <protection locked="0"/>
    </xf>
    <xf numFmtId="2" fontId="28" fillId="6" borderId="1" xfId="30" applyNumberFormat="1" applyFont="1" applyFill="1" applyBorder="1" applyAlignment="1" applyProtection="1">
      <alignment horizontal="center" vertical="center" wrapText="1"/>
      <protection locked="0"/>
    </xf>
    <xf numFmtId="0" fontId="28" fillId="14" borderId="1" xfId="0" applyFont="1" applyFill="1" applyBorder="1" applyAlignment="1">
      <alignment horizontal="center" vertical="center" wrapText="1"/>
    </xf>
    <xf numFmtId="0" fontId="28" fillId="14" borderId="4" xfId="0" applyFont="1" applyFill="1" applyBorder="1" applyAlignment="1">
      <alignment horizontal="center" vertical="center" wrapText="1"/>
    </xf>
    <xf numFmtId="9" fontId="28" fillId="14" borderId="4" xfId="0" applyNumberFormat="1" applyFont="1" applyFill="1" applyBorder="1" applyAlignment="1">
      <alignment horizontal="center" vertical="center" wrapText="1"/>
    </xf>
    <xf numFmtId="9" fontId="28" fillId="14" borderId="1" xfId="0" applyNumberFormat="1" applyFont="1" applyFill="1" applyBorder="1" applyAlignment="1">
      <alignment horizontal="center" vertical="center" wrapText="1"/>
    </xf>
    <xf numFmtId="9" fontId="28" fillId="14" borderId="3" xfId="0" applyNumberFormat="1" applyFont="1" applyFill="1" applyBorder="1" applyAlignment="1">
      <alignment vertical="center" wrapText="1"/>
    </xf>
    <xf numFmtId="0" fontId="28" fillId="14" borderId="4" xfId="0" applyFont="1" applyFill="1" applyBorder="1" applyAlignment="1">
      <alignment vertical="center" wrapText="1"/>
    </xf>
    <xf numFmtId="9" fontId="28" fillId="14" borderId="4" xfId="0" applyNumberFormat="1" applyFont="1" applyFill="1" applyBorder="1" applyAlignment="1">
      <alignment vertical="center" wrapText="1"/>
    </xf>
    <xf numFmtId="1" fontId="28" fillId="6" borderId="1" xfId="30" applyNumberFormat="1" applyFont="1" applyFill="1" applyBorder="1" applyAlignment="1" applyProtection="1">
      <alignment horizontal="center" vertical="center" wrapText="1"/>
      <protection locked="0"/>
    </xf>
    <xf numFmtId="9" fontId="28" fillId="6" borderId="1" xfId="36" applyFont="1" applyFill="1" applyBorder="1" applyAlignment="1" applyProtection="1">
      <alignment horizontal="center" vertical="center" wrapText="1"/>
      <protection locked="0"/>
    </xf>
    <xf numFmtId="9" fontId="28" fillId="14" borderId="1" xfId="30" applyNumberFormat="1" applyFont="1" applyFill="1" applyBorder="1" applyAlignment="1" applyProtection="1">
      <alignment horizontal="center" vertical="center" wrapText="1"/>
      <protection locked="0"/>
    </xf>
    <xf numFmtId="9" fontId="28" fillId="14" borderId="3" xfId="0" applyNumberFormat="1" applyFont="1" applyFill="1" applyBorder="1" applyAlignment="1">
      <alignment horizontal="center" vertical="center" wrapText="1"/>
    </xf>
    <xf numFmtId="1" fontId="28" fillId="14" borderId="1" xfId="30" applyNumberFormat="1" applyFont="1" applyFill="1" applyBorder="1" applyAlignment="1" applyProtection="1">
      <alignment horizontal="center" vertical="center" wrapText="1"/>
      <protection locked="0"/>
    </xf>
    <xf numFmtId="1" fontId="28" fillId="14" borderId="4" xfId="0" applyNumberFormat="1" applyFont="1" applyFill="1" applyBorder="1" applyAlignment="1">
      <alignment horizontal="center" vertical="center" wrapText="1"/>
    </xf>
    <xf numFmtId="164" fontId="29" fillId="20" borderId="13" xfId="24" applyFont="1" applyFill="1" applyBorder="1" applyAlignment="1">
      <alignment horizontal="center" vertical="center"/>
    </xf>
    <xf numFmtId="0" fontId="3" fillId="0" borderId="0" xfId="35" applyFont="1"/>
    <xf numFmtId="0" fontId="28" fillId="20" borderId="1" xfId="0" applyFont="1" applyFill="1" applyBorder="1" applyAlignment="1" applyProtection="1">
      <alignment horizontal="center" vertical="center" wrapText="1"/>
      <protection locked="0"/>
    </xf>
    <xf numFmtId="0" fontId="29" fillId="20" borderId="1" xfId="0" applyFont="1" applyFill="1" applyBorder="1" applyAlignment="1" applyProtection="1">
      <alignment horizontal="center" vertical="center" wrapText="1"/>
      <protection locked="0"/>
    </xf>
    <xf numFmtId="49" fontId="29" fillId="20" borderId="1" xfId="0" applyNumberFormat="1" applyFont="1" applyFill="1" applyBorder="1" applyAlignment="1" applyProtection="1">
      <alignment horizontal="center" vertical="center" wrapText="1"/>
      <protection locked="0"/>
    </xf>
    <xf numFmtId="169" fontId="29" fillId="20" borderId="1" xfId="30" applyNumberFormat="1" applyFont="1" applyFill="1" applyBorder="1" applyAlignment="1" applyProtection="1">
      <alignment horizontal="center" vertical="center" wrapText="1"/>
      <protection locked="0"/>
    </xf>
    <xf numFmtId="170" fontId="29" fillId="21" borderId="1" xfId="0" applyNumberFormat="1" applyFont="1" applyFill="1" applyBorder="1" applyAlignment="1">
      <alignment horizontal="center" vertical="center" wrapText="1"/>
    </xf>
    <xf numFmtId="170" fontId="29" fillId="20" borderId="1" xfId="0" applyNumberFormat="1" applyFont="1" applyFill="1" applyBorder="1" applyAlignment="1" applyProtection="1">
      <alignment horizontal="center" vertical="center" wrapText="1"/>
      <protection locked="0"/>
    </xf>
    <xf numFmtId="0" fontId="29" fillId="20" borderId="1" xfId="0" applyFont="1" applyFill="1" applyBorder="1" applyAlignment="1">
      <alignment horizontal="center" vertical="center" wrapText="1"/>
    </xf>
    <xf numFmtId="0" fontId="29" fillId="20" borderId="1" xfId="0" applyFont="1" applyFill="1" applyBorder="1" applyAlignment="1">
      <alignment horizontal="center"/>
    </xf>
    <xf numFmtId="164" fontId="29" fillId="20" borderId="1" xfId="24" applyFont="1" applyFill="1" applyBorder="1" applyAlignment="1">
      <alignment horizontal="center" vertical="center"/>
    </xf>
    <xf numFmtId="9" fontId="28" fillId="20" borderId="1" xfId="30" applyNumberFormat="1" applyFont="1" applyFill="1" applyBorder="1" applyAlignment="1" applyProtection="1">
      <alignment horizontal="center" vertical="center" wrapText="1"/>
      <protection locked="0"/>
    </xf>
    <xf numFmtId="0" fontId="28" fillId="21" borderId="3" xfId="0" applyFont="1" applyFill="1" applyBorder="1" applyAlignment="1">
      <alignment horizontal="center" vertical="center" wrapText="1"/>
    </xf>
    <xf numFmtId="0" fontId="28" fillId="20" borderId="3" xfId="0" applyFont="1" applyFill="1" applyBorder="1" applyAlignment="1">
      <alignment horizontal="center" vertical="center" wrapText="1"/>
    </xf>
    <xf numFmtId="0" fontId="28" fillId="21" borderId="4" xfId="0" applyFont="1" applyFill="1" applyBorder="1" applyAlignment="1">
      <alignment horizontal="center" vertical="center" wrapText="1"/>
    </xf>
    <xf numFmtId="0" fontId="28" fillId="20" borderId="4" xfId="0" applyFont="1" applyFill="1" applyBorder="1" applyAlignment="1">
      <alignment horizontal="center" vertical="center" wrapText="1"/>
    </xf>
    <xf numFmtId="164" fontId="29" fillId="20" borderId="5" xfId="24" applyFont="1" applyFill="1" applyBorder="1" applyAlignment="1">
      <alignment vertical="center"/>
    </xf>
    <xf numFmtId="164" fontId="29" fillId="20" borderId="5" xfId="24" applyFont="1" applyFill="1" applyBorder="1" applyAlignment="1">
      <alignment horizontal="center" vertical="center"/>
    </xf>
    <xf numFmtId="0" fontId="29" fillId="20" borderId="2" xfId="0" applyFont="1" applyFill="1" applyBorder="1" applyAlignment="1">
      <alignment horizontal="center" vertical="center" wrapText="1"/>
    </xf>
    <xf numFmtId="1" fontId="28" fillId="20" borderId="1" xfId="30" applyNumberFormat="1" applyFont="1" applyFill="1" applyBorder="1" applyAlignment="1" applyProtection="1">
      <alignment horizontal="center" vertical="center" wrapText="1"/>
      <protection locked="0"/>
    </xf>
    <xf numFmtId="49" fontId="29" fillId="20" borderId="13" xfId="0" applyNumberFormat="1" applyFont="1" applyFill="1" applyBorder="1" applyAlignment="1" applyProtection="1">
      <alignment horizontal="center" vertical="center" wrapText="1"/>
      <protection locked="0"/>
    </xf>
    <xf numFmtId="169" fontId="29" fillId="20" borderId="13" xfId="35" applyNumberFormat="1" applyFont="1" applyFill="1" applyBorder="1" applyAlignment="1" applyProtection="1">
      <alignment horizontal="center" vertical="center" wrapText="1"/>
      <protection locked="0"/>
    </xf>
    <xf numFmtId="169" fontId="29" fillId="20" borderId="14" xfId="35" applyNumberFormat="1" applyFont="1" applyFill="1" applyBorder="1" applyAlignment="1" applyProtection="1">
      <alignment horizontal="center" vertical="center" wrapText="1"/>
      <protection locked="0"/>
    </xf>
    <xf numFmtId="9" fontId="28" fillId="20" borderId="1" xfId="35" applyNumberFormat="1" applyFont="1" applyFill="1" applyBorder="1" applyAlignment="1" applyProtection="1">
      <alignment horizontal="center" vertical="center" wrapText="1"/>
      <protection locked="0"/>
    </xf>
    <xf numFmtId="1" fontId="28" fillId="20" borderId="1" xfId="35" applyNumberFormat="1" applyFont="1" applyFill="1" applyBorder="1" applyAlignment="1" applyProtection="1">
      <alignment horizontal="center" vertical="center" wrapText="1"/>
      <protection locked="0"/>
    </xf>
    <xf numFmtId="1" fontId="28" fillId="20" borderId="15" xfId="35" applyNumberFormat="1" applyFont="1" applyFill="1" applyBorder="1" applyAlignment="1" applyProtection="1">
      <alignment horizontal="center" vertical="center" wrapText="1"/>
      <protection locked="0"/>
    </xf>
    <xf numFmtId="9" fontId="28" fillId="20" borderId="15" xfId="35" applyNumberFormat="1" applyFont="1" applyFill="1" applyBorder="1" applyAlignment="1" applyProtection="1">
      <alignment horizontal="center" vertical="center" wrapText="1"/>
      <protection locked="0"/>
    </xf>
    <xf numFmtId="49" fontId="28" fillId="20" borderId="1" xfId="0" applyNumberFormat="1" applyFont="1" applyFill="1" applyBorder="1" applyAlignment="1" applyProtection="1">
      <alignment horizontal="center" vertical="center" wrapText="1"/>
      <protection locked="0"/>
    </xf>
    <xf numFmtId="49" fontId="28" fillId="20" borderId="15" xfId="0" applyNumberFormat="1" applyFont="1" applyFill="1" applyBorder="1" applyAlignment="1" applyProtection="1">
      <alignment horizontal="center" vertical="center" wrapText="1"/>
      <protection locked="0"/>
    </xf>
    <xf numFmtId="0" fontId="28" fillId="20" borderId="1" xfId="0" applyFont="1" applyFill="1" applyBorder="1" applyAlignment="1">
      <alignment horizontal="center" vertical="center" wrapText="1"/>
    </xf>
    <xf numFmtId="0" fontId="28" fillId="20" borderId="15" xfId="0" applyFont="1" applyFill="1" applyBorder="1" applyAlignment="1">
      <alignment horizontal="center" vertical="center" wrapText="1"/>
    </xf>
    <xf numFmtId="49" fontId="29" fillId="20" borderId="13" xfId="0" applyNumberFormat="1" applyFont="1" applyFill="1" applyBorder="1" applyAlignment="1" applyProtection="1">
      <alignment horizontal="center" vertical="center"/>
      <protection locked="0"/>
    </xf>
    <xf numFmtId="0" fontId="29" fillId="20" borderId="19" xfId="0" applyFont="1" applyFill="1" applyBorder="1" applyAlignment="1">
      <alignment horizontal="center" vertical="center"/>
    </xf>
    <xf numFmtId="0" fontId="28" fillId="20" borderId="5" xfId="0" applyFont="1" applyFill="1" applyBorder="1" applyAlignment="1" applyProtection="1">
      <alignment horizontal="center" vertical="center" wrapText="1"/>
      <protection locked="0"/>
    </xf>
    <xf numFmtId="0" fontId="29" fillId="20" borderId="5" xfId="0" applyFont="1" applyFill="1" applyBorder="1" applyAlignment="1" applyProtection="1">
      <alignment horizontal="center" vertical="center" wrapText="1"/>
      <protection locked="0"/>
    </xf>
    <xf numFmtId="0" fontId="29" fillId="20" borderId="5" xfId="0" applyFont="1" applyFill="1" applyBorder="1" applyAlignment="1">
      <alignment horizontal="center"/>
    </xf>
    <xf numFmtId="0" fontId="29" fillId="21" borderId="1" xfId="0" applyFont="1" applyFill="1" applyBorder="1" applyAlignment="1">
      <alignment vertical="center"/>
    </xf>
    <xf numFmtId="0" fontId="29" fillId="21" borderId="2" xfId="0" applyFont="1" applyFill="1" applyBorder="1" applyAlignment="1">
      <alignment vertical="center"/>
    </xf>
    <xf numFmtId="164" fontId="29" fillId="21" borderId="2" xfId="24" applyFont="1" applyFill="1" applyBorder="1" applyAlignment="1">
      <alignment horizontal="right" vertical="center"/>
    </xf>
    <xf numFmtId="164" fontId="29" fillId="21" borderId="2" xfId="24" applyFont="1" applyFill="1" applyBorder="1" applyAlignment="1">
      <alignment vertical="center"/>
    </xf>
    <xf numFmtId="0" fontId="28" fillId="22" borderId="1" xfId="0" applyFont="1" applyFill="1" applyBorder="1" applyAlignment="1" applyProtection="1">
      <alignment horizontal="center" vertical="center" wrapText="1"/>
      <protection locked="0"/>
    </xf>
    <xf numFmtId="9" fontId="28" fillId="22" borderId="1" xfId="0" applyNumberFormat="1" applyFont="1" applyFill="1" applyBorder="1" applyAlignment="1" applyProtection="1">
      <alignment horizontal="center" vertical="center" wrapText="1"/>
      <protection locked="0"/>
    </xf>
    <xf numFmtId="1" fontId="28" fillId="22" borderId="1" xfId="0" applyNumberFormat="1" applyFont="1" applyFill="1" applyBorder="1" applyAlignment="1" applyProtection="1">
      <alignment horizontal="center" vertical="center" wrapText="1"/>
      <protection locked="0"/>
    </xf>
    <xf numFmtId="9" fontId="28" fillId="19" borderId="1" xfId="0" applyNumberFormat="1" applyFont="1" applyFill="1" applyBorder="1" applyAlignment="1">
      <alignment horizontal="center" vertical="center" wrapText="1"/>
    </xf>
    <xf numFmtId="9" fontId="28" fillId="19" borderId="3" xfId="0" applyNumberFormat="1" applyFont="1" applyFill="1" applyBorder="1" applyAlignment="1">
      <alignment horizontal="center" vertical="center" wrapText="1"/>
    </xf>
    <xf numFmtId="9" fontId="28" fillId="19" borderId="4" xfId="0" applyNumberFormat="1" applyFont="1" applyFill="1" applyBorder="1" applyAlignment="1">
      <alignment horizontal="center" vertical="center" wrapText="1"/>
    </xf>
    <xf numFmtId="9" fontId="28" fillId="22" borderId="1" xfId="36" applyFont="1" applyFill="1" applyBorder="1" applyAlignment="1" applyProtection="1">
      <alignment horizontal="center" vertical="center" wrapText="1"/>
      <protection locked="0"/>
    </xf>
    <xf numFmtId="9" fontId="28" fillId="22" borderId="1" xfId="37" applyNumberFormat="1" applyFont="1" applyFill="1" applyBorder="1" applyAlignment="1" applyProtection="1">
      <alignment horizontal="center" vertical="center" wrapText="1"/>
      <protection locked="0"/>
    </xf>
    <xf numFmtId="1" fontId="28" fillId="22" borderId="13" xfId="0" applyNumberFormat="1" applyFont="1" applyFill="1" applyBorder="1" applyAlignment="1" applyProtection="1">
      <alignment horizontal="center" vertical="center" wrapText="1"/>
      <protection locked="0"/>
    </xf>
    <xf numFmtId="9" fontId="28" fillId="22" borderId="13" xfId="0" applyNumberFormat="1" applyFont="1" applyFill="1" applyBorder="1" applyAlignment="1" applyProtection="1">
      <alignment horizontal="center" vertical="center" wrapText="1"/>
      <protection locked="0"/>
    </xf>
    <xf numFmtId="1" fontId="28" fillId="22" borderId="13" xfId="36" applyNumberFormat="1" applyFont="1" applyFill="1" applyBorder="1" applyAlignment="1" applyProtection="1">
      <alignment horizontal="center" vertical="center" wrapText="1"/>
      <protection locked="0"/>
    </xf>
    <xf numFmtId="9" fontId="28" fillId="22" borderId="13" xfId="36" applyFont="1" applyFill="1" applyBorder="1" applyAlignment="1" applyProtection="1">
      <alignment horizontal="center" vertical="center" wrapText="1"/>
      <protection locked="0"/>
    </xf>
    <xf numFmtId="0" fontId="28" fillId="22" borderId="13" xfId="0" applyFont="1" applyFill="1" applyBorder="1" applyAlignment="1" applyProtection="1">
      <alignment horizontal="center" vertical="center" wrapText="1"/>
      <protection locked="0"/>
    </xf>
    <xf numFmtId="1" fontId="28" fillId="22" borderId="1" xfId="36" applyNumberFormat="1" applyFont="1" applyFill="1" applyBorder="1" applyAlignment="1" applyProtection="1">
      <alignment horizontal="center" vertical="center" wrapText="1"/>
      <protection locked="0"/>
    </xf>
    <xf numFmtId="9" fontId="28" fillId="19" borderId="1" xfId="0" applyNumberFormat="1" applyFont="1" applyFill="1" applyBorder="1" applyAlignment="1" applyProtection="1">
      <alignment horizontal="center" vertical="center" wrapText="1"/>
      <protection locked="0"/>
    </xf>
    <xf numFmtId="0" fontId="28" fillId="19" borderId="6" xfId="0" applyFont="1" applyFill="1" applyBorder="1" applyAlignment="1">
      <alignment horizontal="center" vertical="center" wrapText="1"/>
    </xf>
    <xf numFmtId="9" fontId="28" fillId="19" borderId="2" xfId="0" applyNumberFormat="1" applyFont="1" applyFill="1" applyBorder="1" applyAlignment="1">
      <alignment horizontal="center" vertical="center" wrapText="1"/>
    </xf>
    <xf numFmtId="0" fontId="28" fillId="19" borderId="2" xfId="0" applyFont="1" applyFill="1" applyBorder="1" applyAlignment="1">
      <alignment horizontal="center" vertical="center" wrapText="1"/>
    </xf>
    <xf numFmtId="0" fontId="28" fillId="22" borderId="1" xfId="0" applyFont="1" applyFill="1" applyBorder="1" applyAlignment="1">
      <alignment horizontal="center" vertical="center" wrapText="1"/>
    </xf>
    <xf numFmtId="0" fontId="28" fillId="22" borderId="2" xfId="0" applyFont="1" applyFill="1" applyBorder="1" applyAlignment="1">
      <alignment horizontal="center" vertical="center" wrapText="1"/>
    </xf>
    <xf numFmtId="9" fontId="28" fillId="22" borderId="1" xfId="30" applyNumberFormat="1" applyFont="1" applyFill="1" applyBorder="1" applyAlignment="1" applyProtection="1">
      <alignment horizontal="center" vertical="center" wrapText="1"/>
      <protection locked="0"/>
    </xf>
    <xf numFmtId="2" fontId="28" fillId="22" borderId="1" xfId="30" applyNumberFormat="1" applyFont="1" applyFill="1" applyBorder="1" applyAlignment="1" applyProtection="1">
      <alignment horizontal="center" vertical="center" wrapText="1"/>
      <protection locked="0"/>
    </xf>
    <xf numFmtId="0" fontId="28" fillId="19" borderId="1" xfId="0" applyFont="1" applyFill="1" applyBorder="1" applyAlignment="1">
      <alignment horizontal="center" vertical="center" wrapText="1"/>
    </xf>
    <xf numFmtId="9" fontId="28" fillId="19" borderId="3" xfId="0" applyNumberFormat="1" applyFont="1" applyFill="1" applyBorder="1" applyAlignment="1">
      <alignment vertical="center" wrapText="1"/>
    </xf>
    <xf numFmtId="0" fontId="28" fillId="19" borderId="4" xfId="0" applyFont="1" applyFill="1" applyBorder="1" applyAlignment="1">
      <alignment vertical="center" wrapText="1"/>
    </xf>
    <xf numFmtId="9" fontId="28" fillId="19" borderId="4" xfId="0" applyNumberFormat="1" applyFont="1" applyFill="1" applyBorder="1" applyAlignment="1">
      <alignment vertical="center" wrapText="1"/>
    </xf>
    <xf numFmtId="9" fontId="28" fillId="22" borderId="1" xfId="35" applyNumberFormat="1" applyFont="1" applyFill="1" applyBorder="1" applyAlignment="1" applyProtection="1">
      <alignment horizontal="center" vertical="center" wrapText="1"/>
      <protection locked="0"/>
    </xf>
    <xf numFmtId="49" fontId="28" fillId="22" borderId="1" xfId="0" applyNumberFormat="1" applyFont="1" applyFill="1" applyBorder="1" applyAlignment="1" applyProtection="1">
      <alignment horizontal="center" vertical="center" wrapText="1"/>
      <protection locked="0"/>
    </xf>
    <xf numFmtId="1" fontId="28" fillId="19" borderId="1" xfId="30" applyNumberFormat="1" applyFont="1" applyFill="1" applyBorder="1" applyAlignment="1" applyProtection="1">
      <alignment horizontal="center" vertical="center" wrapText="1"/>
      <protection locked="0"/>
    </xf>
    <xf numFmtId="9" fontId="28" fillId="19" borderId="1" xfId="30" applyNumberFormat="1" applyFont="1" applyFill="1" applyBorder="1" applyAlignment="1" applyProtection="1">
      <alignment horizontal="center" vertical="center" wrapText="1"/>
      <protection locked="0"/>
    </xf>
    <xf numFmtId="164" fontId="0" fillId="0" borderId="0" xfId="0" applyNumberFormat="1"/>
    <xf numFmtId="172" fontId="29" fillId="14" borderId="5" xfId="0" applyNumberFormat="1" applyFont="1" applyFill="1" applyBorder="1" applyAlignment="1">
      <alignment horizontal="center" vertical="center"/>
    </xf>
    <xf numFmtId="0" fontId="28" fillId="6" borderId="5" xfId="0" applyFont="1" applyFill="1" applyBorder="1" applyAlignment="1" applyProtection="1">
      <alignment horizontal="center" vertical="center" wrapText="1"/>
      <protection locked="0"/>
    </xf>
    <xf numFmtId="0" fontId="29" fillId="6" borderId="5" xfId="0" applyFont="1" applyFill="1" applyBorder="1" applyAlignment="1" applyProtection="1">
      <alignment horizontal="center" vertical="center" wrapText="1"/>
      <protection locked="0"/>
    </xf>
    <xf numFmtId="9" fontId="28" fillId="19" borderId="5" xfId="0" applyNumberFormat="1" applyFont="1" applyFill="1" applyBorder="1" applyAlignment="1">
      <alignment horizontal="center" vertical="center" wrapText="1"/>
    </xf>
    <xf numFmtId="49" fontId="29" fillId="6" borderId="5" xfId="0" applyNumberFormat="1" applyFont="1" applyFill="1" applyBorder="1" applyAlignment="1" applyProtection="1">
      <alignment horizontal="center" vertical="center" wrapText="1"/>
      <protection locked="0"/>
    </xf>
    <xf numFmtId="9" fontId="28" fillId="14" borderId="5" xfId="0" applyNumberFormat="1" applyFont="1" applyFill="1" applyBorder="1" applyAlignment="1">
      <alignment horizontal="center" vertical="center" wrapText="1"/>
    </xf>
    <xf numFmtId="170" fontId="29" fillId="6" borderId="5" xfId="0" applyNumberFormat="1" applyFont="1" applyFill="1" applyBorder="1" applyAlignment="1" applyProtection="1">
      <alignment horizontal="center" vertical="center" wrapText="1"/>
      <protection locked="0"/>
    </xf>
    <xf numFmtId="0" fontId="29" fillId="6" borderId="5" xfId="0" applyFont="1" applyFill="1" applyBorder="1" applyAlignment="1">
      <alignment horizontal="center" vertical="center" wrapText="1"/>
    </xf>
    <xf numFmtId="0" fontId="29" fillId="13" borderId="5" xfId="0" applyFont="1" applyFill="1" applyBorder="1" applyAlignment="1">
      <alignment horizontal="center" vertical="center"/>
    </xf>
    <xf numFmtId="49" fontId="29" fillId="6" borderId="13" xfId="0" applyNumberFormat="1" applyFont="1" applyFill="1" applyBorder="1" applyAlignment="1" applyProtection="1">
      <alignment horizontal="center" vertical="center" wrapText="1"/>
      <protection locked="0"/>
    </xf>
    <xf numFmtId="169" fontId="29" fillId="6" borderId="13" xfId="35" applyNumberFormat="1" applyFont="1" applyFill="1" applyBorder="1" applyAlignment="1" applyProtection="1">
      <alignment horizontal="center" vertical="center" wrapText="1"/>
      <protection locked="0"/>
    </xf>
    <xf numFmtId="169" fontId="29" fillId="6" borderId="14" xfId="35" applyNumberFormat="1" applyFont="1" applyFill="1" applyBorder="1" applyAlignment="1" applyProtection="1">
      <alignment horizontal="center" vertical="center" wrapText="1"/>
      <protection locked="0"/>
    </xf>
    <xf numFmtId="9" fontId="28" fillId="6" borderId="1" xfId="35" applyNumberFormat="1" applyFont="1" applyFill="1" applyBorder="1" applyAlignment="1" applyProtection="1">
      <alignment horizontal="center" vertical="center" wrapText="1"/>
      <protection locked="0"/>
    </xf>
    <xf numFmtId="1" fontId="28" fillId="6" borderId="1" xfId="35" applyNumberFormat="1" applyFont="1" applyFill="1" applyBorder="1" applyAlignment="1" applyProtection="1">
      <alignment horizontal="center" vertical="center" wrapText="1"/>
      <protection locked="0"/>
    </xf>
    <xf numFmtId="9" fontId="28" fillId="6" borderId="15" xfId="35" applyNumberFormat="1" applyFont="1" applyFill="1" applyBorder="1" applyAlignment="1" applyProtection="1">
      <alignment horizontal="center" vertical="center" wrapText="1"/>
      <protection locked="0"/>
    </xf>
    <xf numFmtId="1" fontId="28" fillId="6" borderId="15" xfId="35" applyNumberFormat="1" applyFont="1" applyFill="1" applyBorder="1" applyAlignment="1" applyProtection="1">
      <alignment horizontal="center" vertical="center" wrapText="1"/>
      <protection locked="0"/>
    </xf>
    <xf numFmtId="1" fontId="28" fillId="22" borderId="1" xfId="35" applyNumberFormat="1" applyFont="1" applyFill="1" applyBorder="1" applyAlignment="1" applyProtection="1">
      <alignment horizontal="center" vertical="center" wrapText="1"/>
      <protection locked="0"/>
    </xf>
    <xf numFmtId="9" fontId="28" fillId="19" borderId="2" xfId="36" applyFont="1" applyFill="1" applyBorder="1" applyAlignment="1">
      <alignment horizontal="center" vertical="center" wrapText="1"/>
    </xf>
    <xf numFmtId="9" fontId="28" fillId="21" borderId="4" xfId="36" applyFont="1" applyFill="1" applyBorder="1" applyAlignment="1">
      <alignment horizontal="center" vertical="center" wrapText="1"/>
    </xf>
    <xf numFmtId="9" fontId="28" fillId="19" borderId="1" xfId="36" applyFont="1" applyFill="1" applyBorder="1" applyAlignment="1">
      <alignment horizontal="center" vertical="center" wrapText="1"/>
    </xf>
    <xf numFmtId="9" fontId="28" fillId="14" borderId="1" xfId="36" applyFont="1" applyFill="1" applyBorder="1" applyAlignment="1">
      <alignment horizontal="center" vertical="center" wrapText="1"/>
    </xf>
    <xf numFmtId="9" fontId="28" fillId="19" borderId="3" xfId="36" applyFont="1" applyFill="1" applyBorder="1" applyAlignment="1">
      <alignment vertical="center" wrapText="1"/>
    </xf>
    <xf numFmtId="9" fontId="28" fillId="14" borderId="3" xfId="36" applyFont="1" applyFill="1" applyBorder="1" applyAlignment="1">
      <alignment vertical="center" wrapText="1"/>
    </xf>
    <xf numFmtId="0" fontId="28" fillId="22" borderId="1" xfId="35" applyFont="1" applyFill="1" applyBorder="1" applyAlignment="1" applyProtection="1">
      <alignment horizontal="center" vertical="center" wrapText="1"/>
      <protection locked="0"/>
    </xf>
    <xf numFmtId="0" fontId="28" fillId="20" borderId="15" xfId="0" applyFont="1" applyFill="1" applyBorder="1" applyAlignment="1" applyProtection="1">
      <alignment horizontal="center" vertical="center" wrapText="1"/>
      <protection locked="0"/>
    </xf>
    <xf numFmtId="49" fontId="29" fillId="20" borderId="29" xfId="0" applyNumberFormat="1" applyFont="1" applyFill="1" applyBorder="1" applyAlignment="1" applyProtection="1">
      <alignment horizontal="center" vertical="center" wrapText="1"/>
      <protection locked="0"/>
    </xf>
    <xf numFmtId="49" fontId="29" fillId="20" borderId="5" xfId="0" applyNumberFormat="1" applyFont="1" applyFill="1" applyBorder="1" applyAlignment="1" applyProtection="1">
      <alignment horizontal="center" vertical="center" wrapText="1"/>
      <protection locked="0"/>
    </xf>
    <xf numFmtId="49" fontId="29" fillId="7" borderId="1" xfId="0" applyNumberFormat="1" applyFont="1" applyFill="1" applyBorder="1" applyAlignment="1" applyProtection="1">
      <alignment horizontal="center" vertical="center" wrapText="1"/>
      <protection locked="0"/>
    </xf>
    <xf numFmtId="0" fontId="29" fillId="6" borderId="5" xfId="0" applyFont="1" applyFill="1" applyBorder="1" applyAlignment="1">
      <alignment horizontal="center"/>
    </xf>
    <xf numFmtId="1" fontId="28" fillId="22" borderId="1" xfId="30" applyNumberFormat="1" applyFont="1" applyFill="1" applyBorder="1" applyAlignment="1" applyProtection="1">
      <alignment horizontal="center" vertical="center" wrapText="1"/>
      <protection locked="0"/>
    </xf>
    <xf numFmtId="0" fontId="29" fillId="6" borderId="31" xfId="0" applyFont="1" applyFill="1" applyBorder="1" applyAlignment="1" applyProtection="1">
      <alignment horizontal="center" vertical="center" wrapText="1"/>
      <protection locked="0"/>
    </xf>
    <xf numFmtId="49" fontId="29" fillId="20" borderId="3" xfId="0" applyNumberFormat="1" applyFont="1" applyFill="1" applyBorder="1" applyAlignment="1" applyProtection="1">
      <alignment horizontal="center" vertical="center" wrapText="1"/>
      <protection locked="0"/>
    </xf>
    <xf numFmtId="49" fontId="29" fillId="6" borderId="3" xfId="0" applyNumberFormat="1" applyFont="1" applyFill="1" applyBorder="1" applyAlignment="1" applyProtection="1">
      <alignment horizontal="center" vertical="center" wrapText="1"/>
      <protection locked="0"/>
    </xf>
    <xf numFmtId="169" fontId="29" fillId="6" borderId="34" xfId="30" applyNumberFormat="1" applyFont="1" applyFill="1" applyBorder="1" applyAlignment="1" applyProtection="1">
      <alignment horizontal="center" vertical="center" wrapText="1"/>
      <protection locked="0"/>
    </xf>
    <xf numFmtId="9" fontId="28" fillId="22" borderId="3" xfId="30" applyNumberFormat="1" applyFont="1" applyFill="1" applyBorder="1" applyAlignment="1" applyProtection="1">
      <alignment horizontal="center" vertical="center" wrapText="1"/>
      <protection locked="0"/>
    </xf>
    <xf numFmtId="169" fontId="29" fillId="20" borderId="34" xfId="30" applyNumberFormat="1" applyFont="1" applyFill="1" applyBorder="1" applyAlignment="1" applyProtection="1">
      <alignment horizontal="center" vertical="center" wrapText="1"/>
      <protection locked="0"/>
    </xf>
    <xf numFmtId="0" fontId="28" fillId="14" borderId="3" xfId="0" applyFont="1" applyFill="1" applyBorder="1" applyAlignment="1">
      <alignment horizontal="center" vertical="center" wrapText="1"/>
    </xf>
    <xf numFmtId="0" fontId="28" fillId="21" borderId="20" xfId="0" applyFont="1" applyFill="1" applyBorder="1" applyAlignment="1">
      <alignment horizontal="center" vertical="center" wrapText="1"/>
    </xf>
    <xf numFmtId="0" fontId="28" fillId="21" borderId="21" xfId="0" applyFont="1" applyFill="1" applyBorder="1" applyAlignment="1">
      <alignment horizontal="center" vertical="center" wrapText="1"/>
    </xf>
    <xf numFmtId="0" fontId="28" fillId="21" borderId="23" xfId="0" applyFont="1" applyFill="1" applyBorder="1" applyAlignment="1">
      <alignment horizontal="center" vertical="center" wrapText="1"/>
    </xf>
    <xf numFmtId="0" fontId="28" fillId="21" borderId="22" xfId="0" applyFont="1" applyFill="1" applyBorder="1" applyAlignment="1">
      <alignment horizontal="center" vertical="center" wrapText="1"/>
    </xf>
    <xf numFmtId="9" fontId="28" fillId="21" borderId="4" xfId="0" applyNumberFormat="1" applyFont="1" applyFill="1" applyBorder="1" applyAlignment="1">
      <alignment horizontal="center" vertical="center" wrapText="1"/>
    </xf>
    <xf numFmtId="9" fontId="28" fillId="21" borderId="23" xfId="0" applyNumberFormat="1" applyFont="1" applyFill="1" applyBorder="1" applyAlignment="1">
      <alignment horizontal="center" vertical="center" wrapText="1"/>
    </xf>
    <xf numFmtId="0" fontId="28" fillId="7" borderId="4" xfId="0" applyFont="1" applyFill="1" applyBorder="1" applyAlignment="1">
      <alignment horizontal="center" vertical="center" wrapText="1"/>
    </xf>
    <xf numFmtId="9" fontId="28" fillId="7" borderId="4" xfId="0" applyNumberFormat="1" applyFont="1" applyFill="1" applyBorder="1" applyAlignment="1">
      <alignment horizontal="center" vertical="center" wrapText="1"/>
    </xf>
    <xf numFmtId="14" fontId="29" fillId="6" borderId="34" xfId="30" applyNumberFormat="1" applyFont="1" applyFill="1" applyBorder="1" applyAlignment="1" applyProtection="1">
      <alignment horizontal="center" vertical="center" wrapText="1"/>
      <protection locked="0"/>
    </xf>
    <xf numFmtId="169" fontId="29" fillId="14" borderId="34" xfId="30" applyNumberFormat="1" applyFont="1" applyFill="1" applyBorder="1" applyAlignment="1" applyProtection="1">
      <alignment horizontal="center" vertical="center" wrapText="1"/>
      <protection locked="0"/>
    </xf>
    <xf numFmtId="14" fontId="29" fillId="14" borderId="30" xfId="0" applyNumberFormat="1" applyFont="1" applyFill="1" applyBorder="1" applyAlignment="1">
      <alignment horizontal="center" vertical="center" wrapText="1"/>
    </xf>
    <xf numFmtId="169" fontId="29" fillId="14" borderId="31" xfId="30" applyNumberFormat="1" applyFont="1" applyFill="1" applyBorder="1" applyAlignment="1" applyProtection="1">
      <alignment horizontal="center" vertical="center" wrapText="1"/>
      <protection locked="0"/>
    </xf>
    <xf numFmtId="170" fontId="29" fillId="21" borderId="3" xfId="0" applyNumberFormat="1" applyFont="1" applyFill="1" applyBorder="1" applyAlignment="1">
      <alignment horizontal="center" vertical="center" wrapText="1"/>
    </xf>
    <xf numFmtId="170" fontId="29" fillId="7" borderId="3" xfId="0" applyNumberFormat="1" applyFont="1" applyFill="1" applyBorder="1" applyAlignment="1">
      <alignment horizontal="center" vertical="center" wrapText="1"/>
    </xf>
    <xf numFmtId="170" fontId="29" fillId="7" borderId="24" xfId="0" applyNumberFormat="1" applyFont="1" applyFill="1" applyBorder="1" applyAlignment="1">
      <alignment horizontal="center" vertical="center" wrapText="1"/>
    </xf>
    <xf numFmtId="169" fontId="47" fillId="18" borderId="37" xfId="35" applyNumberFormat="1" applyFont="1" applyFill="1" applyBorder="1" applyAlignment="1" applyProtection="1">
      <alignment horizontal="center" vertical="center" wrapText="1"/>
      <protection locked="0"/>
    </xf>
    <xf numFmtId="169" fontId="28" fillId="20" borderId="20" xfId="30" applyNumberFormat="1" applyFont="1" applyFill="1" applyBorder="1" applyAlignment="1" applyProtection="1">
      <alignment horizontal="center" vertical="center" wrapText="1"/>
      <protection locked="0"/>
    </xf>
    <xf numFmtId="9" fontId="28" fillId="20" borderId="15" xfId="30" applyNumberFormat="1" applyFont="1" applyFill="1" applyBorder="1" applyAlignment="1" applyProtection="1">
      <alignment horizontal="center" vertical="center" wrapText="1"/>
      <protection locked="0"/>
    </xf>
    <xf numFmtId="169" fontId="28" fillId="6" borderId="20" xfId="30" applyNumberFormat="1" applyFont="1" applyFill="1" applyBorder="1" applyAlignment="1" applyProtection="1">
      <alignment horizontal="center" vertical="center" wrapText="1"/>
      <protection locked="0"/>
    </xf>
    <xf numFmtId="9" fontId="28" fillId="6" borderId="15" xfId="30" applyNumberFormat="1" applyFont="1" applyFill="1" applyBorder="1" applyAlignment="1" applyProtection="1">
      <alignment horizontal="center" vertical="center" wrapText="1"/>
      <protection locked="0"/>
    </xf>
    <xf numFmtId="169" fontId="28" fillId="6" borderId="43" xfId="30" applyNumberFormat="1" applyFont="1" applyFill="1" applyBorder="1" applyAlignment="1" applyProtection="1">
      <alignment horizontal="center" vertical="center" wrapText="1"/>
      <protection locked="0"/>
    </xf>
    <xf numFmtId="169" fontId="28" fillId="20" borderId="22" xfId="30" applyNumberFormat="1" applyFont="1" applyFill="1" applyBorder="1" applyAlignment="1" applyProtection="1">
      <alignment horizontal="center" vertical="center" wrapText="1"/>
      <protection locked="0"/>
    </xf>
    <xf numFmtId="0" fontId="28" fillId="20" borderId="21" xfId="0" applyFont="1" applyFill="1" applyBorder="1" applyAlignment="1">
      <alignment horizontal="center" vertical="center" wrapText="1"/>
    </xf>
    <xf numFmtId="0" fontId="28" fillId="20" borderId="23" xfId="0" applyFont="1" applyFill="1" applyBorder="1" applyAlignment="1">
      <alignment horizontal="center" vertical="center" wrapText="1"/>
    </xf>
    <xf numFmtId="9" fontId="28" fillId="21" borderId="23" xfId="36" applyFont="1" applyFill="1" applyBorder="1" applyAlignment="1">
      <alignment horizontal="center" vertical="center" wrapText="1"/>
    </xf>
    <xf numFmtId="0" fontId="28" fillId="14" borderId="15" xfId="0" applyFont="1" applyFill="1" applyBorder="1" applyAlignment="1">
      <alignment horizontal="center" vertical="center" wrapText="1"/>
    </xf>
    <xf numFmtId="9" fontId="28" fillId="14" borderId="15" xfId="36" applyFont="1" applyFill="1" applyBorder="1" applyAlignment="1">
      <alignment horizontal="center" vertical="center" wrapText="1"/>
    </xf>
    <xf numFmtId="9" fontId="28" fillId="14" borderId="21" xfId="0" applyNumberFormat="1" applyFont="1" applyFill="1" applyBorder="1" applyAlignment="1">
      <alignment vertical="center" wrapText="1"/>
    </xf>
    <xf numFmtId="9" fontId="28" fillId="14" borderId="21" xfId="36" applyFont="1" applyFill="1" applyBorder="1" applyAlignment="1">
      <alignment vertical="center" wrapText="1"/>
    </xf>
    <xf numFmtId="9" fontId="28" fillId="14" borderId="23" xfId="0" applyNumberFormat="1" applyFont="1" applyFill="1" applyBorder="1" applyAlignment="1">
      <alignment vertical="center" wrapText="1"/>
    </xf>
    <xf numFmtId="9" fontId="28" fillId="14" borderId="15" xfId="0" applyNumberFormat="1" applyFont="1" applyFill="1" applyBorder="1" applyAlignment="1">
      <alignment horizontal="center" vertical="center" wrapText="1"/>
    </xf>
    <xf numFmtId="0" fontId="28" fillId="20" borderId="15" xfId="30" applyFont="1" applyFill="1" applyBorder="1" applyAlignment="1" applyProtection="1">
      <alignment horizontal="center" vertical="center" wrapText="1"/>
      <protection locked="0"/>
    </xf>
    <xf numFmtId="0" fontId="28" fillId="20" borderId="15" xfId="35" applyFont="1" applyFill="1" applyBorder="1" applyAlignment="1" applyProtection="1">
      <alignment horizontal="center" vertical="center" wrapText="1"/>
      <protection locked="0"/>
    </xf>
    <xf numFmtId="0" fontId="28" fillId="14" borderId="23" xfId="0" applyFont="1" applyFill="1" applyBorder="1" applyAlignment="1">
      <alignment horizontal="center" vertical="center" wrapText="1"/>
    </xf>
    <xf numFmtId="0" fontId="28" fillId="14" borderId="21" xfId="0" applyFont="1" applyFill="1" applyBorder="1" applyAlignment="1">
      <alignment horizontal="center" vertical="center" wrapText="1"/>
    </xf>
    <xf numFmtId="9" fontId="28" fillId="7" borderId="23" xfId="0" applyNumberFormat="1" applyFont="1" applyFill="1" applyBorder="1" applyAlignment="1">
      <alignment horizontal="center" vertical="center" wrapText="1"/>
    </xf>
    <xf numFmtId="1" fontId="28" fillId="20" borderId="15" xfId="30" applyNumberFormat="1" applyFont="1" applyFill="1" applyBorder="1" applyAlignment="1" applyProtection="1">
      <alignment horizontal="center" vertical="center" wrapText="1"/>
      <protection locked="0"/>
    </xf>
    <xf numFmtId="9" fontId="28" fillId="14" borderId="15" xfId="30" applyNumberFormat="1" applyFont="1" applyFill="1" applyBorder="1" applyAlignment="1" applyProtection="1">
      <alignment horizontal="center" vertical="center" wrapText="1"/>
      <protection locked="0"/>
    </xf>
    <xf numFmtId="1" fontId="28" fillId="14" borderId="15" xfId="30" applyNumberFormat="1" applyFont="1" applyFill="1" applyBorder="1" applyAlignment="1" applyProtection="1">
      <alignment horizontal="center" vertical="center" wrapText="1"/>
      <protection locked="0"/>
    </xf>
    <xf numFmtId="9" fontId="28" fillId="14" borderId="21" xfId="0" applyNumberFormat="1" applyFont="1" applyFill="1" applyBorder="1" applyAlignment="1">
      <alignment horizontal="center" vertical="center" wrapText="1"/>
    </xf>
    <xf numFmtId="9" fontId="28" fillId="14" borderId="23" xfId="0" applyNumberFormat="1" applyFont="1" applyFill="1" applyBorder="1" applyAlignment="1">
      <alignment horizontal="center" vertical="center" wrapText="1"/>
    </xf>
    <xf numFmtId="9" fontId="28" fillId="14" borderId="44" xfId="0" applyNumberFormat="1" applyFont="1" applyFill="1" applyBorder="1" applyAlignment="1">
      <alignment horizontal="center" vertical="center" wrapText="1"/>
    </xf>
    <xf numFmtId="1" fontId="28" fillId="6" borderId="15" xfId="30" applyNumberFormat="1" applyFont="1" applyFill="1" applyBorder="1" applyAlignment="1" applyProtection="1">
      <alignment horizontal="center" vertical="center" wrapText="1"/>
      <protection locked="0"/>
    </xf>
    <xf numFmtId="9" fontId="28" fillId="22" borderId="46" xfId="30" applyNumberFormat="1" applyFont="1" applyFill="1" applyBorder="1" applyAlignment="1" applyProtection="1">
      <alignment horizontal="center" vertical="center" wrapText="1"/>
      <protection locked="0"/>
    </xf>
    <xf numFmtId="1" fontId="28" fillId="22" borderId="41" xfId="30" applyNumberFormat="1" applyFont="1" applyFill="1" applyBorder="1" applyAlignment="1" applyProtection="1">
      <alignment horizontal="center" vertical="center" wrapText="1"/>
      <protection locked="0"/>
    </xf>
    <xf numFmtId="2" fontId="28" fillId="20" borderId="1" xfId="30" applyNumberFormat="1" applyFont="1" applyFill="1" applyBorder="1" applyAlignment="1" applyProtection="1">
      <alignment horizontal="center" vertical="center" wrapText="1"/>
      <protection locked="0"/>
    </xf>
    <xf numFmtId="170" fontId="29" fillId="21" borderId="2" xfId="69" applyNumberFormat="1" applyFont="1" applyFill="1" applyBorder="1" applyAlignment="1">
      <alignment vertical="center"/>
    </xf>
    <xf numFmtId="49" fontId="29" fillId="2" borderId="1" xfId="0" applyNumberFormat="1" applyFont="1" applyFill="1" applyBorder="1" applyAlignment="1" applyProtection="1">
      <alignment horizontal="center" vertical="center" wrapText="1"/>
      <protection locked="0"/>
    </xf>
    <xf numFmtId="49" fontId="29" fillId="20" borderId="0" xfId="0" applyNumberFormat="1" applyFont="1" applyFill="1" applyAlignment="1" applyProtection="1">
      <alignment horizontal="center" vertical="center" wrapText="1"/>
      <protection locked="0"/>
    </xf>
    <xf numFmtId="49" fontId="29" fillId="23" borderId="5" xfId="0" applyNumberFormat="1" applyFont="1" applyFill="1" applyBorder="1" applyAlignment="1" applyProtection="1">
      <alignment horizontal="center" vertical="center" wrapText="1"/>
      <protection locked="0"/>
    </xf>
    <xf numFmtId="0" fontId="29" fillId="23" borderId="1" xfId="0" applyFont="1" applyFill="1" applyBorder="1" applyAlignment="1" applyProtection="1">
      <alignment horizontal="center" vertical="center" wrapText="1"/>
      <protection locked="0"/>
    </xf>
    <xf numFmtId="169" fontId="29" fillId="23" borderId="1" xfId="65" applyNumberFormat="1" applyFont="1" applyFill="1" applyBorder="1" applyAlignment="1" applyProtection="1">
      <alignment horizontal="center" vertical="center" wrapText="1"/>
      <protection locked="0"/>
    </xf>
    <xf numFmtId="169" fontId="28" fillId="23" borderId="20" xfId="30" applyNumberFormat="1" applyFont="1" applyFill="1" applyBorder="1" applyAlignment="1" applyProtection="1">
      <alignment horizontal="center" vertical="center" wrapText="1"/>
      <protection locked="0"/>
    </xf>
    <xf numFmtId="170" fontId="29" fillId="24" borderId="3" xfId="0" applyNumberFormat="1" applyFont="1" applyFill="1" applyBorder="1" applyAlignment="1">
      <alignment horizontal="center" vertical="center" wrapText="1"/>
    </xf>
    <xf numFmtId="170" fontId="29" fillId="23" borderId="1" xfId="0" applyNumberFormat="1" applyFont="1" applyFill="1" applyBorder="1" applyAlignment="1" applyProtection="1">
      <alignment horizontal="center" vertical="center" wrapText="1"/>
      <protection locked="0"/>
    </xf>
    <xf numFmtId="170" fontId="29" fillId="7" borderId="1" xfId="0" applyNumberFormat="1" applyFont="1" applyFill="1" applyBorder="1" applyAlignment="1">
      <alignment horizontal="center" vertical="center" wrapText="1"/>
    </xf>
    <xf numFmtId="170" fontId="29" fillId="24" borderId="1" xfId="0" applyNumberFormat="1" applyFont="1" applyFill="1" applyBorder="1" applyAlignment="1">
      <alignment horizontal="center" vertical="center" wrapText="1"/>
    </xf>
    <xf numFmtId="49" fontId="29" fillId="20" borderId="34" xfId="0" applyNumberFormat="1" applyFont="1" applyFill="1" applyBorder="1" applyAlignment="1" applyProtection="1">
      <alignment horizontal="center" vertical="center" wrapText="1"/>
      <protection locked="0"/>
    </xf>
    <xf numFmtId="49" fontId="29" fillId="23" borderId="1" xfId="0" applyNumberFormat="1" applyFont="1" applyFill="1" applyBorder="1" applyAlignment="1" applyProtection="1">
      <alignment horizontal="center" vertical="center" wrapText="1"/>
      <protection locked="0"/>
    </xf>
    <xf numFmtId="164" fontId="29" fillId="20" borderId="1" xfId="24" applyFont="1" applyFill="1" applyBorder="1" applyAlignment="1">
      <alignment vertical="center"/>
    </xf>
    <xf numFmtId="170" fontId="29" fillId="6" borderId="2" xfId="69" applyNumberFormat="1" applyFont="1" applyFill="1" applyBorder="1" applyAlignment="1">
      <alignment vertical="center"/>
    </xf>
    <xf numFmtId="0" fontId="28" fillId="19" borderId="16" xfId="0" applyFont="1" applyFill="1" applyBorder="1" applyAlignment="1">
      <alignment horizontal="center" vertical="center" wrapText="1"/>
    </xf>
    <xf numFmtId="0" fontId="29" fillId="20" borderId="16" xfId="0" applyFont="1" applyFill="1" applyBorder="1" applyAlignment="1">
      <alignment horizontal="center" vertical="center" wrapText="1"/>
    </xf>
    <xf numFmtId="0" fontId="29" fillId="20" borderId="17" xfId="0" applyFont="1" applyFill="1" applyBorder="1" applyAlignment="1">
      <alignment horizontal="center" vertical="center" wrapText="1"/>
    </xf>
    <xf numFmtId="0" fontId="28" fillId="19" borderId="18" xfId="0" applyFont="1" applyFill="1" applyBorder="1" applyAlignment="1">
      <alignment horizontal="center" vertical="center" wrapText="1"/>
    </xf>
    <xf numFmtId="0" fontId="29" fillId="20" borderId="18" xfId="0" applyFont="1" applyFill="1" applyBorder="1" applyAlignment="1">
      <alignment horizontal="center" vertical="center" wrapText="1"/>
    </xf>
    <xf numFmtId="0" fontId="29" fillId="20" borderId="19" xfId="0" applyFont="1" applyFill="1" applyBorder="1" applyAlignment="1">
      <alignment horizontal="center" vertical="center" wrapText="1"/>
    </xf>
    <xf numFmtId="9" fontId="28" fillId="19" borderId="18" xfId="0" applyNumberFormat="1" applyFont="1" applyFill="1" applyBorder="1" applyAlignment="1">
      <alignment horizontal="center" vertical="center" wrapText="1"/>
    </xf>
    <xf numFmtId="1" fontId="28" fillId="19" borderId="18" xfId="0" applyNumberFormat="1" applyFont="1" applyFill="1" applyBorder="1" applyAlignment="1">
      <alignment horizontal="center" vertical="center" wrapText="1"/>
    </xf>
    <xf numFmtId="0" fontId="28" fillId="19" borderId="32" xfId="0" applyFont="1" applyFill="1" applyBorder="1" applyAlignment="1">
      <alignment horizontal="center" vertical="center" wrapText="1"/>
    </xf>
    <xf numFmtId="0" fontId="29" fillId="20" borderId="32" xfId="0" applyFont="1" applyFill="1" applyBorder="1" applyAlignment="1">
      <alignment horizontal="center" vertical="center" wrapText="1"/>
    </xf>
    <xf numFmtId="0" fontId="29" fillId="20" borderId="33" xfId="0" applyFont="1" applyFill="1" applyBorder="1" applyAlignment="1">
      <alignment horizontal="center" vertical="center" wrapText="1"/>
    </xf>
    <xf numFmtId="1" fontId="28" fillId="19" borderId="1" xfId="0" applyNumberFormat="1" applyFont="1" applyFill="1" applyBorder="1" applyAlignment="1">
      <alignment horizontal="center" vertical="center" wrapText="1"/>
    </xf>
    <xf numFmtId="14" fontId="29" fillId="20" borderId="1" xfId="0" applyNumberFormat="1" applyFont="1" applyFill="1" applyBorder="1" applyAlignment="1">
      <alignment horizontal="center" vertical="center" wrapText="1"/>
    </xf>
    <xf numFmtId="14" fontId="29" fillId="20" borderId="35" xfId="0" applyNumberFormat="1" applyFont="1" applyFill="1" applyBorder="1" applyAlignment="1">
      <alignment horizontal="center" vertical="center" wrapText="1"/>
    </xf>
    <xf numFmtId="14" fontId="29" fillId="20" borderId="2" xfId="0" applyNumberFormat="1" applyFont="1" applyFill="1" applyBorder="1" applyAlignment="1">
      <alignment horizontal="center" vertical="center" wrapText="1"/>
    </xf>
    <xf numFmtId="14" fontId="29" fillId="20" borderId="30" xfId="0" applyNumberFormat="1" applyFont="1" applyFill="1" applyBorder="1" applyAlignment="1">
      <alignment horizontal="center" vertical="center" wrapText="1"/>
    </xf>
    <xf numFmtId="14" fontId="29" fillId="14" borderId="35" xfId="0" applyNumberFormat="1" applyFont="1" applyFill="1" applyBorder="1" applyAlignment="1">
      <alignment horizontal="center" vertical="center" wrapText="1"/>
    </xf>
    <xf numFmtId="14" fontId="29" fillId="14" borderId="4" xfId="0" applyNumberFormat="1" applyFont="1" applyFill="1" applyBorder="1" applyAlignment="1">
      <alignment horizontal="center" vertical="center" wrapText="1"/>
    </xf>
    <xf numFmtId="14" fontId="29" fillId="14" borderId="36" xfId="0" applyNumberFormat="1" applyFont="1" applyFill="1" applyBorder="1" applyAlignment="1">
      <alignment horizontal="center" vertical="center" wrapText="1"/>
    </xf>
    <xf numFmtId="169" fontId="31" fillId="0" borderId="0" xfId="0" applyNumberFormat="1" applyFont="1" applyAlignment="1" applyProtection="1">
      <alignment horizontal="center" vertical="center"/>
      <protection locked="0"/>
    </xf>
    <xf numFmtId="9" fontId="28" fillId="19" borderId="1" xfId="36" applyFont="1" applyFill="1" applyBorder="1" applyAlignment="1" applyProtection="1">
      <alignment horizontal="center" vertical="center" wrapText="1"/>
      <protection locked="0"/>
    </xf>
    <xf numFmtId="9" fontId="28" fillId="14" borderId="1" xfId="36" applyFont="1" applyFill="1" applyBorder="1" applyAlignment="1" applyProtection="1">
      <alignment horizontal="center" vertical="center" wrapText="1"/>
      <protection locked="0"/>
    </xf>
    <xf numFmtId="0" fontId="29" fillId="23" borderId="2" xfId="0" applyFont="1" applyFill="1" applyBorder="1" applyAlignment="1">
      <alignment horizontal="center" vertical="center" wrapText="1"/>
    </xf>
    <xf numFmtId="164" fontId="29" fillId="23" borderId="1" xfId="24" applyFont="1" applyFill="1" applyBorder="1" applyAlignment="1">
      <alignment horizontal="center" vertical="center"/>
    </xf>
    <xf numFmtId="0" fontId="29" fillId="23" borderId="1" xfId="0" applyFont="1" applyFill="1" applyBorder="1" applyAlignment="1">
      <alignment horizontal="center" vertical="center" wrapText="1"/>
    </xf>
    <xf numFmtId="1" fontId="28" fillId="23" borderId="15" xfId="30" applyNumberFormat="1" applyFont="1" applyFill="1" applyBorder="1" applyAlignment="1" applyProtection="1">
      <alignment horizontal="center" vertical="center" wrapText="1"/>
      <protection locked="0"/>
    </xf>
    <xf numFmtId="1" fontId="28" fillId="23" borderId="47" xfId="30" applyNumberFormat="1" applyFont="1" applyFill="1" applyBorder="1" applyAlignment="1" applyProtection="1">
      <alignment horizontal="center" vertical="center" wrapText="1"/>
      <protection locked="0"/>
    </xf>
    <xf numFmtId="2" fontId="28" fillId="23" borderId="1" xfId="30" applyNumberFormat="1" applyFont="1" applyFill="1" applyBorder="1" applyAlignment="1" applyProtection="1">
      <alignment horizontal="center" vertical="center" wrapText="1"/>
      <protection locked="0"/>
    </xf>
    <xf numFmtId="9" fontId="28" fillId="23" borderId="46" xfId="30" applyNumberFormat="1" applyFont="1" applyFill="1" applyBorder="1" applyAlignment="1" applyProtection="1">
      <alignment horizontal="center" vertical="center" wrapText="1"/>
      <protection locked="0"/>
    </xf>
    <xf numFmtId="1" fontId="28" fillId="23" borderId="1" xfId="30" applyNumberFormat="1" applyFont="1" applyFill="1" applyBorder="1" applyAlignment="1" applyProtection="1">
      <alignment horizontal="center" vertical="center" wrapText="1"/>
      <protection locked="0"/>
    </xf>
    <xf numFmtId="169" fontId="28" fillId="23" borderId="45" xfId="30" applyNumberFormat="1" applyFont="1" applyFill="1" applyBorder="1" applyAlignment="1" applyProtection="1">
      <alignment horizontal="center" vertical="center" wrapText="1"/>
      <protection locked="0"/>
    </xf>
    <xf numFmtId="0" fontId="29" fillId="23" borderId="3" xfId="0" applyFont="1" applyFill="1" applyBorder="1" applyAlignment="1">
      <alignment horizontal="center" vertical="center" wrapText="1"/>
    </xf>
    <xf numFmtId="14" fontId="29" fillId="23" borderId="1" xfId="0" applyNumberFormat="1" applyFont="1" applyFill="1" applyBorder="1" applyAlignment="1">
      <alignment horizontal="center" vertical="center" wrapText="1"/>
    </xf>
    <xf numFmtId="14" fontId="29" fillId="23" borderId="35" xfId="0" applyNumberFormat="1" applyFont="1" applyFill="1" applyBorder="1" applyAlignment="1">
      <alignment horizontal="center" vertical="center" wrapText="1"/>
    </xf>
    <xf numFmtId="0" fontId="29" fillId="23" borderId="4" xfId="0" applyFont="1" applyFill="1" applyBorder="1" applyAlignment="1">
      <alignment horizontal="center" vertical="center" wrapText="1"/>
    </xf>
    <xf numFmtId="14" fontId="29" fillId="23" borderId="2" xfId="0" applyNumberFormat="1" applyFont="1" applyFill="1" applyBorder="1" applyAlignment="1">
      <alignment horizontal="center" vertical="center" wrapText="1"/>
    </xf>
    <xf numFmtId="14" fontId="29" fillId="23" borderId="30" xfId="0" applyNumberFormat="1" applyFont="1" applyFill="1" applyBorder="1" applyAlignment="1">
      <alignment horizontal="center" vertical="center" wrapText="1"/>
    </xf>
    <xf numFmtId="0" fontId="28" fillId="23" borderId="1" xfId="0" applyFont="1" applyFill="1" applyBorder="1" applyAlignment="1" applyProtection="1">
      <alignment horizontal="center" vertical="center" wrapText="1"/>
      <protection locked="0"/>
    </xf>
    <xf numFmtId="172" fontId="29" fillId="7" borderId="2" xfId="0" applyNumberFormat="1" applyFont="1" applyFill="1" applyBorder="1" applyAlignment="1">
      <alignment vertical="center"/>
    </xf>
    <xf numFmtId="164" fontId="29" fillId="20" borderId="2" xfId="24" applyFont="1" applyFill="1" applyBorder="1" applyAlignment="1">
      <alignment horizontal="center" vertical="center"/>
    </xf>
    <xf numFmtId="164" fontId="29" fillId="6" borderId="5" xfId="24" applyFont="1" applyFill="1" applyBorder="1" applyAlignment="1">
      <alignment horizontal="center" vertical="center"/>
    </xf>
    <xf numFmtId="164" fontId="29" fillId="6" borderId="2" xfId="24" applyFont="1" applyFill="1" applyBorder="1" applyAlignment="1">
      <alignment horizontal="center" vertical="center"/>
    </xf>
    <xf numFmtId="164" fontId="29" fillId="6" borderId="6" xfId="24" applyFont="1" applyFill="1" applyBorder="1" applyAlignment="1">
      <alignment horizontal="center" vertical="center"/>
    </xf>
    <xf numFmtId="169" fontId="28" fillId="6" borderId="40" xfId="30" applyNumberFormat="1" applyFont="1" applyFill="1" applyBorder="1" applyAlignment="1" applyProtection="1">
      <alignment horizontal="center" vertical="center" wrapText="1"/>
      <protection locked="0"/>
    </xf>
    <xf numFmtId="1" fontId="28" fillId="6" borderId="41" xfId="30" applyNumberFormat="1" applyFont="1" applyFill="1" applyBorder="1" applyAlignment="1" applyProtection="1">
      <alignment horizontal="center" vertical="center" wrapText="1"/>
      <protection locked="0"/>
    </xf>
    <xf numFmtId="1" fontId="28" fillId="6" borderId="42" xfId="30" applyNumberFormat="1" applyFont="1" applyFill="1" applyBorder="1" applyAlignment="1" applyProtection="1">
      <alignment horizontal="center" vertical="center" wrapText="1"/>
      <protection locked="0"/>
    </xf>
    <xf numFmtId="169" fontId="28" fillId="6" borderId="22" xfId="30" applyNumberFormat="1" applyFont="1" applyFill="1" applyBorder="1" applyAlignment="1" applyProtection="1">
      <alignment horizontal="center" vertical="center" wrapText="1"/>
      <protection locked="0"/>
    </xf>
    <xf numFmtId="1" fontId="28" fillId="22" borderId="2" xfId="30" applyNumberFormat="1" applyFont="1" applyFill="1" applyBorder="1" applyAlignment="1" applyProtection="1">
      <alignment horizontal="center" vertical="center" wrapText="1"/>
      <protection locked="0"/>
    </xf>
    <xf numFmtId="1" fontId="28" fillId="6" borderId="2" xfId="30" applyNumberFormat="1" applyFont="1" applyFill="1" applyBorder="1" applyAlignment="1" applyProtection="1">
      <alignment horizontal="center" vertical="center" wrapText="1"/>
      <protection locked="0"/>
    </xf>
    <xf numFmtId="0" fontId="1" fillId="0" borderId="0" xfId="35" applyFont="1"/>
    <xf numFmtId="9" fontId="28" fillId="6" borderId="49" xfId="36" applyFont="1" applyFill="1" applyBorder="1" applyAlignment="1" applyProtection="1">
      <alignment horizontal="center" vertical="center" wrapText="1"/>
      <protection locked="0"/>
    </xf>
    <xf numFmtId="49" fontId="31" fillId="0" borderId="52" xfId="0" applyNumberFormat="1" applyFont="1" applyBorder="1" applyAlignment="1" applyProtection="1">
      <alignment horizontal="center"/>
      <protection locked="0"/>
    </xf>
    <xf numFmtId="0" fontId="31" fillId="0" borderId="52" xfId="0" applyFont="1" applyBorder="1" applyAlignment="1" applyProtection="1">
      <alignment horizontal="center"/>
      <protection locked="0"/>
    </xf>
    <xf numFmtId="169" fontId="31" fillId="0" borderId="52" xfId="0" applyNumberFormat="1" applyFont="1" applyBorder="1" applyAlignment="1" applyProtection="1">
      <alignment horizontal="center"/>
      <protection locked="0"/>
    </xf>
    <xf numFmtId="169" fontId="31" fillId="0" borderId="52" xfId="0" applyNumberFormat="1" applyFont="1" applyBorder="1" applyAlignment="1" applyProtection="1">
      <alignment horizontal="center" vertical="center"/>
      <protection locked="0"/>
    </xf>
    <xf numFmtId="170" fontId="30" fillId="0" borderId="52" xfId="0" applyNumberFormat="1" applyFont="1" applyBorder="1" applyAlignment="1">
      <alignment horizontal="center"/>
    </xf>
    <xf numFmtId="0" fontId="30" fillId="2" borderId="52" xfId="0" applyFont="1" applyFill="1" applyBorder="1" applyAlignment="1">
      <alignment horizontal="center"/>
    </xf>
    <xf numFmtId="0" fontId="30" fillId="2" borderId="53" xfId="0" applyFont="1" applyFill="1" applyBorder="1" applyAlignment="1">
      <alignment horizontal="center"/>
    </xf>
    <xf numFmtId="0" fontId="30" fillId="2" borderId="57" xfId="0" applyFont="1" applyFill="1" applyBorder="1" applyAlignment="1">
      <alignment horizontal="center"/>
    </xf>
    <xf numFmtId="0" fontId="20" fillId="0" borderId="61" xfId="0" applyFont="1" applyBorder="1" applyAlignment="1">
      <alignment horizontal="center" vertical="center"/>
    </xf>
    <xf numFmtId="0" fontId="0" fillId="0" borderId="61" xfId="0" applyBorder="1"/>
    <xf numFmtId="0" fontId="0" fillId="0" borderId="61" xfId="0" applyBorder="1" applyAlignment="1">
      <alignment horizontal="center" vertical="center"/>
    </xf>
    <xf numFmtId="170" fontId="21" fillId="0" borderId="61" xfId="0" applyNumberFormat="1" applyFont="1" applyBorder="1" applyAlignment="1">
      <alignment horizontal="right"/>
    </xf>
    <xf numFmtId="0" fontId="0" fillId="2" borderId="61" xfId="0" applyFill="1" applyBorder="1"/>
    <xf numFmtId="0" fontId="0" fillId="2" borderId="62" xfId="0" applyFill="1" applyBorder="1"/>
    <xf numFmtId="9" fontId="54" fillId="19" borderId="18" xfId="0" applyNumberFormat="1" applyFont="1" applyFill="1" applyBorder="1" applyAlignment="1">
      <alignment horizontal="center" vertical="center" wrapText="1"/>
    </xf>
    <xf numFmtId="0" fontId="26" fillId="10" borderId="1" xfId="0" applyFont="1" applyFill="1" applyBorder="1" applyAlignment="1" applyProtection="1">
      <alignment horizontal="center" vertical="center" wrapText="1"/>
      <protection locked="0"/>
    </xf>
    <xf numFmtId="0" fontId="35" fillId="0" borderId="0" xfId="0" applyFont="1" applyAlignment="1">
      <alignment horizontal="center" vertical="center" wrapText="1"/>
    </xf>
    <xf numFmtId="0" fontId="35" fillId="0" borderId="0" xfId="0" applyFont="1" applyAlignment="1">
      <alignment horizontal="center" vertical="center"/>
    </xf>
    <xf numFmtId="0" fontId="26" fillId="11" borderId="1" xfId="0" applyFont="1" applyFill="1" applyBorder="1" applyAlignment="1" applyProtection="1">
      <alignment horizontal="center" vertical="center" wrapText="1"/>
      <protection locked="0"/>
    </xf>
    <xf numFmtId="0" fontId="50" fillId="0" borderId="54" xfId="0" applyFont="1" applyBorder="1" applyAlignment="1">
      <alignment vertical="center"/>
    </xf>
    <xf numFmtId="0" fontId="52" fillId="0" borderId="55" xfId="0" applyFont="1" applyBorder="1" applyAlignment="1">
      <alignment vertical="center"/>
    </xf>
    <xf numFmtId="0" fontId="52" fillId="0" borderId="58" xfId="0" applyFont="1" applyBorder="1" applyAlignment="1">
      <alignment vertical="center"/>
    </xf>
    <xf numFmtId="0" fontId="52" fillId="0" borderId="59" xfId="0" applyFont="1" applyBorder="1" applyAlignment="1">
      <alignment vertical="center"/>
    </xf>
    <xf numFmtId="0" fontId="36" fillId="0" borderId="51" xfId="0" applyFont="1" applyBorder="1" applyAlignment="1">
      <alignment horizontal="center" vertical="center" wrapText="1"/>
    </xf>
    <xf numFmtId="0" fontId="36" fillId="0" borderId="52" xfId="0" applyFont="1" applyBorder="1" applyAlignment="1">
      <alignment horizontal="center" vertical="center" wrapText="1"/>
    </xf>
    <xf numFmtId="0" fontId="36" fillId="0" borderId="56" xfId="0" applyFont="1" applyBorder="1" applyAlignment="1">
      <alignment horizontal="center" vertical="center" wrapText="1"/>
    </xf>
    <xf numFmtId="0" fontId="36" fillId="0" borderId="0" xfId="0" applyFont="1" applyAlignment="1">
      <alignment horizontal="center" vertical="center" wrapText="1"/>
    </xf>
    <xf numFmtId="0" fontId="36" fillId="0" borderId="60" xfId="0" applyFont="1" applyBorder="1" applyAlignment="1">
      <alignment horizontal="center" vertical="center" wrapText="1"/>
    </xf>
    <xf numFmtId="0" fontId="36" fillId="0" borderId="61" xfId="0" applyFont="1" applyBorder="1" applyAlignment="1">
      <alignment horizontal="center" vertical="center" wrapText="1"/>
    </xf>
    <xf numFmtId="0" fontId="53" fillId="0" borderId="63" xfId="0" applyFont="1" applyBorder="1" applyAlignment="1">
      <alignment vertical="center"/>
    </xf>
    <xf numFmtId="0" fontId="53" fillId="0" borderId="64" xfId="0" applyFont="1" applyBorder="1" applyAlignment="1">
      <alignment vertical="center"/>
    </xf>
    <xf numFmtId="0" fontId="29" fillId="6" borderId="5" xfId="0" applyFont="1" applyFill="1" applyBorder="1" applyAlignment="1">
      <alignment horizontal="center" vertical="center" wrapText="1"/>
    </xf>
    <xf numFmtId="0" fontId="29" fillId="6" borderId="2" xfId="0" applyFont="1" applyFill="1" applyBorder="1" applyAlignment="1">
      <alignment horizontal="center" vertical="center" wrapText="1"/>
    </xf>
    <xf numFmtId="0" fontId="29" fillId="13" borderId="5" xfId="0" applyFont="1" applyFill="1" applyBorder="1" applyAlignment="1">
      <alignment horizontal="center" vertical="center"/>
    </xf>
    <xf numFmtId="0" fontId="29" fillId="13" borderId="2" xfId="0" applyFont="1" applyFill="1" applyBorder="1" applyAlignment="1">
      <alignment horizontal="center" vertical="center"/>
    </xf>
    <xf numFmtId="164" fontId="29" fillId="6" borderId="5" xfId="24" applyFont="1" applyFill="1" applyBorder="1" applyAlignment="1">
      <alignment horizontal="center" vertical="center"/>
    </xf>
    <xf numFmtId="164" fontId="29" fillId="6" borderId="2" xfId="24" applyFont="1" applyFill="1" applyBorder="1" applyAlignment="1">
      <alignment horizontal="center" vertical="center"/>
    </xf>
    <xf numFmtId="1" fontId="28" fillId="22" borderId="5" xfId="30" applyNumberFormat="1" applyFont="1" applyFill="1" applyBorder="1" applyAlignment="1" applyProtection="1">
      <alignment horizontal="center" vertical="center" wrapText="1"/>
      <protection locked="0"/>
    </xf>
    <xf numFmtId="1" fontId="28" fillId="22" borderId="2" xfId="30" applyNumberFormat="1" applyFont="1" applyFill="1" applyBorder="1" applyAlignment="1" applyProtection="1">
      <alignment horizontal="center" vertical="center" wrapText="1"/>
      <protection locked="0"/>
    </xf>
    <xf numFmtId="1" fontId="28" fillId="6" borderId="5" xfId="30" applyNumberFormat="1" applyFont="1" applyFill="1" applyBorder="1" applyAlignment="1" applyProtection="1">
      <alignment horizontal="center" vertical="center" wrapText="1"/>
      <protection locked="0"/>
    </xf>
    <xf numFmtId="1" fontId="28" fillId="6" borderId="2" xfId="30" applyNumberFormat="1" applyFont="1" applyFill="1" applyBorder="1" applyAlignment="1" applyProtection="1">
      <alignment horizontal="center" vertical="center" wrapText="1"/>
      <protection locked="0"/>
    </xf>
    <xf numFmtId="9" fontId="28" fillId="6" borderId="44" xfId="36" applyFont="1" applyFill="1" applyBorder="1" applyAlignment="1" applyProtection="1">
      <alignment horizontal="center" vertical="center" wrapText="1"/>
      <protection locked="0"/>
    </xf>
    <xf numFmtId="9" fontId="28" fillId="6" borderId="49" xfId="36" applyFont="1" applyFill="1" applyBorder="1" applyAlignment="1" applyProtection="1">
      <alignment horizontal="center" vertical="center" wrapText="1"/>
      <protection locked="0"/>
    </xf>
    <xf numFmtId="170" fontId="29" fillId="7" borderId="43" xfId="0" applyNumberFormat="1" applyFont="1" applyFill="1" applyBorder="1" applyAlignment="1">
      <alignment horizontal="center" vertical="center" wrapText="1"/>
    </xf>
    <xf numFmtId="170" fontId="29" fillId="7" borderId="22" xfId="0" applyNumberFormat="1" applyFont="1" applyFill="1" applyBorder="1" applyAlignment="1">
      <alignment horizontal="center" vertical="center" wrapText="1"/>
    </xf>
    <xf numFmtId="170" fontId="29" fillId="6" borderId="5" xfId="0" applyNumberFormat="1" applyFont="1" applyFill="1" applyBorder="1" applyAlignment="1" applyProtection="1">
      <alignment horizontal="center" vertical="center" wrapText="1"/>
      <protection locked="0"/>
    </xf>
    <xf numFmtId="170" fontId="29" fillId="6" borderId="2" xfId="0" applyNumberFormat="1" applyFont="1" applyFill="1" applyBorder="1" applyAlignment="1" applyProtection="1">
      <alignment horizontal="center" vertical="center" wrapText="1"/>
      <protection locked="0"/>
    </xf>
    <xf numFmtId="0" fontId="29" fillId="6" borderId="5" xfId="0" applyFont="1" applyFill="1" applyBorder="1" applyAlignment="1" applyProtection="1">
      <alignment horizontal="center" vertical="center" wrapText="1"/>
      <protection locked="0"/>
    </xf>
    <xf numFmtId="0" fontId="29" fillId="6" borderId="2" xfId="0" applyFont="1" applyFill="1" applyBorder="1" applyAlignment="1" applyProtection="1">
      <alignment horizontal="center" vertical="center" wrapText="1"/>
      <protection locked="0"/>
    </xf>
    <xf numFmtId="169" fontId="29" fillId="6" borderId="5" xfId="30" applyNumberFormat="1" applyFont="1" applyFill="1" applyBorder="1" applyAlignment="1" applyProtection="1">
      <alignment horizontal="center" vertical="center" wrapText="1"/>
      <protection locked="0"/>
    </xf>
    <xf numFmtId="169" fontId="29" fillId="6" borderId="2" xfId="30" applyNumberFormat="1" applyFont="1" applyFill="1" applyBorder="1" applyAlignment="1" applyProtection="1">
      <alignment horizontal="center" vertical="center" wrapText="1"/>
      <protection locked="0"/>
    </xf>
    <xf numFmtId="169" fontId="28" fillId="6" borderId="43" xfId="30" applyNumberFormat="1" applyFont="1" applyFill="1" applyBorder="1" applyAlignment="1" applyProtection="1">
      <alignment horizontal="center" vertical="center" wrapText="1"/>
      <protection locked="0"/>
    </xf>
    <xf numFmtId="169" fontId="28" fillId="6" borderId="22" xfId="30" applyNumberFormat="1" applyFont="1" applyFill="1" applyBorder="1" applyAlignment="1" applyProtection="1">
      <alignment horizontal="center" vertical="center" wrapText="1"/>
      <protection locked="0"/>
    </xf>
    <xf numFmtId="0" fontId="28" fillId="6" borderId="5" xfId="0" applyFont="1" applyFill="1" applyBorder="1" applyAlignment="1" applyProtection="1">
      <alignment horizontal="center" vertical="center" wrapText="1"/>
      <protection locked="0"/>
    </xf>
    <xf numFmtId="0" fontId="28" fillId="6" borderId="2" xfId="0" applyFont="1" applyFill="1" applyBorder="1" applyAlignment="1" applyProtection="1">
      <alignment horizontal="center" vertical="center" wrapText="1"/>
      <protection locked="0"/>
    </xf>
    <xf numFmtId="0" fontId="28" fillId="22" borderId="5" xfId="0" applyFont="1" applyFill="1" applyBorder="1" applyAlignment="1" applyProtection="1">
      <alignment horizontal="center" vertical="center" wrapText="1"/>
      <protection locked="0"/>
    </xf>
    <xf numFmtId="0" fontId="28" fillId="22" borderId="2" xfId="0" applyFont="1" applyFill="1" applyBorder="1" applyAlignment="1" applyProtection="1">
      <alignment horizontal="center" vertical="center" wrapText="1"/>
      <protection locked="0"/>
    </xf>
    <xf numFmtId="9" fontId="28" fillId="22" borderId="5" xfId="36" applyFont="1" applyFill="1" applyBorder="1" applyAlignment="1" applyProtection="1">
      <alignment horizontal="center" vertical="center" wrapText="1"/>
      <protection locked="0"/>
    </xf>
    <xf numFmtId="9" fontId="28" fillId="22" borderId="2" xfId="36" applyFont="1" applyFill="1" applyBorder="1" applyAlignment="1" applyProtection="1">
      <alignment horizontal="center" vertical="center" wrapText="1"/>
      <protection locked="0"/>
    </xf>
    <xf numFmtId="49" fontId="29" fillId="6" borderId="5" xfId="0" applyNumberFormat="1" applyFont="1" applyFill="1" applyBorder="1" applyAlignment="1" applyProtection="1">
      <alignment horizontal="center" vertical="center" wrapText="1"/>
      <protection locked="0"/>
    </xf>
    <xf numFmtId="49" fontId="29" fillId="6" borderId="2" xfId="0" applyNumberFormat="1" applyFont="1" applyFill="1" applyBorder="1" applyAlignment="1" applyProtection="1">
      <alignment horizontal="center" vertical="center" wrapText="1"/>
      <protection locked="0"/>
    </xf>
    <xf numFmtId="172" fontId="29" fillId="24" borderId="5" xfId="0" applyNumberFormat="1" applyFont="1" applyFill="1" applyBorder="1" applyAlignment="1">
      <alignment horizontal="center" vertical="center"/>
    </xf>
    <xf numFmtId="172" fontId="29" fillId="24" borderId="6" xfId="0" applyNumberFormat="1" applyFont="1" applyFill="1" applyBorder="1" applyAlignment="1">
      <alignment horizontal="center" vertical="center"/>
    </xf>
    <xf numFmtId="172" fontId="29" fillId="24" borderId="2" xfId="0" applyNumberFormat="1" applyFont="1" applyFill="1" applyBorder="1" applyAlignment="1">
      <alignment horizontal="center" vertical="center"/>
    </xf>
    <xf numFmtId="164" fontId="29" fillId="14" borderId="5" xfId="24" applyFont="1" applyFill="1" applyBorder="1" applyAlignment="1">
      <alignment horizontal="center" vertical="center"/>
    </xf>
    <xf numFmtId="164" fontId="29" fillId="14" borderId="2" xfId="24" applyFont="1" applyFill="1" applyBorder="1" applyAlignment="1">
      <alignment horizontal="center" vertical="center"/>
    </xf>
    <xf numFmtId="9" fontId="28" fillId="24" borderId="44" xfId="0" applyNumberFormat="1" applyFont="1" applyFill="1" applyBorder="1" applyAlignment="1">
      <alignment horizontal="center" vertical="center" wrapText="1"/>
    </xf>
    <xf numFmtId="9" fontId="28" fillId="24" borderId="48" xfId="0" applyNumberFormat="1" applyFont="1" applyFill="1" applyBorder="1" applyAlignment="1">
      <alignment horizontal="center" vertical="center" wrapText="1"/>
    </xf>
    <xf numFmtId="9" fontId="28" fillId="24" borderId="49" xfId="0" applyNumberFormat="1" applyFont="1" applyFill="1" applyBorder="1" applyAlignment="1">
      <alignment horizontal="center" vertical="center" wrapText="1"/>
    </xf>
    <xf numFmtId="170" fontId="29" fillId="24" borderId="43" xfId="0" applyNumberFormat="1" applyFont="1" applyFill="1" applyBorder="1" applyAlignment="1">
      <alignment horizontal="center" vertical="center" wrapText="1"/>
    </xf>
    <xf numFmtId="170" fontId="29" fillId="24" borderId="50" xfId="0" applyNumberFormat="1" applyFont="1" applyFill="1" applyBorder="1" applyAlignment="1">
      <alignment horizontal="center" vertical="center" wrapText="1"/>
    </xf>
    <xf numFmtId="170" fontId="29" fillId="24" borderId="22" xfId="0" applyNumberFormat="1" applyFont="1" applyFill="1" applyBorder="1" applyAlignment="1">
      <alignment horizontal="center" vertical="center" wrapText="1"/>
    </xf>
    <xf numFmtId="170" fontId="29" fillId="23" borderId="5" xfId="0" applyNumberFormat="1" applyFont="1" applyFill="1" applyBorder="1" applyAlignment="1" applyProtection="1">
      <alignment horizontal="center" vertical="center" wrapText="1"/>
      <protection locked="0"/>
    </xf>
    <xf numFmtId="170" fontId="29" fillId="23" borderId="6" xfId="0" applyNumberFormat="1" applyFont="1" applyFill="1" applyBorder="1" applyAlignment="1" applyProtection="1">
      <alignment horizontal="center" vertical="center" wrapText="1"/>
      <protection locked="0"/>
    </xf>
    <xf numFmtId="170" fontId="29" fillId="23" borderId="2" xfId="0" applyNumberFormat="1" applyFont="1" applyFill="1" applyBorder="1" applyAlignment="1" applyProtection="1">
      <alignment horizontal="center" vertical="center" wrapText="1"/>
      <protection locked="0"/>
    </xf>
    <xf numFmtId="0" fontId="29" fillId="23" borderId="5" xfId="0" applyFont="1" applyFill="1" applyBorder="1" applyAlignment="1">
      <alignment horizontal="center" vertical="center" wrapText="1"/>
    </xf>
    <xf numFmtId="0" fontId="29" fillId="23" borderId="6" xfId="0" applyFont="1" applyFill="1" applyBorder="1" applyAlignment="1">
      <alignment horizontal="center" vertical="center" wrapText="1"/>
    </xf>
    <xf numFmtId="0" fontId="29" fillId="23" borderId="2" xfId="0" applyFont="1" applyFill="1" applyBorder="1" applyAlignment="1">
      <alignment horizontal="center" vertical="center" wrapText="1"/>
    </xf>
    <xf numFmtId="0" fontId="29" fillId="13" borderId="6" xfId="0" applyFont="1" applyFill="1" applyBorder="1" applyAlignment="1">
      <alignment horizontal="center" vertical="center"/>
    </xf>
    <xf numFmtId="9" fontId="28" fillId="19" borderId="5" xfId="0" applyNumberFormat="1" applyFont="1" applyFill="1" applyBorder="1" applyAlignment="1">
      <alignment horizontal="center" vertical="center" wrapText="1"/>
    </xf>
    <xf numFmtId="9" fontId="28" fillId="19" borderId="6" xfId="0" applyNumberFormat="1" applyFont="1" applyFill="1" applyBorder="1" applyAlignment="1">
      <alignment horizontal="center" vertical="center" wrapText="1"/>
    </xf>
    <xf numFmtId="9" fontId="28" fillId="19" borderId="2" xfId="0" applyNumberFormat="1" applyFont="1" applyFill="1" applyBorder="1" applyAlignment="1">
      <alignment horizontal="center" vertical="center" wrapText="1"/>
    </xf>
    <xf numFmtId="0" fontId="28" fillId="23" borderId="5" xfId="0" applyFont="1" applyFill="1" applyBorder="1" applyAlignment="1" applyProtection="1">
      <alignment horizontal="center" vertical="center" wrapText="1"/>
      <protection locked="0"/>
    </xf>
    <xf numFmtId="0" fontId="28" fillId="23" borderId="6" xfId="0" applyFont="1" applyFill="1" applyBorder="1" applyAlignment="1" applyProtection="1">
      <alignment horizontal="center" vertical="center" wrapText="1"/>
      <protection locked="0"/>
    </xf>
    <xf numFmtId="0" fontId="28" fillId="23" borderId="2" xfId="0" applyFont="1" applyFill="1" applyBorder="1" applyAlignment="1" applyProtection="1">
      <alignment horizontal="center" vertical="center" wrapText="1"/>
      <protection locked="0"/>
    </xf>
    <xf numFmtId="0" fontId="29" fillId="23" borderId="5" xfId="0" applyFont="1" applyFill="1" applyBorder="1" applyAlignment="1" applyProtection="1">
      <alignment horizontal="center" vertical="center" wrapText="1"/>
      <protection locked="0"/>
    </xf>
    <xf numFmtId="0" fontId="29" fillId="23" borderId="6" xfId="0" applyFont="1" applyFill="1" applyBorder="1" applyAlignment="1" applyProtection="1">
      <alignment horizontal="center" vertical="center" wrapText="1"/>
      <protection locked="0"/>
    </xf>
    <xf numFmtId="0" fontId="29" fillId="23" borderId="2" xfId="0" applyFont="1" applyFill="1" applyBorder="1" applyAlignment="1" applyProtection="1">
      <alignment horizontal="center" vertical="center" wrapText="1"/>
      <protection locked="0"/>
    </xf>
    <xf numFmtId="0" fontId="28" fillId="22" borderId="6" xfId="0" applyFont="1" applyFill="1" applyBorder="1" applyAlignment="1" applyProtection="1">
      <alignment horizontal="center" vertical="center" wrapText="1"/>
      <protection locked="0"/>
    </xf>
    <xf numFmtId="169" fontId="29" fillId="23" borderId="5" xfId="30" applyNumberFormat="1" applyFont="1" applyFill="1" applyBorder="1" applyAlignment="1" applyProtection="1">
      <alignment horizontal="center" vertical="center" wrapText="1"/>
      <protection locked="0"/>
    </xf>
    <xf numFmtId="169" fontId="29" fillId="23" borderId="6" xfId="30" applyNumberFormat="1" applyFont="1" applyFill="1" applyBorder="1" applyAlignment="1" applyProtection="1">
      <alignment horizontal="center" vertical="center" wrapText="1"/>
      <protection locked="0"/>
    </xf>
    <xf numFmtId="169" fontId="29" fillId="23" borderId="2" xfId="30" applyNumberFormat="1" applyFont="1" applyFill="1" applyBorder="1" applyAlignment="1" applyProtection="1">
      <alignment horizontal="center" vertical="center" wrapText="1"/>
      <protection locked="0"/>
    </xf>
    <xf numFmtId="0" fontId="29" fillId="24" borderId="5" xfId="0" applyFont="1" applyFill="1" applyBorder="1" applyAlignment="1">
      <alignment horizontal="center" vertical="center" wrapText="1"/>
    </xf>
    <xf numFmtId="0" fontId="29" fillId="24" borderId="6" xfId="0" applyFont="1" applyFill="1" applyBorder="1" applyAlignment="1">
      <alignment horizontal="center" vertical="center" wrapText="1"/>
    </xf>
    <xf numFmtId="0" fontId="29" fillId="24" borderId="2" xfId="0" applyFont="1" applyFill="1" applyBorder="1" applyAlignment="1">
      <alignment horizontal="center" vertical="center" wrapText="1"/>
    </xf>
    <xf numFmtId="49" fontId="29" fillId="23" borderId="5" xfId="0" applyNumberFormat="1" applyFont="1" applyFill="1" applyBorder="1" applyAlignment="1" applyProtection="1">
      <alignment horizontal="center" vertical="center" wrapText="1"/>
      <protection locked="0"/>
    </xf>
    <xf numFmtId="49" fontId="29" fillId="23" borderId="6" xfId="0" applyNumberFormat="1" applyFont="1" applyFill="1" applyBorder="1" applyAlignment="1" applyProtection="1">
      <alignment horizontal="center" vertical="center" wrapText="1"/>
      <protection locked="0"/>
    </xf>
    <xf numFmtId="49" fontId="29" fillId="23" borderId="2" xfId="0" applyNumberFormat="1" applyFont="1" applyFill="1" applyBorder="1" applyAlignment="1" applyProtection="1">
      <alignment horizontal="center" vertical="center" wrapText="1"/>
      <protection locked="0"/>
    </xf>
    <xf numFmtId="169" fontId="28" fillId="23" borderId="43" xfId="30" applyNumberFormat="1" applyFont="1" applyFill="1" applyBorder="1" applyAlignment="1" applyProtection="1">
      <alignment horizontal="center" vertical="center" wrapText="1"/>
      <protection locked="0"/>
    </xf>
    <xf numFmtId="169" fontId="28" fillId="23" borderId="50" xfId="30" applyNumberFormat="1" applyFont="1" applyFill="1" applyBorder="1" applyAlignment="1" applyProtection="1">
      <alignment horizontal="center" vertical="center" wrapText="1"/>
      <protection locked="0"/>
    </xf>
    <xf numFmtId="169" fontId="28" fillId="23" borderId="22" xfId="30" applyNumberFormat="1" applyFont="1" applyFill="1" applyBorder="1" applyAlignment="1" applyProtection="1">
      <alignment horizontal="center" vertical="center" wrapText="1"/>
      <protection locked="0"/>
    </xf>
    <xf numFmtId="9" fontId="28" fillId="24" borderId="5" xfId="0" applyNumberFormat="1" applyFont="1" applyFill="1" applyBorder="1" applyAlignment="1">
      <alignment horizontal="center" vertical="center" wrapText="1"/>
    </xf>
    <xf numFmtId="9" fontId="28" fillId="24" borderId="6" xfId="0" applyNumberFormat="1" applyFont="1" applyFill="1" applyBorder="1" applyAlignment="1">
      <alignment horizontal="center" vertical="center" wrapText="1"/>
    </xf>
    <xf numFmtId="9" fontId="28" fillId="24" borderId="2" xfId="0" applyNumberFormat="1" applyFont="1" applyFill="1" applyBorder="1" applyAlignment="1">
      <alignment horizontal="center" vertical="center" wrapText="1"/>
    </xf>
    <xf numFmtId="169" fontId="29" fillId="24" borderId="44" xfId="30" applyNumberFormat="1" applyFont="1" applyFill="1" applyBorder="1" applyAlignment="1" applyProtection="1">
      <alignment horizontal="center" vertical="center" wrapText="1"/>
      <protection locked="0"/>
    </xf>
    <xf numFmtId="169" fontId="29" fillId="24" borderId="48" xfId="30" applyNumberFormat="1" applyFont="1" applyFill="1" applyBorder="1" applyAlignment="1" applyProtection="1">
      <alignment horizontal="center" vertical="center" wrapText="1"/>
      <protection locked="0"/>
    </xf>
    <xf numFmtId="169" fontId="29" fillId="24" borderId="49" xfId="30" applyNumberFormat="1" applyFont="1" applyFill="1" applyBorder="1" applyAlignment="1" applyProtection="1">
      <alignment horizontal="center" vertical="center" wrapText="1"/>
      <protection locked="0"/>
    </xf>
    <xf numFmtId="14" fontId="29" fillId="24" borderId="5" xfId="0" applyNumberFormat="1" applyFont="1" applyFill="1" applyBorder="1" applyAlignment="1">
      <alignment horizontal="center" vertical="center" wrapText="1"/>
    </xf>
    <xf numFmtId="14" fontId="29" fillId="24" borderId="6" xfId="0" applyNumberFormat="1" applyFont="1" applyFill="1" applyBorder="1" applyAlignment="1">
      <alignment horizontal="center" vertical="center" wrapText="1"/>
    </xf>
    <xf numFmtId="14" fontId="29" fillId="24" borderId="2" xfId="0" applyNumberFormat="1" applyFont="1" applyFill="1" applyBorder="1" applyAlignment="1">
      <alignment horizontal="center" vertical="center" wrapText="1"/>
    </xf>
    <xf numFmtId="164" fontId="29" fillId="20" borderId="1" xfId="24" applyFont="1" applyFill="1" applyBorder="1" applyAlignment="1">
      <alignment horizontal="center" vertical="center"/>
    </xf>
    <xf numFmtId="172" fontId="29" fillId="14" borderId="5" xfId="0" applyNumberFormat="1" applyFont="1" applyFill="1" applyBorder="1" applyAlignment="1">
      <alignment horizontal="center" vertical="center"/>
    </xf>
    <xf numFmtId="172" fontId="29" fillId="14" borderId="6" xfId="0" applyNumberFormat="1" applyFont="1" applyFill="1" applyBorder="1" applyAlignment="1">
      <alignment horizontal="center" vertical="center"/>
    </xf>
    <xf numFmtId="172" fontId="29" fillId="14" borderId="2" xfId="0" applyNumberFormat="1" applyFont="1" applyFill="1" applyBorder="1" applyAlignment="1">
      <alignment horizontal="center" vertical="center"/>
    </xf>
    <xf numFmtId="164" fontId="29" fillId="20" borderId="5" xfId="24" applyFont="1" applyFill="1" applyBorder="1" applyAlignment="1">
      <alignment horizontal="center" vertical="center"/>
    </xf>
    <xf numFmtId="164" fontId="29" fillId="20" borderId="6" xfId="24" applyFont="1" applyFill="1" applyBorder="1" applyAlignment="1">
      <alignment horizontal="center" vertical="center"/>
    </xf>
    <xf numFmtId="164" fontId="29" fillId="20" borderId="2" xfId="24" applyFont="1" applyFill="1" applyBorder="1" applyAlignment="1">
      <alignment horizontal="center" vertical="center"/>
    </xf>
    <xf numFmtId="164" fontId="29" fillId="6" borderId="1" xfId="24" applyFont="1" applyFill="1" applyBorder="1" applyAlignment="1">
      <alignment horizontal="center" vertical="center"/>
    </xf>
    <xf numFmtId="171" fontId="29" fillId="14" borderId="5" xfId="0" applyNumberFormat="1" applyFont="1" applyFill="1" applyBorder="1" applyAlignment="1">
      <alignment horizontal="center" vertical="center"/>
    </xf>
    <xf numFmtId="171" fontId="29" fillId="14" borderId="2" xfId="0" applyNumberFormat="1" applyFont="1" applyFill="1" applyBorder="1" applyAlignment="1">
      <alignment horizontal="center" vertical="center"/>
    </xf>
    <xf numFmtId="164" fontId="29" fillId="6" borderId="6" xfId="24" applyFont="1" applyFill="1" applyBorder="1" applyAlignment="1">
      <alignment horizontal="center" vertical="center"/>
    </xf>
    <xf numFmtId="164" fontId="29" fillId="20" borderId="24" xfId="24" applyFont="1" applyFill="1" applyBorder="1" applyAlignment="1">
      <alignment horizontal="center" vertical="center"/>
    </xf>
    <xf numFmtId="164" fontId="29" fillId="20" borderId="4" xfId="24" applyFont="1" applyFill="1" applyBorder="1" applyAlignment="1">
      <alignment horizontal="center" vertical="center"/>
    </xf>
    <xf numFmtId="164" fontId="29" fillId="20" borderId="25" xfId="24" applyFont="1" applyFill="1" applyBorder="1" applyAlignment="1">
      <alignment horizontal="center" vertical="center"/>
    </xf>
    <xf numFmtId="164" fontId="29" fillId="20" borderId="26" xfId="24" applyFont="1" applyFill="1" applyBorder="1" applyAlignment="1">
      <alignment horizontal="center" vertical="center"/>
    </xf>
    <xf numFmtId="164" fontId="29" fillId="20" borderId="27" xfId="24" applyFont="1" applyFill="1" applyBorder="1" applyAlignment="1">
      <alignment horizontal="center" vertical="center"/>
    </xf>
    <xf numFmtId="164" fontId="29" fillId="20" borderId="28" xfId="24" applyFont="1" applyFill="1" applyBorder="1" applyAlignment="1">
      <alignment horizontal="center" vertical="center"/>
    </xf>
    <xf numFmtId="169" fontId="47" fillId="17" borderId="38" xfId="35" applyNumberFormat="1" applyFont="1" applyFill="1" applyBorder="1" applyAlignment="1" applyProtection="1">
      <alignment horizontal="center" vertical="center" wrapText="1"/>
      <protection locked="0"/>
    </xf>
    <xf numFmtId="169" fontId="47" fillId="17" borderId="39" xfId="35" applyNumberFormat="1" applyFont="1" applyFill="1" applyBorder="1" applyAlignment="1" applyProtection="1">
      <alignment horizontal="center" vertical="center" wrapText="1"/>
      <protection locked="0"/>
    </xf>
  </cellXfs>
  <cellStyles count="70">
    <cellStyle name="Hipervínculo" xfId="34" builtinId="8"/>
    <cellStyle name="Hipervínculo 2" xfId="7" xr:uid="{00000000-0005-0000-0000-000001000000}"/>
    <cellStyle name="Hipervínculo visitado" xfId="16" builtinId="9" hidden="1"/>
    <cellStyle name="Hipervínculo visitado" xfId="15" builtinId="9" hidden="1"/>
    <cellStyle name="Millares [0]" xfId="37" builtinId="6"/>
    <cellStyle name="Millares [0] 2" xfId="68" xr:uid="{00000000-0005-0000-0000-000005000000}"/>
    <cellStyle name="Millares 2" xfId="9" xr:uid="{00000000-0005-0000-0000-000006000000}"/>
    <cellStyle name="Millares 2 2" xfId="14" xr:uid="{00000000-0005-0000-0000-000007000000}"/>
    <cellStyle name="Millares 2 2 2" xfId="47" xr:uid="{00000000-0005-0000-0000-000008000000}"/>
    <cellStyle name="Millares 2 3" xfId="21" xr:uid="{00000000-0005-0000-0000-000009000000}"/>
    <cellStyle name="Millares 2 3 2" xfId="52" xr:uid="{00000000-0005-0000-0000-00000A000000}"/>
    <cellStyle name="Millares 2 4" xfId="42" xr:uid="{00000000-0005-0000-0000-00000B000000}"/>
    <cellStyle name="Millares 3" xfId="67" xr:uid="{00000000-0005-0000-0000-00000C000000}"/>
    <cellStyle name="Moneda" xfId="69" builtinId="4"/>
    <cellStyle name="Moneda [0]" xfId="24" builtinId="7"/>
    <cellStyle name="Moneda [0] 2" xfId="55" xr:uid="{00000000-0005-0000-0000-00000F000000}"/>
    <cellStyle name="Moneda 2" xfId="4" xr:uid="{00000000-0005-0000-0000-000010000000}"/>
    <cellStyle name="Moneda 2 2" xfId="12" xr:uid="{00000000-0005-0000-0000-000011000000}"/>
    <cellStyle name="Moneda 2 2 2" xfId="45" xr:uid="{00000000-0005-0000-0000-000012000000}"/>
    <cellStyle name="Moneda 2 3" xfId="19" xr:uid="{00000000-0005-0000-0000-000013000000}"/>
    <cellStyle name="Moneda 2 3 2" xfId="50" xr:uid="{00000000-0005-0000-0000-000014000000}"/>
    <cellStyle name="Moneda 2 4" xfId="40" xr:uid="{00000000-0005-0000-0000-000015000000}"/>
    <cellStyle name="Moneda 3" xfId="66" xr:uid="{00000000-0005-0000-0000-000016000000}"/>
    <cellStyle name="Normal" xfId="0" builtinId="0"/>
    <cellStyle name="Normal 2" xfId="3" xr:uid="{00000000-0005-0000-0000-000018000000}"/>
    <cellStyle name="Normal 2 2" xfId="5" xr:uid="{00000000-0005-0000-0000-000019000000}"/>
    <cellStyle name="Normal 3" xfId="1" xr:uid="{00000000-0005-0000-0000-00001A000000}"/>
    <cellStyle name="Normal 3 2" xfId="10" xr:uid="{00000000-0005-0000-0000-00001B000000}"/>
    <cellStyle name="Normal 3 2 2" xfId="25" xr:uid="{00000000-0005-0000-0000-00001C000000}"/>
    <cellStyle name="Normal 3 2 2 2" xfId="56" xr:uid="{00000000-0005-0000-0000-00001D000000}"/>
    <cellStyle name="Normal 3 2 3" xfId="30" xr:uid="{00000000-0005-0000-0000-00001E000000}"/>
    <cellStyle name="Normal 3 2 3 2" xfId="35" xr:uid="{00000000-0005-0000-0000-00001F000000}"/>
    <cellStyle name="Normal 3 2 3 2 2" xfId="65" xr:uid="{00000000-0005-0000-0000-000020000000}"/>
    <cellStyle name="Normal 3 2 3 3" xfId="23" xr:uid="{00000000-0005-0000-0000-000021000000}"/>
    <cellStyle name="Normal 3 2 3 3 2" xfId="26" xr:uid="{00000000-0005-0000-0000-000022000000}"/>
    <cellStyle name="Normal 3 2 3 3 2 2" xfId="57" xr:uid="{00000000-0005-0000-0000-000023000000}"/>
    <cellStyle name="Normal 3 2 3 3 3" xfId="31" xr:uid="{00000000-0005-0000-0000-000024000000}"/>
    <cellStyle name="Normal 3 2 3 3 3 2" xfId="62" xr:uid="{00000000-0005-0000-0000-000025000000}"/>
    <cellStyle name="Normal 3 2 3 3 4" xfId="28" xr:uid="{00000000-0005-0000-0000-000026000000}"/>
    <cellStyle name="Normal 3 2 3 3 4 2" xfId="33" xr:uid="{00000000-0005-0000-0000-000027000000}"/>
    <cellStyle name="Normal 3 2 3 3 4 2 2" xfId="64" xr:uid="{00000000-0005-0000-0000-000028000000}"/>
    <cellStyle name="Normal 3 2 3 3 4 3" xfId="59" xr:uid="{00000000-0005-0000-0000-000029000000}"/>
    <cellStyle name="Normal 3 2 3 3 5" xfId="54" xr:uid="{00000000-0005-0000-0000-00002A000000}"/>
    <cellStyle name="Normal 3 2 3 4" xfId="61" xr:uid="{00000000-0005-0000-0000-00002B000000}"/>
    <cellStyle name="Normal 3 2 4" xfId="27" xr:uid="{00000000-0005-0000-0000-00002C000000}"/>
    <cellStyle name="Normal 3 2 4 2" xfId="29" xr:uid="{00000000-0005-0000-0000-00002D000000}"/>
    <cellStyle name="Normal 3 2 4 2 2" xfId="60" xr:uid="{00000000-0005-0000-0000-00002E000000}"/>
    <cellStyle name="Normal 3 2 4 3" xfId="32" xr:uid="{00000000-0005-0000-0000-00002F000000}"/>
    <cellStyle name="Normal 3 2 4 3 2" xfId="63" xr:uid="{00000000-0005-0000-0000-000030000000}"/>
    <cellStyle name="Normal 3 2 4 4" xfId="58" xr:uid="{00000000-0005-0000-0000-000031000000}"/>
    <cellStyle name="Normal 3 2 5" xfId="43" xr:uid="{00000000-0005-0000-0000-000032000000}"/>
    <cellStyle name="Normal 3 3" xfId="17" xr:uid="{00000000-0005-0000-0000-000033000000}"/>
    <cellStyle name="Normal 3 3 2" xfId="48" xr:uid="{00000000-0005-0000-0000-000034000000}"/>
    <cellStyle name="Normal 3 4" xfId="22" xr:uid="{00000000-0005-0000-0000-000035000000}"/>
    <cellStyle name="Normal 3 4 2" xfId="53" xr:uid="{00000000-0005-0000-0000-000036000000}"/>
    <cellStyle name="Normal 3 5" xfId="38" xr:uid="{00000000-0005-0000-0000-000037000000}"/>
    <cellStyle name="Normal 4" xfId="8" xr:uid="{00000000-0005-0000-0000-000038000000}"/>
    <cellStyle name="Normal 4 2" xfId="13" xr:uid="{00000000-0005-0000-0000-000039000000}"/>
    <cellStyle name="Normal 4 2 2" xfId="46" xr:uid="{00000000-0005-0000-0000-00003A000000}"/>
    <cellStyle name="Normal 4 3" xfId="20" xr:uid="{00000000-0005-0000-0000-00003B000000}"/>
    <cellStyle name="Normal 4 3 2" xfId="51" xr:uid="{00000000-0005-0000-0000-00003C000000}"/>
    <cellStyle name="Normal 4 4" xfId="41" xr:uid="{00000000-0005-0000-0000-00003D000000}"/>
    <cellStyle name="Porcentaje" xfId="36" builtinId="5"/>
    <cellStyle name="Porcentaje 2" xfId="6" xr:uid="{00000000-0005-0000-0000-00003F000000}"/>
    <cellStyle name="Porcentaje 3" xfId="2" xr:uid="{00000000-0005-0000-0000-000040000000}"/>
    <cellStyle name="Porcentaje 3 2" xfId="11" xr:uid="{00000000-0005-0000-0000-000041000000}"/>
    <cellStyle name="Porcentaje 3 2 2" xfId="44" xr:uid="{00000000-0005-0000-0000-000042000000}"/>
    <cellStyle name="Porcentaje 3 3" xfId="18" xr:uid="{00000000-0005-0000-0000-000043000000}"/>
    <cellStyle name="Porcentaje 3 3 2" xfId="49" xr:uid="{00000000-0005-0000-0000-000044000000}"/>
    <cellStyle name="Porcentaje 3 4" xfId="39" xr:uid="{00000000-0005-0000-0000-000045000000}"/>
  </cellStyles>
  <dxfs count="0"/>
  <tableStyles count="0" defaultTableStyle="TableStyleMedium2" defaultPivotStyle="PivotStyleLight16"/>
  <colors>
    <mruColors>
      <color rgb="FF008080"/>
      <color rgb="FFE3F7F5"/>
      <color rgb="FFA0E5E4"/>
      <color rgb="FFDCAFBE"/>
      <color rgb="FFF3DEDC"/>
      <color rgb="FFAFE5CF"/>
      <color rgb="FFBA004C"/>
      <color rgb="FFF2B8C5"/>
      <color rgb="FFFFFF99"/>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114981</xdr:colOff>
      <xdr:row>0</xdr:row>
      <xdr:rowOff>0</xdr:rowOff>
    </xdr:from>
    <xdr:ext cx="1392121" cy="746645"/>
    <xdr:pic>
      <xdr:nvPicPr>
        <xdr:cNvPr id="2" name="Imagen 1">
          <a:extLst>
            <a:ext uri="{FF2B5EF4-FFF2-40B4-BE49-F238E27FC236}">
              <a16:creationId xmlns:a16="http://schemas.microsoft.com/office/drawing/2014/main" id="{272C5D3F-1E6E-4496-A932-B39578B42C9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3181" y="0"/>
          <a:ext cx="1392121" cy="74664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933450</xdr:colOff>
      <xdr:row>1</xdr:row>
      <xdr:rowOff>107156</xdr:rowOff>
    </xdr:from>
    <xdr:to>
      <xdr:col>3</xdr:col>
      <xdr:colOff>746994</xdr:colOff>
      <xdr:row>3</xdr:row>
      <xdr:rowOff>294891</xdr:rowOff>
    </xdr:to>
    <xdr:pic>
      <xdr:nvPicPr>
        <xdr:cNvPr id="4" name="Imagen 3">
          <a:extLst>
            <a:ext uri="{FF2B5EF4-FFF2-40B4-BE49-F238E27FC236}">
              <a16:creationId xmlns:a16="http://schemas.microsoft.com/office/drawing/2014/main" id="{DC1640EF-D3A3-4518-B560-4177ABFED2E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467100" y="373856"/>
          <a:ext cx="1528044" cy="91163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2018/PLAN%20DE%20ACCION/MATRIZ%20PLAN%20DE%20ACCION%202018%20DIRPEN%20FINAL%202501201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vvarelaa/AppData/Local/Microsoft/Windows/Temporary%20Internet%20Files/Content.Outlook/907WTPW2/FORMATO%20DE%20REPROGRAMAC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danegovco.sharepoint.com/DANE/ENTREGA%20DE%20CARGO%20OPLAN/14_PLANEACI&#211;N/2022/Metas%20por%20&#193;rea/Formatos%20Instrumentos%20de%20Planeaci&#242;n_2022/12_INSTRUMENTO%20PLANEACI&#211;N_2022_GIT%20RELACIONAMIENT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jecorredorp/AppData/Local/Microsoft/Windows/Temporary%20Internet%20Files/Content.Outlook/1CXGKZDG/FORMULARIO%20REPROGRA%20FUNC%20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índice"/>
      <sheetName val="LISTAS ID"/>
      <sheetName val="PLAN DE ACCION 2018 CONSOLIDADO"/>
      <sheetName val="1. DIRECCIÓN GENERAL"/>
      <sheetName val="2. SUBDIRECCIÓN GENERAL"/>
      <sheetName val="LISTAS"/>
      <sheetName val="LISTAS MIPG"/>
      <sheetName val="LISTAS PE"/>
      <sheetName val="LISTAS INTERNAS"/>
      <sheetName val="LISTAS ATRIBUTOS"/>
      <sheetName val="3. SECRETARIA GENERAL"/>
      <sheetName val="4. TERRITORIALES"/>
      <sheetName val="base"/>
    </sheetNames>
    <sheetDataSet>
      <sheetData sheetId="0"/>
      <sheetData sheetId="1"/>
      <sheetData sheetId="2"/>
      <sheetData sheetId="3"/>
      <sheetData sheetId="4"/>
      <sheetData sheetId="5">
        <row r="5">
          <cell r="B5" t="str">
            <v>Dirección General</v>
          </cell>
        </row>
        <row r="6">
          <cell r="B6" t="str">
            <v>Subdirección General</v>
          </cell>
        </row>
        <row r="7">
          <cell r="B7" t="str">
            <v>Secretaria General</v>
          </cell>
        </row>
        <row r="8">
          <cell r="B8" t="str">
            <v>Territoriales</v>
          </cell>
        </row>
      </sheetData>
      <sheetData sheetId="6"/>
      <sheetData sheetId="7">
        <row r="5">
          <cell r="B5" t="str">
            <v>1. Producción y Difusión Estadística</v>
          </cell>
        </row>
        <row r="6">
          <cell r="B6" t="str">
            <v>2. Gestión del Talento Humano</v>
          </cell>
        </row>
        <row r="7">
          <cell r="B7" t="str">
            <v>3. Sistema Estadístico Nacional</v>
          </cell>
        </row>
        <row r="8">
          <cell r="B8" t="str">
            <v>4. Innovación y Modernización</v>
          </cell>
        </row>
      </sheetData>
      <sheetData sheetId="8"/>
      <sheetData sheetId="9"/>
      <sheetData sheetId="10"/>
      <sheetData sheetId="11"/>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ACTIVIDADES"/>
      <sheetName val="INVERSION"/>
      <sheetName val="DATOS"/>
      <sheetName val="FUNCIONAMIENTO"/>
      <sheetName val="INFO_FUNCIONAMIENTO"/>
      <sheetName val="BASE FUNC"/>
      <sheetName val="BASE"/>
      <sheetName val="INV_RESUMEN"/>
      <sheetName val="Hoja1"/>
      <sheetName val="Hoja2"/>
      <sheetName val="LISTAS"/>
      <sheetName val="LISTAS PE"/>
    </sheetNames>
    <sheetDataSet>
      <sheetData sheetId="0"/>
      <sheetData sheetId="1"/>
      <sheetData sheetId="2"/>
      <sheetData sheetId="3">
        <row r="2">
          <cell r="C2" t="str">
            <v>DANE_CENTRAL</v>
          </cell>
          <cell r="H2" t="str">
            <v>Agropecuario</v>
          </cell>
          <cell r="BG2" t="str">
            <v>Ajustar Fechas</v>
          </cell>
          <cell r="BH2" t="str">
            <v>Análisis</v>
          </cell>
          <cell r="BI2" t="str">
            <v>Archivo</v>
          </cell>
        </row>
        <row r="3">
          <cell r="C3" t="str">
            <v>BARRANQUILLA</v>
          </cell>
          <cell r="H3" t="str">
            <v>Censo_de_Población_y_vivienda</v>
          </cell>
          <cell r="BG3" t="str">
            <v>Eliminar Producto</v>
          </cell>
          <cell r="BH3" t="str">
            <v>Detección y análisis de requerimientos</v>
          </cell>
          <cell r="BI3" t="str">
            <v>Boletín</v>
          </cell>
        </row>
        <row r="4">
          <cell r="C4" t="str">
            <v>CALI</v>
          </cell>
          <cell r="H4" t="str">
            <v>Censo_Nacional_Agropecuario</v>
          </cell>
          <cell r="BG4" t="str">
            <v>Crear Nuevo Producto</v>
          </cell>
          <cell r="BH4" t="str">
            <v>Diseño de la Operación Estadística</v>
          </cell>
          <cell r="BI4" t="str">
            <v>Base de Datos</v>
          </cell>
        </row>
        <row r="5">
          <cell r="C5" t="str">
            <v>BOGOTÁ</v>
          </cell>
          <cell r="H5" t="str">
            <v>Condiciones_de_Vida</v>
          </cell>
          <cell r="BG5" t="str">
            <v>Eliminar Actividad</v>
          </cell>
          <cell r="BH5" t="str">
            <v>Ejecución</v>
          </cell>
          <cell r="BI5" t="str">
            <v>Documento</v>
          </cell>
        </row>
        <row r="6">
          <cell r="C6" t="str">
            <v>BUCARAMANGA</v>
          </cell>
          <cell r="H6" t="str">
            <v>Cuentas_Nacionales_y_Macroeconomia</v>
          </cell>
          <cell r="BG6" t="str">
            <v>Crear Nueva Actividad</v>
          </cell>
          <cell r="BH6" t="str">
            <v>Producción Estadística</v>
          </cell>
          <cell r="BI6" t="str">
            <v>Informe</v>
          </cell>
        </row>
        <row r="7">
          <cell r="C7" t="str">
            <v>MANIZALES</v>
          </cell>
          <cell r="H7" t="str">
            <v>Culturales_y_Políticos</v>
          </cell>
          <cell r="BH7" t="str">
            <v>No Aplica</v>
          </cell>
          <cell r="BI7" t="str">
            <v>Publicación</v>
          </cell>
        </row>
        <row r="8">
          <cell r="C8" t="str">
            <v>MEDELLÍN</v>
          </cell>
          <cell r="H8" t="str">
            <v>Datos_Espaciales</v>
          </cell>
          <cell r="BI8" t="str">
            <v>Software</v>
          </cell>
        </row>
        <row r="9">
          <cell r="H9" t="str">
            <v>Informacion_Poblacional_y_Demografica</v>
          </cell>
        </row>
        <row r="10">
          <cell r="H10" t="str">
            <v>Ingresos_y_gastos</v>
          </cell>
        </row>
        <row r="11">
          <cell r="H11" t="str">
            <v>Integracion_de_Marcos</v>
          </cell>
        </row>
        <row r="12">
          <cell r="H12" t="str">
            <v>Longitudinal</v>
          </cell>
        </row>
        <row r="13">
          <cell r="H13" t="str">
            <v>Mejoramiento_Capacidad_Técnica_y_Administrativa</v>
          </cell>
        </row>
        <row r="14">
          <cell r="H14" t="str">
            <v>OCDE</v>
          </cell>
        </row>
        <row r="15">
          <cell r="H15" t="str">
            <v>Planificacion_y_Armonización_Estadistica</v>
          </cell>
        </row>
        <row r="16">
          <cell r="H16" t="str">
            <v>Precios</v>
          </cell>
        </row>
        <row r="17">
          <cell r="H17" t="str">
            <v>Produccion_Comercio_y_Servicios</v>
          </cell>
        </row>
        <row r="18">
          <cell r="H18" t="str">
            <v>Propositos_Multiples</v>
          </cell>
        </row>
        <row r="19">
          <cell r="H19" t="str">
            <v>Servicios_Públicos</v>
          </cell>
        </row>
        <row r="20">
          <cell r="H20" t="str">
            <v>SINIDEL</v>
          </cell>
        </row>
        <row r="21">
          <cell r="H21" t="str">
            <v>SIPSA</v>
          </cell>
        </row>
        <row r="22">
          <cell r="H22" t="str">
            <v>Sociodemográficas</v>
          </cell>
        </row>
        <row r="23">
          <cell r="H23" t="str">
            <v>Temas_Ambientales</v>
          </cell>
        </row>
        <row r="24">
          <cell r="H24" t="str">
            <v>Turísmo</v>
          </cell>
        </row>
        <row r="25">
          <cell r="H25" t="str">
            <v>Victimización</v>
          </cell>
        </row>
      </sheetData>
      <sheetData sheetId="4"/>
      <sheetData sheetId="5"/>
      <sheetData sheetId="6"/>
      <sheetData sheetId="7"/>
      <sheetData sheetId="8"/>
      <sheetData sheetId="9"/>
      <sheetData sheetId="10"/>
      <sheetData sheetId="11" refreshError="1"/>
      <sheetData sheetId="1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1. METAS E HITOS"/>
      <sheetName val="2. RECURSOS"/>
      <sheetName val="3. TALENTO HUMANO"/>
      <sheetName val="4. TRANSPORTE "/>
      <sheetName val="5. TIQUETES "/>
      <sheetName val="6. VIÁTICOS"/>
      <sheetName val="7. INSUMOS"/>
      <sheetName val="LISTAS"/>
      <sheetName val="BASE"/>
      <sheetName val="BASE2"/>
      <sheetName val="ASIGNACION POR PROYEC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2">
          <cell r="L2" t="str">
            <v xml:space="preserve">
Acuerdo: solución al problema de las drogas ilícitas
Información estadística sobre producción, importación y comercialización de insumos y precursores químicos usados para la producción de drogas ilícitas
</v>
          </cell>
          <cell r="M2" t="str">
            <v xml:space="preserve">Planeación participativa: la ciudadanía debe plasmar de manera concreta sus inquietudes, necesidades, deseos y expectativas para poder influenciar dichas políticas públicas. Es la manera de presupuestar o mejor de priorizar el fortalecimiento de la democracia a partir de ejercicios que permitan las inversiones estatales sean efectivas en la medida en que tomen en cuenta lo que realmente la comunidad necesita
</v>
          </cell>
          <cell r="N2" t="str">
            <v>Principio de democratización</v>
          </cell>
        </row>
        <row r="3">
          <cell r="L3" t="str">
            <v xml:space="preserve">Acuerdo: solución al problema de las drogas ilícitas
Información estadística sobre sustitución de Cultivos y Desarrollo Alternativo (p..ej resiembra cultivos tradicionales o alternativos lícitos)
</v>
          </cell>
          <cell r="M3" t="str">
            <v>Audiencia pública participativa: es un acto público de diálogo entre organizaciones sociales, ciudadanos y servidores públicos para evaluar la gestión gubernamental en cumplimiento de las responsabilidades, políticas y planes ejecutados en un periodo (año, semestre, cuatrienio) para garantizar los derechos ciudadanos. Es un espacio de participación en el cual la entidad suministra inicialmente una información base a la ciudadanía, invitándola a analizarla para posteriormente tener un diálogo en el cual los ciudadanos presenten sus observaciones y/o solicitudes</v>
          </cell>
          <cell r="N3" t="str">
            <v>Principio de autonomía</v>
          </cell>
        </row>
        <row r="4">
          <cell r="L4" t="str">
            <v>Acuerdo: solución al problema de las drogas ilícitas
Informacion sobre consumo de dogras ilicitas</v>
          </cell>
          <cell r="M4" t="str">
            <v>Feria de servicios: acto público organizado por la entidad para ser realizado en uno o varios días, al cual pueden asistir los ciudadanos y sus organizaciones libremente</v>
          </cell>
          <cell r="N4" t="str">
            <v xml:space="preserve">Principio de transparencia
</v>
          </cell>
        </row>
        <row r="5">
          <cell r="L5" t="str">
            <v>Acuerdo: solución al problema de las drogas ilícitas
Información sobre lavado de activos y finanzas ilícitas</v>
          </cell>
          <cell r="M5" t="str">
            <v xml:space="preserve">Feria de servicios: es un acto público organizado por la entidad para ser realizado en uno o varios días, al cual pueden asistir los ciudadanos y sus organizaciones libremente.
</v>
          </cell>
          <cell r="N5" t="str">
            <v>Principio de igualdad</v>
          </cell>
        </row>
        <row r="6">
          <cell r="L6" t="str">
            <v xml:space="preserve">Acuerdo: Política de desarrollo agrario integral. Hacia un nuevo campo colombiano: Reforma Rural Integral (RRI)
Información sobre acceso integral a la tierra (riego, crédito, asistencia técnica, asociatividad, posibilidades de comercialización, etc.)
</v>
          </cell>
          <cell r="M6" t="str">
            <v>Encuentros de diálogos participativos: espacios de encuentro entre la ciudadanía y los representantes de las entidades públicas para fomentar el diálogo sobre materias de interés público</v>
          </cell>
          <cell r="N6" t="str">
            <v>Principio de responsabilidad</v>
          </cell>
        </row>
        <row r="7">
          <cell r="L7" t="str">
            <v>Acuerdo: Política de desarrollo agrario integral. Hacia un nuevo campo colombiano: Reforma Rural Integral (RRI)
Información sobre reducción radical de la pobreza y en especial de la pobreza extrema, con el fin de disminuir la brecha que existe entre el campo y la ciudad.</v>
          </cell>
          <cell r="M7" t="str">
            <v>Rendición de cuentas: espacio de interlocución entre los servidores públicos y la ciudadanía, que se realiza con el objetivo de generar transparencia, condiciones de confianza y garantizar el control social a la administración y sus resultados proveen insumos para ajustar los proyectos y los planes de acción institucional. La rendición de cuentas: requiere de una activa participación, para lo cual hay que recoger la información relevante de la gestión en la que se indiquen los programas y proyectos de mayor significado por su resultado e impacto de beneficio a la sociedad</v>
          </cell>
          <cell r="N7" t="str">
            <v>Principio de eficacia</v>
          </cell>
        </row>
        <row r="8">
          <cell r="L8" t="str">
            <v xml:space="preserve">Acuerdo: Política de desarrollo agrario integral. Hacia un nuevo campo colombiano: Reforma Rural Integral (RRI)
Información sobre asistencia técnica, crédito, mercadeo, y formalización laboral y protección social, estímulos a la agricultura familiar y a los proyectos de asociatividad (acciones para reducción radical de la pobreza) y organización de economías sociales del común .
Información sobre economía  campesina,  familiar  y comunitaria,  generación  de  empleo  e  ingresos, formalización del trabajo y  producción de alimentos; 
Información sobre mujer rural y enfoque de género
</v>
          </cell>
          <cell r="M8" t="str">
            <v>El control social:  es una forma de participación ciudadana a través de la cual, de manera individual o colectiva, la ciudadanía ejerce una función crítica sobre el comportamiento de los agentes públicos estatales o no estatales, con el propósito de incrementar la responsabilidad y la integridad en el manejo de los asuntos públicos. Bajo este mecanismo se promueve un conjunto de acciones y prácticas fiscalizadoras y reguladoras llevadas a cabo autónomamente por la sociedad sobre el ámbito de lo público, con el fin de contribuir a que éste exprese en su actuación los intereses públicos y aporte a la construcción de ciudadanía” (Cunil-Grau, 2010</v>
          </cell>
          <cell r="N8" t="str">
            <v xml:space="preserve">Principio de objetividad
</v>
          </cell>
        </row>
        <row r="9">
          <cell r="L9" t="str">
            <v xml:space="preserve">Acuerdo: Política de desarrollo agrario integral. Hacia un nuevo campo colombiano: Reforma Rural Integral (RRI)
Información estadistica orientada a los programas especiales de desarrollo con enfoque territorial (PDET) </v>
          </cell>
          <cell r="M9" t="str">
            <v>Control social con enfoque anticorrupción:  1- previene los riesgos de corrupción en la implementación de políticas públicas; 2- evita la perdida de legitimidad y confianza institucional y 3- fortalece la transparencia a lo largo del ciclo de la gestión pública</v>
          </cell>
          <cell r="N9" t="str">
            <v>Principio de legalidad</v>
          </cell>
        </row>
        <row r="10">
          <cell r="L10" t="str">
            <v>Acuerdo: Política de desarrollo agrario integral. Hacia un nuevo campo colombiano: Reforma Rural Integral (RRI)
Información estadística  orientada hacia y/o sobre seguridad alimentaria y nutricional</v>
          </cell>
          <cell r="M10" t="str">
            <v>Transparencia administrativa: principio según el cual la ciudadanía tienen el derecho de conocer lo que hace la administración pública y ejerciendo el derecho a ser informado, a través de mecanismos como PQRSD, o a través de las acciones que contempla la Política de Integridad Pública o a través de los dispositivos para el control ciudadano, para que la ciudadanía vele por la transparencia, la calidad o el avance de un proceso o de una política pública p.ej los Observatorios de Transparencia o la transparencia del Sistema General de Información Catastral</v>
          </cell>
          <cell r="N10" t="str">
            <v>No Aplica (Por favor justifique su respuesta en el campo de observaciones)</v>
          </cell>
        </row>
        <row r="11">
          <cell r="L11" t="str">
            <v>Acuerdo: Política de desarrollo agrario integral. Hacia un nuevo campo colombiano: Reforma Rural Integral (RRI)
Información  estadística  sobre necesidades, características y particularidades de los territorios y las comunida des rurales  con perspectiva de género y enfoque diferencial</v>
          </cell>
          <cell r="M11" t="str">
            <v>Consulta previa: intervención ciudadana en la toma de decisiones de la administración pública mediante la cual la entidad, responsable del asunto a decidir, lo somete a consideración de la ciudadanía antes de tomar una decisión entregando la información y permitiendo que la ciudadanía manifieste sus opiniones y observaciones</v>
          </cell>
        </row>
        <row r="12">
          <cell r="L12" t="str">
            <v xml:space="preserve">Acuerdo : Participación Política. Apertura democrática para construir la paz
Información estadística sobre inclusión y pluralismos político en democracia, incentivos  y apoyos del Estado para el ejercicio democrático y garantías de transparencia y de equidad en las reglas del juego </v>
          </cell>
          <cell r="M12" t="str">
            <v xml:space="preserve">Encuesta deliberativa: sirve para dar voz a la ciudadanía en los procesos de decisión pública a través de la consulta y cogestión en los procesos de planeación.
</v>
          </cell>
        </row>
        <row r="13">
          <cell r="L13" t="str">
            <v xml:space="preserve">Acuerdo : Participación Política. Apertura democrática para construir la paz
Información estadística sobre participación ciudadana, transparencia del sistema electoral y adopción de mejores prácticas internacionales, apoyo a organizaciones sociales y promoción de los sistemas y prácticas de oposición p. ej protesta social frente a las políticas de gobierno; acciones y mecanismos para y/o sobre dignificar y proteger el ejercicio de la política
</v>
          </cell>
          <cell r="M13" t="str">
            <v xml:space="preserve">Consulta para la identificación de necesidades de información de los grupos de valor:  se hace importante identificar los temas de mayor interés de los grupos de valor y de interés de la entidad </v>
          </cell>
        </row>
        <row r="14">
          <cell r="L14" t="str">
            <v>Acuerdo sobre las Víctimas del conflicto: “Sistema Integral
de Verdad, Justicia, Reparación y No Repetición”
Información estadística aplicada para delimitar patrones de violencia con enfoque diferencial de territorio y población</v>
          </cell>
          <cell r="M14" t="str">
            <v>Canales de información y atención ciudadana: canales de comunicación y mecanismos de interacción y participación que permiten a los ciudadanos establecer un contacto estrecho y directo con la entidad, para conocer información relativa a su misionalidad (presenciales, telefónicos, virtuales tecnológicos y digitales</v>
          </cell>
        </row>
        <row r="15">
          <cell r="L15" t="str">
            <v>Acuerdo sobre las Víctimas del conflicto: “Sistema Integral
de Verdad, Justicia, Reparación y No Repetición”
Información estadística sobre medidas de reparación integral (el Acuerdo contempla ocho (8) medidas).</v>
          </cell>
          <cell r="M15" t="str">
            <v>Comités / mesas de seguimiento y control de la gestión pública: son todos aquellos espacios en los cuales se coordinan, articulan las acciones y gestiones públicas de la entidad que permiten determinar acciones de control a las actividades de planeación y organización, según la normatividad vigente de la entidad</v>
          </cell>
        </row>
        <row r="16">
          <cell r="L16" t="str">
            <v>Otro (Por favor indiquenos en el campo de observaciones cual otro acuerdo se alinea con la meta)</v>
          </cell>
          <cell r="M16" t="str">
            <v xml:space="preserve">Cuerpos Colegiados: Los escenarios donde se ejerce el derecho al voto, promueven la democracia y fortalecen la credibilidad institucional  </v>
          </cell>
        </row>
        <row r="17">
          <cell r="L17" t="str">
            <v>No Aplica (Por favor justifique su respuesta en el campo de observaciones)</v>
          </cell>
          <cell r="M17" t="str">
            <v>World Coffe:  espacio colaborativo con los grupos de interés y líderes sociales para discutir temas concretos, profundizar en los resultados de las acciones institucionales y recoger propuestas para la mejora institucionalForo ciudadano: reunión para deliberar e intercambiar ideas y puntos de vista para evaluar el cumplimiento de las políticas, planes, proyectos o la prestación de servicios de la entidad o de un sector</v>
          </cell>
        </row>
        <row r="18">
          <cell r="M18" t="str">
            <v>Ejecución por colaboración ciudadana: determinar si la entidad ha organizado programas y servicios institucionales que sean administrados y ejecutados por la comunidad (autoconstrucción, madres comunitarias, saneamiento básico ambiental comunitario, entre otros)</v>
          </cell>
        </row>
        <row r="19">
          <cell r="M19" t="str">
            <v>Otros espacios de participación y jornadas de dialogo:  es una instancias o espacios de participación ciudadana no reglamentado, en los que su composición, atribuciones y mecanismos de funcionamiento no se encuentran definidos por instrumento normativo, pero que igualmente le permite a la ciudadanía intervenir</v>
          </cell>
        </row>
        <row r="20">
          <cell r="M20" t="str">
            <v>La Información y Consulta: para que la ciudadanía participe en la gestión, requiere de información pública, la entidad debe proporcionar y facilitar el acceso a información de calidad, en lenguaje comprensible y en formatos accesibles, atendiendo a los principios de la Ley de Transparencia y de Derecho de Acceso a la Información Pública Nacional y la Ley 1712 de 2014.</v>
          </cell>
        </row>
        <row r="21">
          <cell r="M21" t="str">
            <v xml:space="preserve">Estrategia de comunicaciones y cultura orientada hacia la participación 
</v>
          </cell>
        </row>
        <row r="22">
          <cell r="M22" t="str">
            <v xml:space="preserve">Auditorias entes de control. </v>
          </cell>
        </row>
        <row r="23">
          <cell r="M23" t="str">
            <v>No Aplica (Por favor justifique su respuesta en el campo de observaciones)</v>
          </cell>
        </row>
      </sheetData>
      <sheetData sheetId="9" refreshError="1"/>
      <sheetData sheetId="10" refreshError="1"/>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_ECP V3"/>
      <sheetName val="INFORMACIÓN"/>
      <sheetName val="BASE FUNC"/>
      <sheetName val="BD"/>
      <sheetName val="FUNC"/>
      <sheetName val="recomendaciones"/>
      <sheetName val="BASE"/>
      <sheetName val="DATOS"/>
    </sheetNames>
    <sheetDataSet>
      <sheetData sheetId="0"/>
      <sheetData sheetId="1"/>
      <sheetData sheetId="2">
        <row r="3">
          <cell r="A3" t="str">
            <v>IMPUESTOS</v>
          </cell>
          <cell r="B3" t="str">
            <v>MULTAS</v>
          </cell>
          <cell r="C3" t="str">
            <v>COMPRAEQUIPO</v>
          </cell>
          <cell r="D3" t="str">
            <v>ENSERESYEQUIPOSDEOFICINA</v>
          </cell>
          <cell r="E3" t="str">
            <v>MATERIALESYSUMINISTROS</v>
          </cell>
          <cell r="F3" t="str">
            <v>MANTENIMIENTO</v>
          </cell>
          <cell r="G3" t="str">
            <v>COMUNICACIONESYTRANS</v>
          </cell>
          <cell r="H3" t="str">
            <v>IMPRESOSYPUBLICACIONES</v>
          </cell>
          <cell r="I3" t="str">
            <v>SERVICIOSPÚBLICOS</v>
          </cell>
          <cell r="J3" t="str">
            <v>SEGUROS</v>
          </cell>
          <cell r="K3" t="str">
            <v>ARRENDAMIENTOS</v>
          </cell>
          <cell r="L3" t="str">
            <v>VIÁTICOS</v>
          </cell>
          <cell r="M3" t="str">
            <v>IMPREVISTOS</v>
          </cell>
          <cell r="N3" t="str">
            <v>JUDICIALES</v>
          </cell>
          <cell r="O3" t="str">
            <v>CAPACITACIÓN</v>
          </cell>
          <cell r="P3" t="str">
            <v>FINANCIEROS</v>
          </cell>
          <cell r="Q3" t="str">
            <v>OTROSPORSERVICIOS</v>
          </cell>
          <cell r="R3" t="str">
            <v>OTROSPORBIENES</v>
          </cell>
          <cell r="S3" t="str">
            <v>SUELDOSNOMINA</v>
          </cell>
          <cell r="T3" t="str">
            <v>PRIMATECNICA</v>
          </cell>
          <cell r="U3" t="str">
            <v>Otros</v>
          </cell>
          <cell r="V3" t="str">
            <v>HORASEXTRASFESTVAC</v>
          </cell>
          <cell r="W3" t="str">
            <v>ANMINISTRADORASPRIVADO</v>
          </cell>
          <cell r="X3" t="str">
            <v>ADMINISTRADORASPUBLICO</v>
          </cell>
          <cell r="Y3" t="str">
            <v>ICBF</v>
          </cell>
          <cell r="Z3" t="str">
            <v>SENA</v>
          </cell>
          <cell r="AA3" t="str">
            <v>ESAP</v>
          </cell>
          <cell r="AB3" t="str">
            <v>APORTESESCUELAS</v>
          </cell>
        </row>
      </sheetData>
      <sheetData sheetId="3"/>
      <sheetData sheetId="4"/>
      <sheetData sheetId="5"/>
      <sheetData sheetId="6" refreshError="1"/>
      <sheetData sheetId="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486995"/>
  </sheetPr>
  <dimension ref="B1:G85"/>
  <sheetViews>
    <sheetView showGridLines="0" topLeftCell="A23" zoomScale="90" zoomScaleNormal="90" workbookViewId="0">
      <selection activeCell="D29" sqref="D29"/>
    </sheetView>
  </sheetViews>
  <sheetFormatPr baseColWidth="10" defaultColWidth="11" defaultRowHeight="14.25" x14ac:dyDescent="0.25"/>
  <cols>
    <col min="1" max="1" width="4" style="3" customWidth="1"/>
    <col min="2" max="2" width="24.625" style="3" customWidth="1"/>
    <col min="3" max="3" width="25.75" style="3" customWidth="1"/>
    <col min="4" max="4" width="55.5" style="3" customWidth="1"/>
    <col min="5" max="16384" width="11" style="3"/>
  </cols>
  <sheetData>
    <row r="1" spans="2:7" x14ac:dyDescent="0.25">
      <c r="C1" s="337" t="s">
        <v>0</v>
      </c>
      <c r="D1" s="338"/>
    </row>
    <row r="2" spans="2:7" x14ac:dyDescent="0.25">
      <c r="C2" s="338"/>
      <c r="D2" s="338"/>
    </row>
    <row r="3" spans="2:7" x14ac:dyDescent="0.25">
      <c r="C3" s="338"/>
      <c r="D3" s="338"/>
    </row>
    <row r="4" spans="2:7" x14ac:dyDescent="0.25">
      <c r="C4" s="338"/>
      <c r="D4" s="338"/>
    </row>
    <row r="5" spans="2:7" ht="15.75" x14ac:dyDescent="0.25">
      <c r="B5"/>
      <c r="C5"/>
      <c r="D5"/>
      <c r="E5"/>
      <c r="F5"/>
      <c r="G5"/>
    </row>
    <row r="6" spans="2:7" ht="36" customHeight="1" x14ac:dyDescent="0.25">
      <c r="B6" s="24" t="s">
        <v>1</v>
      </c>
      <c r="C6" s="23" t="s">
        <v>2</v>
      </c>
      <c r="D6" s="23" t="s">
        <v>3</v>
      </c>
      <c r="E6"/>
      <c r="F6"/>
      <c r="G6"/>
    </row>
    <row r="7" spans="2:7" ht="28.5" customHeight="1" x14ac:dyDescent="0.25">
      <c r="B7" s="339" t="s">
        <v>4</v>
      </c>
      <c r="C7" s="19" t="s">
        <v>5</v>
      </c>
      <c r="D7" s="18" t="s">
        <v>6</v>
      </c>
      <c r="E7"/>
      <c r="F7"/>
      <c r="G7"/>
    </row>
    <row r="8" spans="2:7" ht="34.5" customHeight="1" x14ac:dyDescent="0.25">
      <c r="B8" s="339"/>
      <c r="C8" s="19" t="s">
        <v>7</v>
      </c>
      <c r="D8" s="18" t="s">
        <v>8</v>
      </c>
      <c r="E8"/>
      <c r="F8"/>
      <c r="G8"/>
    </row>
    <row r="9" spans="2:7" ht="28.5" customHeight="1" x14ac:dyDescent="0.25">
      <c r="B9" s="339"/>
      <c r="C9" s="19" t="s">
        <v>9</v>
      </c>
      <c r="D9" s="18" t="s">
        <v>10</v>
      </c>
      <c r="E9"/>
      <c r="F9"/>
      <c r="G9"/>
    </row>
    <row r="10" spans="2:7" ht="49.5" customHeight="1" x14ac:dyDescent="0.25">
      <c r="B10" s="339" t="s">
        <v>11</v>
      </c>
      <c r="C10" s="19" t="s">
        <v>12</v>
      </c>
      <c r="D10" s="18" t="s">
        <v>13</v>
      </c>
      <c r="E10"/>
      <c r="F10"/>
      <c r="G10"/>
    </row>
    <row r="11" spans="2:7" ht="30.75" customHeight="1" x14ac:dyDescent="0.25">
      <c r="B11" s="339"/>
      <c r="C11" s="22" t="s">
        <v>14</v>
      </c>
      <c r="D11" s="18" t="s">
        <v>15</v>
      </c>
      <c r="E11"/>
      <c r="F11"/>
      <c r="G11"/>
    </row>
    <row r="12" spans="2:7" ht="52.5" customHeight="1" x14ac:dyDescent="0.25">
      <c r="B12" s="339"/>
      <c r="C12" s="22" t="s">
        <v>16</v>
      </c>
      <c r="D12" s="18" t="s">
        <v>17</v>
      </c>
      <c r="E12"/>
      <c r="F12"/>
      <c r="G12"/>
    </row>
    <row r="13" spans="2:7" ht="369.75" customHeight="1" x14ac:dyDescent="0.25">
      <c r="B13" s="339"/>
      <c r="C13" s="22" t="s">
        <v>18</v>
      </c>
      <c r="D13" s="18" t="s">
        <v>19</v>
      </c>
      <c r="E13"/>
      <c r="F13"/>
      <c r="G13"/>
    </row>
    <row r="14" spans="2:7" ht="306.75" customHeight="1" x14ac:dyDescent="0.25">
      <c r="B14" s="339"/>
      <c r="C14" s="22" t="s">
        <v>20</v>
      </c>
      <c r="D14" s="52" t="s">
        <v>21</v>
      </c>
      <c r="E14"/>
      <c r="F14"/>
      <c r="G14"/>
    </row>
    <row r="15" spans="2:7" ht="39" customHeight="1" x14ac:dyDescent="0.25">
      <c r="B15" s="339"/>
      <c r="C15" s="22" t="s">
        <v>22</v>
      </c>
      <c r="D15" s="18" t="s">
        <v>23</v>
      </c>
      <c r="E15"/>
      <c r="F15"/>
      <c r="G15"/>
    </row>
    <row r="16" spans="2:7" ht="85.5" customHeight="1" x14ac:dyDescent="0.25">
      <c r="B16" s="339"/>
      <c r="C16" s="22" t="s">
        <v>24</v>
      </c>
      <c r="D16" s="18" t="s">
        <v>25</v>
      </c>
      <c r="E16"/>
      <c r="F16"/>
      <c r="G16"/>
    </row>
    <row r="17" spans="2:7" ht="42.75" customHeight="1" x14ac:dyDescent="0.25">
      <c r="B17" s="339"/>
      <c r="C17" s="22" t="s">
        <v>26</v>
      </c>
      <c r="D17" s="18" t="s">
        <v>27</v>
      </c>
      <c r="E17"/>
      <c r="F17"/>
      <c r="G17"/>
    </row>
    <row r="18" spans="2:7" ht="165" customHeight="1" x14ac:dyDescent="0.25">
      <c r="B18" s="339"/>
      <c r="C18" s="19" t="s">
        <v>28</v>
      </c>
      <c r="D18" s="18" t="s">
        <v>29</v>
      </c>
      <c r="E18"/>
      <c r="F18"/>
      <c r="G18"/>
    </row>
    <row r="19" spans="2:7" ht="21" x14ac:dyDescent="0.25">
      <c r="B19" s="339"/>
      <c r="C19" s="21" t="s">
        <v>30</v>
      </c>
      <c r="D19" s="20" t="s">
        <v>31</v>
      </c>
      <c r="E19"/>
      <c r="F19"/>
      <c r="G19"/>
    </row>
    <row r="20" spans="2:7" ht="21" x14ac:dyDescent="0.25">
      <c r="B20" s="339"/>
      <c r="C20" s="21" t="s">
        <v>32</v>
      </c>
      <c r="D20" s="20" t="s">
        <v>33</v>
      </c>
      <c r="E20"/>
      <c r="F20"/>
      <c r="G20"/>
    </row>
    <row r="21" spans="2:7" ht="60" customHeight="1" x14ac:dyDescent="0.25">
      <c r="B21" s="339" t="s">
        <v>34</v>
      </c>
      <c r="C21" s="21" t="s">
        <v>35</v>
      </c>
      <c r="D21" s="20" t="s">
        <v>36</v>
      </c>
      <c r="E21"/>
      <c r="F21"/>
      <c r="G21"/>
    </row>
    <row r="22" spans="2:7" ht="36.75" customHeight="1" x14ac:dyDescent="0.25">
      <c r="B22" s="339"/>
      <c r="C22" s="21" t="s">
        <v>37</v>
      </c>
      <c r="D22" s="20" t="s">
        <v>38</v>
      </c>
      <c r="E22"/>
      <c r="F22"/>
      <c r="G22"/>
    </row>
    <row r="23" spans="2:7" ht="393.75" customHeight="1" x14ac:dyDescent="0.25">
      <c r="B23" s="336" t="s">
        <v>39</v>
      </c>
      <c r="C23" s="19" t="s">
        <v>40</v>
      </c>
      <c r="D23" s="18" t="s">
        <v>41</v>
      </c>
      <c r="E23"/>
      <c r="F23"/>
      <c r="G23"/>
    </row>
    <row r="24" spans="2:7" ht="234" customHeight="1" x14ac:dyDescent="0.25">
      <c r="B24" s="336"/>
      <c r="C24" s="19" t="s">
        <v>42</v>
      </c>
      <c r="D24" s="18" t="s">
        <v>43</v>
      </c>
      <c r="E24"/>
      <c r="F24"/>
      <c r="G24"/>
    </row>
    <row r="25" spans="2:7" ht="276.75" customHeight="1" x14ac:dyDescent="0.25">
      <c r="B25" s="336"/>
      <c r="C25" s="19" t="s">
        <v>44</v>
      </c>
      <c r="D25" s="18" t="s">
        <v>45</v>
      </c>
      <c r="E25"/>
      <c r="F25"/>
      <c r="G25"/>
    </row>
    <row r="26" spans="2:7" ht="59.25" customHeight="1" x14ac:dyDescent="0.25">
      <c r="B26" s="336"/>
      <c r="C26" s="19" t="s">
        <v>46</v>
      </c>
      <c r="D26" s="18" t="s">
        <v>47</v>
      </c>
      <c r="E26"/>
      <c r="F26"/>
      <c r="G26"/>
    </row>
    <row r="27" spans="2:7" ht="59.25" customHeight="1" x14ac:dyDescent="0.25">
      <c r="B27" s="336"/>
      <c r="C27" s="19" t="s">
        <v>48</v>
      </c>
      <c r="D27" s="18" t="s">
        <v>49</v>
      </c>
      <c r="E27"/>
      <c r="F27"/>
      <c r="G27"/>
    </row>
    <row r="28" spans="2:7" ht="106.5" customHeight="1" x14ac:dyDescent="0.25">
      <c r="B28" s="336"/>
      <c r="C28" s="19" t="s">
        <v>50</v>
      </c>
      <c r="D28" s="18" t="s">
        <v>51</v>
      </c>
      <c r="E28"/>
      <c r="F28"/>
      <c r="G28"/>
    </row>
    <row r="29" spans="2:7" ht="36.75" customHeight="1" x14ac:dyDescent="0.25">
      <c r="B29" s="336" t="s">
        <v>52</v>
      </c>
      <c r="C29" s="19" t="s">
        <v>53</v>
      </c>
      <c r="D29" s="18" t="s">
        <v>54</v>
      </c>
      <c r="E29"/>
      <c r="F29"/>
      <c r="G29"/>
    </row>
    <row r="30" spans="2:7" ht="47.25" customHeight="1" x14ac:dyDescent="0.25">
      <c r="B30" s="336"/>
      <c r="C30" s="19" t="s">
        <v>55</v>
      </c>
      <c r="D30" s="18" t="s">
        <v>56</v>
      </c>
      <c r="E30"/>
      <c r="F30"/>
      <c r="G30"/>
    </row>
    <row r="31" spans="2:7" ht="15.75" x14ac:dyDescent="0.25">
      <c r="B31"/>
      <c r="C31"/>
      <c r="D31"/>
      <c r="E31"/>
      <c r="F31"/>
      <c r="G31"/>
    </row>
    <row r="32" spans="2:7" ht="15.75" x14ac:dyDescent="0.25">
      <c r="B32"/>
      <c r="C32"/>
      <c r="D32"/>
      <c r="E32"/>
      <c r="F32"/>
      <c r="G32"/>
    </row>
    <row r="33" spans="2:7" ht="15.75" x14ac:dyDescent="0.25">
      <c r="B33"/>
      <c r="C33"/>
      <c r="D33"/>
      <c r="E33"/>
      <c r="F33"/>
      <c r="G33"/>
    </row>
    <row r="34" spans="2:7" ht="15.75" x14ac:dyDescent="0.25">
      <c r="B34"/>
      <c r="C34"/>
      <c r="D34"/>
      <c r="E34"/>
      <c r="F34"/>
      <c r="G34"/>
    </row>
    <row r="35" spans="2:7" ht="15.75" x14ac:dyDescent="0.25">
      <c r="B35"/>
      <c r="C35"/>
      <c r="D35"/>
      <c r="E35"/>
      <c r="F35"/>
      <c r="G35"/>
    </row>
    <row r="36" spans="2:7" ht="15.75" x14ac:dyDescent="0.25">
      <c r="B36"/>
      <c r="C36"/>
      <c r="D36"/>
      <c r="E36"/>
      <c r="F36"/>
      <c r="G36"/>
    </row>
    <row r="37" spans="2:7" ht="15.75" x14ac:dyDescent="0.25">
      <c r="B37"/>
      <c r="C37"/>
      <c r="D37"/>
      <c r="E37"/>
      <c r="F37"/>
      <c r="G37"/>
    </row>
    <row r="38" spans="2:7" ht="15.75" x14ac:dyDescent="0.25">
      <c r="B38"/>
      <c r="C38"/>
      <c r="D38"/>
      <c r="E38"/>
      <c r="F38"/>
      <c r="G38"/>
    </row>
    <row r="39" spans="2:7" ht="15.75" x14ac:dyDescent="0.25">
      <c r="B39"/>
      <c r="C39"/>
      <c r="D39"/>
      <c r="E39"/>
      <c r="F39"/>
      <c r="G39"/>
    </row>
    <row r="40" spans="2:7" ht="15.75" x14ac:dyDescent="0.25">
      <c r="B40"/>
      <c r="C40"/>
      <c r="D40"/>
      <c r="E40"/>
      <c r="F40"/>
      <c r="G40"/>
    </row>
    <row r="41" spans="2:7" ht="15.75" x14ac:dyDescent="0.25">
      <c r="B41"/>
      <c r="C41"/>
      <c r="D41"/>
      <c r="E41"/>
      <c r="F41"/>
      <c r="G41"/>
    </row>
    <row r="42" spans="2:7" ht="15.75" x14ac:dyDescent="0.25">
      <c r="B42"/>
      <c r="C42"/>
      <c r="D42"/>
      <c r="E42"/>
      <c r="F42"/>
      <c r="G42"/>
    </row>
    <row r="43" spans="2:7" ht="15.75" x14ac:dyDescent="0.25">
      <c r="B43"/>
      <c r="C43"/>
      <c r="D43"/>
      <c r="E43"/>
      <c r="F43"/>
      <c r="G43"/>
    </row>
    <row r="44" spans="2:7" ht="47.25" customHeight="1" x14ac:dyDescent="0.25">
      <c r="B44"/>
      <c r="C44"/>
      <c r="D44"/>
      <c r="E44"/>
      <c r="F44"/>
      <c r="G44"/>
    </row>
    <row r="45" spans="2:7" ht="48.75" customHeight="1" x14ac:dyDescent="0.25">
      <c r="B45"/>
      <c r="C45"/>
      <c r="D45"/>
      <c r="E45"/>
      <c r="F45"/>
      <c r="G45"/>
    </row>
    <row r="46" spans="2:7" ht="15.75" x14ac:dyDescent="0.25">
      <c r="B46"/>
      <c r="C46"/>
      <c r="D46"/>
      <c r="E46"/>
      <c r="F46"/>
      <c r="G46"/>
    </row>
    <row r="47" spans="2:7" ht="48.75" customHeight="1" x14ac:dyDescent="0.25">
      <c r="B47"/>
      <c r="C47"/>
      <c r="D47"/>
      <c r="E47"/>
      <c r="F47"/>
      <c r="G47"/>
    </row>
    <row r="48" spans="2:7" ht="15.75" x14ac:dyDescent="0.25">
      <c r="B48"/>
      <c r="C48"/>
      <c r="D48"/>
      <c r="E48"/>
      <c r="F48"/>
      <c r="G48"/>
    </row>
    <row r="49" spans="2:7" ht="48.75" customHeight="1" x14ac:dyDescent="0.25">
      <c r="B49"/>
      <c r="C49"/>
      <c r="D49"/>
      <c r="E49"/>
      <c r="F49"/>
      <c r="G49"/>
    </row>
    <row r="50" spans="2:7" ht="15.75" x14ac:dyDescent="0.25">
      <c r="B50"/>
      <c r="C50"/>
      <c r="D50"/>
      <c r="E50"/>
      <c r="F50"/>
      <c r="G50"/>
    </row>
    <row r="51" spans="2:7" ht="48.75" customHeight="1" x14ac:dyDescent="0.25">
      <c r="B51"/>
      <c r="C51"/>
      <c r="D51"/>
      <c r="E51"/>
      <c r="F51"/>
      <c r="G51"/>
    </row>
    <row r="52" spans="2:7" ht="15.75" x14ac:dyDescent="0.25">
      <c r="B52"/>
      <c r="C52"/>
      <c r="D52"/>
      <c r="E52"/>
      <c r="F52"/>
      <c r="G52"/>
    </row>
    <row r="53" spans="2:7" ht="15.75" x14ac:dyDescent="0.25">
      <c r="B53"/>
      <c r="C53"/>
      <c r="D53"/>
      <c r="E53"/>
      <c r="F53"/>
      <c r="G53"/>
    </row>
    <row r="54" spans="2:7" ht="15.75" x14ac:dyDescent="0.25">
      <c r="B54"/>
      <c r="C54"/>
      <c r="D54"/>
      <c r="E54"/>
      <c r="F54"/>
      <c r="G54"/>
    </row>
    <row r="55" spans="2:7" ht="49.5" customHeight="1" x14ac:dyDescent="0.25">
      <c r="B55"/>
      <c r="C55"/>
      <c r="D55"/>
      <c r="E55"/>
      <c r="F55"/>
      <c r="G55"/>
    </row>
    <row r="56" spans="2:7" ht="15.75" x14ac:dyDescent="0.25">
      <c r="B56"/>
      <c r="C56"/>
      <c r="D56"/>
      <c r="E56"/>
      <c r="F56"/>
      <c r="G56"/>
    </row>
    <row r="57" spans="2:7" ht="15.75" x14ac:dyDescent="0.25">
      <c r="B57"/>
      <c r="C57"/>
      <c r="D57"/>
      <c r="E57"/>
      <c r="F57"/>
      <c r="G57"/>
    </row>
    <row r="58" spans="2:7" ht="15.75" x14ac:dyDescent="0.25">
      <c r="B58"/>
      <c r="C58"/>
      <c r="D58"/>
      <c r="E58"/>
      <c r="F58"/>
      <c r="G58"/>
    </row>
    <row r="59" spans="2:7" ht="15.75" x14ac:dyDescent="0.25">
      <c r="B59"/>
      <c r="C59"/>
      <c r="D59"/>
      <c r="E59"/>
      <c r="F59"/>
      <c r="G59"/>
    </row>
    <row r="60" spans="2:7" ht="15.75" x14ac:dyDescent="0.25">
      <c r="B60"/>
      <c r="C60"/>
      <c r="D60"/>
      <c r="E60"/>
      <c r="F60"/>
      <c r="G60"/>
    </row>
    <row r="61" spans="2:7" ht="15.75" x14ac:dyDescent="0.25">
      <c r="B61"/>
      <c r="C61"/>
      <c r="D61"/>
      <c r="E61"/>
      <c r="F61"/>
      <c r="G61"/>
    </row>
    <row r="62" spans="2:7" ht="15.75" x14ac:dyDescent="0.25">
      <c r="B62"/>
      <c r="C62"/>
      <c r="D62"/>
      <c r="E62"/>
      <c r="F62"/>
      <c r="G62"/>
    </row>
    <row r="63" spans="2:7" ht="15.75" x14ac:dyDescent="0.25">
      <c r="B63"/>
      <c r="C63"/>
      <c r="D63"/>
      <c r="E63"/>
      <c r="F63"/>
      <c r="G63"/>
    </row>
    <row r="64" spans="2:7" ht="15.75" x14ac:dyDescent="0.25">
      <c r="B64"/>
      <c r="C64"/>
      <c r="D64"/>
      <c r="E64"/>
      <c r="F64"/>
      <c r="G64"/>
    </row>
    <row r="65" spans="2:7" ht="15.75" x14ac:dyDescent="0.25">
      <c r="B65"/>
      <c r="C65"/>
      <c r="D65"/>
      <c r="E65"/>
      <c r="F65"/>
      <c r="G65"/>
    </row>
    <row r="66" spans="2:7" ht="15.75" x14ac:dyDescent="0.25">
      <c r="B66"/>
      <c r="C66"/>
      <c r="D66"/>
      <c r="E66"/>
      <c r="F66"/>
      <c r="G66"/>
    </row>
    <row r="67" spans="2:7" ht="15.75" x14ac:dyDescent="0.25">
      <c r="B67"/>
      <c r="C67"/>
      <c r="D67"/>
      <c r="E67"/>
      <c r="F67"/>
      <c r="G67"/>
    </row>
    <row r="68" spans="2:7" ht="15.75" x14ac:dyDescent="0.25">
      <c r="B68"/>
      <c r="C68"/>
      <c r="D68"/>
      <c r="E68"/>
      <c r="F68"/>
      <c r="G68"/>
    </row>
    <row r="69" spans="2:7" ht="15.75" x14ac:dyDescent="0.25">
      <c r="B69"/>
      <c r="C69"/>
      <c r="D69"/>
      <c r="E69"/>
      <c r="F69"/>
      <c r="G69"/>
    </row>
    <row r="70" spans="2:7" ht="15.75" x14ac:dyDescent="0.25">
      <c r="B70"/>
      <c r="C70"/>
      <c r="D70"/>
      <c r="E70"/>
      <c r="F70"/>
      <c r="G70"/>
    </row>
    <row r="71" spans="2:7" ht="15.75" x14ac:dyDescent="0.25">
      <c r="B71"/>
      <c r="C71"/>
      <c r="D71"/>
      <c r="E71"/>
      <c r="F71"/>
      <c r="G71"/>
    </row>
    <row r="72" spans="2:7" ht="15.75" x14ac:dyDescent="0.25">
      <c r="B72"/>
      <c r="C72"/>
      <c r="E72"/>
      <c r="F72"/>
      <c r="G72"/>
    </row>
    <row r="73" spans="2:7" ht="15.75" x14ac:dyDescent="0.25">
      <c r="B73"/>
      <c r="C73"/>
      <c r="E73"/>
      <c r="F73"/>
      <c r="G73"/>
    </row>
    <row r="74" spans="2:7" ht="15.75" x14ac:dyDescent="0.25">
      <c r="B74"/>
      <c r="C74"/>
      <c r="E74"/>
      <c r="F74"/>
      <c r="G74"/>
    </row>
    <row r="75" spans="2:7" ht="15.75" x14ac:dyDescent="0.25">
      <c r="B75"/>
      <c r="C75"/>
      <c r="E75"/>
      <c r="F75"/>
      <c r="G75"/>
    </row>
    <row r="76" spans="2:7" ht="15.75" x14ac:dyDescent="0.25">
      <c r="B76"/>
      <c r="C76"/>
      <c r="E76"/>
      <c r="F76"/>
      <c r="G76"/>
    </row>
    <row r="77" spans="2:7" ht="15.75" x14ac:dyDescent="0.25">
      <c r="B77"/>
      <c r="C77"/>
      <c r="E77"/>
      <c r="F77"/>
      <c r="G77"/>
    </row>
    <row r="78" spans="2:7" ht="15.75" x14ac:dyDescent="0.25">
      <c r="B78"/>
      <c r="C78"/>
      <c r="E78"/>
      <c r="F78"/>
      <c r="G78"/>
    </row>
    <row r="79" spans="2:7" ht="15.75" x14ac:dyDescent="0.25">
      <c r="B79"/>
      <c r="C79"/>
      <c r="E79"/>
      <c r="F79"/>
      <c r="G79"/>
    </row>
    <row r="80" spans="2:7" ht="15.75" x14ac:dyDescent="0.25">
      <c r="B80"/>
      <c r="C80"/>
      <c r="E80"/>
      <c r="F80"/>
      <c r="G80"/>
    </row>
    <row r="81" spans="2:7" ht="15.75" x14ac:dyDescent="0.25">
      <c r="B81"/>
      <c r="C81"/>
      <c r="E81"/>
      <c r="F81"/>
      <c r="G81"/>
    </row>
    <row r="82" spans="2:7" ht="15.75" x14ac:dyDescent="0.25">
      <c r="B82"/>
      <c r="C82"/>
      <c r="E82"/>
      <c r="F82"/>
      <c r="G82"/>
    </row>
    <row r="85" spans="2:7" x14ac:dyDescent="0.25">
      <c r="B85" s="4"/>
    </row>
  </sheetData>
  <mergeCells count="6">
    <mergeCell ref="B29:B30"/>
    <mergeCell ref="C1:D4"/>
    <mergeCell ref="B7:B9"/>
    <mergeCell ref="B10:B20"/>
    <mergeCell ref="B21:B22"/>
    <mergeCell ref="B23:B2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486995"/>
  </sheetPr>
  <dimension ref="A1:AK233"/>
  <sheetViews>
    <sheetView showGridLines="0" tabSelected="1" topLeftCell="D6" zoomScale="80" zoomScaleNormal="80" workbookViewId="0">
      <pane xSplit="2" ySplit="25" topLeftCell="F31" activePane="bottomRight" state="frozen"/>
      <selection activeCell="D6" sqref="D6"/>
      <selection pane="topRight" activeCell="F6" sqref="F6"/>
      <selection pane="bottomLeft" activeCell="D31" sqref="D31"/>
      <selection pane="bottomRight" activeCell="C2" sqref="C2:K4"/>
    </sheetView>
  </sheetViews>
  <sheetFormatPr baseColWidth="10" defaultColWidth="12.75" defaultRowHeight="51" customHeight="1" x14ac:dyDescent="0.3"/>
  <cols>
    <col min="1" max="1" width="8" style="1" customWidth="1"/>
    <col min="2" max="2" width="25.25" style="12" customWidth="1"/>
    <col min="3" max="3" width="22.5" style="12" customWidth="1"/>
    <col min="4" max="4" width="27" style="12" customWidth="1"/>
    <col min="5" max="5" width="19.5" style="12" customWidth="1"/>
    <col min="6" max="6" width="25.375" style="12" customWidth="1"/>
    <col min="7" max="7" width="18.375" style="14" customWidth="1"/>
    <col min="8" max="8" width="40.375" style="14" customWidth="1"/>
    <col min="9" max="9" width="26.875" style="14" customWidth="1"/>
    <col min="10" max="10" width="39.5" style="14" customWidth="1"/>
    <col min="11" max="11" width="25.875" style="14" customWidth="1"/>
    <col min="12" max="12" width="37.625" style="14" customWidth="1"/>
    <col min="13" max="13" width="27.875" style="12" customWidth="1"/>
    <col min="14" max="15" width="12.75" style="15"/>
    <col min="16" max="16" width="17.25" style="289" customWidth="1"/>
    <col min="17" max="28" width="6.125" style="12" customWidth="1"/>
    <col min="29" max="29" width="26.375" style="16" customWidth="1"/>
    <col min="30" max="30" width="30.625" style="16" customWidth="1"/>
    <col min="31" max="31" width="31.625" style="17" customWidth="1"/>
    <col min="32" max="32" width="33.25" style="17" customWidth="1"/>
    <col min="33" max="35" width="29.75" style="17" customWidth="1"/>
    <col min="36" max="37" width="14.625" bestFit="1" customWidth="1"/>
  </cols>
  <sheetData>
    <row r="1" spans="1:35" ht="21" customHeight="1" thickBot="1" x14ac:dyDescent="0.35"/>
    <row r="2" spans="1:35" ht="28.5" customHeight="1" x14ac:dyDescent="0.3">
      <c r="C2" s="344" t="s">
        <v>1069</v>
      </c>
      <c r="D2" s="345"/>
      <c r="E2" s="345"/>
      <c r="F2" s="345"/>
      <c r="G2" s="345"/>
      <c r="H2" s="345"/>
      <c r="I2" s="345"/>
      <c r="J2" s="345"/>
      <c r="K2" s="345"/>
      <c r="L2" s="321"/>
      <c r="M2" s="322"/>
      <c r="N2" s="323"/>
      <c r="O2" s="323"/>
      <c r="P2" s="324"/>
      <c r="Q2" s="322"/>
      <c r="R2" s="322"/>
      <c r="S2" s="322"/>
      <c r="T2" s="322"/>
      <c r="U2" s="322"/>
      <c r="V2" s="322"/>
      <c r="W2" s="322"/>
      <c r="X2" s="322"/>
      <c r="Y2" s="322"/>
      <c r="Z2" s="322"/>
      <c r="AA2" s="322"/>
      <c r="AB2" s="322"/>
      <c r="AC2" s="325"/>
      <c r="AD2" s="325"/>
      <c r="AE2" s="326"/>
      <c r="AF2" s="326"/>
      <c r="AG2" s="327"/>
      <c r="AH2" s="340" t="s">
        <v>1044</v>
      </c>
      <c r="AI2" s="341"/>
    </row>
    <row r="3" spans="1:35" ht="28.5" customHeight="1" x14ac:dyDescent="0.3">
      <c r="C3" s="346"/>
      <c r="D3" s="347"/>
      <c r="E3" s="347"/>
      <c r="F3" s="347"/>
      <c r="G3" s="347"/>
      <c r="H3" s="347"/>
      <c r="I3" s="347"/>
      <c r="J3" s="347"/>
      <c r="K3" s="347"/>
      <c r="AG3" s="328"/>
      <c r="AH3" s="342" t="s">
        <v>1045</v>
      </c>
      <c r="AI3" s="343"/>
    </row>
    <row r="4" spans="1:35" ht="28.5" customHeight="1" thickBot="1" x14ac:dyDescent="0.3">
      <c r="B4"/>
      <c r="C4" s="348"/>
      <c r="D4" s="349"/>
      <c r="E4" s="349"/>
      <c r="F4" s="349"/>
      <c r="G4" s="349"/>
      <c r="H4" s="349"/>
      <c r="I4" s="349"/>
      <c r="J4" s="349"/>
      <c r="K4" s="349"/>
      <c r="L4" s="329"/>
      <c r="M4" s="330"/>
      <c r="N4" s="330"/>
      <c r="O4" s="330"/>
      <c r="P4" s="331"/>
      <c r="Q4" s="330"/>
      <c r="R4" s="330"/>
      <c r="S4" s="330"/>
      <c r="T4" s="330"/>
      <c r="U4" s="330"/>
      <c r="V4" s="330"/>
      <c r="W4" s="330"/>
      <c r="X4" s="330"/>
      <c r="Y4" s="330"/>
      <c r="Z4" s="330"/>
      <c r="AA4" s="330"/>
      <c r="AB4" s="330"/>
      <c r="AC4" s="332"/>
      <c r="AD4" s="332"/>
      <c r="AE4" s="333"/>
      <c r="AF4" s="333"/>
      <c r="AG4" s="334"/>
      <c r="AH4" s="350" t="s">
        <v>1046</v>
      </c>
      <c r="AI4" s="351"/>
    </row>
    <row r="5" spans="1:35" ht="21" customHeight="1" thickBot="1" x14ac:dyDescent="0.35"/>
    <row r="6" spans="1:35" s="75" customFormat="1" ht="48" customHeight="1" thickBot="1" x14ac:dyDescent="0.3">
      <c r="A6" s="60"/>
      <c r="B6" s="61" t="s">
        <v>5</v>
      </c>
      <c r="C6" s="61" t="s">
        <v>7</v>
      </c>
      <c r="D6" s="61" t="s">
        <v>9</v>
      </c>
      <c r="E6" s="62" t="s">
        <v>12</v>
      </c>
      <c r="F6" s="63" t="s">
        <v>14</v>
      </c>
      <c r="G6" s="64" t="s">
        <v>57</v>
      </c>
      <c r="H6" s="63" t="s">
        <v>18</v>
      </c>
      <c r="I6" s="63" t="s">
        <v>20</v>
      </c>
      <c r="J6" s="63" t="s">
        <v>22</v>
      </c>
      <c r="K6" s="63" t="s">
        <v>24</v>
      </c>
      <c r="L6" s="63" t="s">
        <v>26</v>
      </c>
      <c r="M6" s="65" t="s">
        <v>28</v>
      </c>
      <c r="N6" s="66" t="s">
        <v>30</v>
      </c>
      <c r="O6" s="67" t="s">
        <v>32</v>
      </c>
      <c r="P6" s="68" t="s">
        <v>35</v>
      </c>
      <c r="Q6" s="69" t="s">
        <v>58</v>
      </c>
      <c r="R6" s="70" t="s">
        <v>59</v>
      </c>
      <c r="S6" s="69" t="s">
        <v>60</v>
      </c>
      <c r="T6" s="70" t="s">
        <v>61</v>
      </c>
      <c r="U6" s="69" t="s">
        <v>62</v>
      </c>
      <c r="V6" s="70" t="s">
        <v>63</v>
      </c>
      <c r="W6" s="69" t="s">
        <v>64</v>
      </c>
      <c r="X6" s="70" t="s">
        <v>65</v>
      </c>
      <c r="Y6" s="69" t="s">
        <v>66</v>
      </c>
      <c r="Z6" s="70" t="s">
        <v>67</v>
      </c>
      <c r="AA6" s="69" t="s">
        <v>68</v>
      </c>
      <c r="AB6" s="71" t="s">
        <v>69</v>
      </c>
      <c r="AC6" s="72" t="s">
        <v>40</v>
      </c>
      <c r="AD6" s="73" t="s">
        <v>42</v>
      </c>
      <c r="AE6" s="73" t="s">
        <v>44</v>
      </c>
      <c r="AF6" s="73" t="s">
        <v>46</v>
      </c>
      <c r="AG6" s="73" t="s">
        <v>48</v>
      </c>
      <c r="AH6" s="74" t="s">
        <v>53</v>
      </c>
      <c r="AI6" s="74" t="s">
        <v>55</v>
      </c>
    </row>
    <row r="7" spans="1:35" s="85" customFormat="1" ht="58.5" customHeight="1" thickBot="1" x14ac:dyDescent="0.25">
      <c r="A7" s="76"/>
      <c r="B7" s="77" t="s">
        <v>70</v>
      </c>
      <c r="C7" s="77" t="s">
        <v>969</v>
      </c>
      <c r="D7" s="77" t="s">
        <v>71</v>
      </c>
      <c r="E7" s="78" t="s">
        <v>72</v>
      </c>
      <c r="F7" s="79" t="s">
        <v>903</v>
      </c>
      <c r="G7" s="80" t="s">
        <v>904</v>
      </c>
      <c r="H7" s="79" t="s">
        <v>73</v>
      </c>
      <c r="I7" s="79" t="s">
        <v>905</v>
      </c>
      <c r="J7" s="79" t="s">
        <v>906</v>
      </c>
      <c r="K7" s="79" t="s">
        <v>907</v>
      </c>
      <c r="L7" s="79" t="s">
        <v>74</v>
      </c>
      <c r="M7" s="81" t="s">
        <v>75</v>
      </c>
      <c r="N7" s="82" t="s">
        <v>76</v>
      </c>
      <c r="O7" s="82" t="s">
        <v>76</v>
      </c>
      <c r="P7" s="224" t="s">
        <v>77</v>
      </c>
      <c r="Q7" s="448" t="s">
        <v>979</v>
      </c>
      <c r="R7" s="448"/>
      <c r="S7" s="448"/>
      <c r="T7" s="448"/>
      <c r="U7" s="448"/>
      <c r="V7" s="448"/>
      <c r="W7" s="448"/>
      <c r="X7" s="448"/>
      <c r="Y7" s="448"/>
      <c r="Z7" s="448"/>
      <c r="AA7" s="448"/>
      <c r="AB7" s="449"/>
      <c r="AC7" s="83" t="s">
        <v>78</v>
      </c>
      <c r="AD7" s="83" t="s">
        <v>79</v>
      </c>
      <c r="AE7" s="83" t="s">
        <v>80</v>
      </c>
      <c r="AF7" s="83" t="s">
        <v>908</v>
      </c>
      <c r="AG7" s="83" t="s">
        <v>909</v>
      </c>
      <c r="AH7" s="84" t="s">
        <v>81</v>
      </c>
      <c r="AI7" s="84" t="s">
        <v>81</v>
      </c>
    </row>
    <row r="8" spans="1:35" s="85" customFormat="1" ht="58.5" customHeight="1" x14ac:dyDescent="0.2">
      <c r="A8" s="76"/>
      <c r="B8" s="8" t="s">
        <v>1029</v>
      </c>
      <c r="C8" s="11" t="s">
        <v>130</v>
      </c>
      <c r="D8" s="11" t="s">
        <v>131</v>
      </c>
      <c r="E8" s="141" t="s">
        <v>1030</v>
      </c>
      <c r="F8" s="11" t="s">
        <v>112</v>
      </c>
      <c r="G8" s="141">
        <v>3</v>
      </c>
      <c r="H8" s="9" t="s">
        <v>1033</v>
      </c>
      <c r="I8" s="9" t="s">
        <v>125</v>
      </c>
      <c r="J8" s="9" t="s">
        <v>1036</v>
      </c>
      <c r="K8" s="9" t="s">
        <v>88</v>
      </c>
      <c r="L8" s="9" t="s">
        <v>1037</v>
      </c>
      <c r="M8" s="11" t="s">
        <v>89</v>
      </c>
      <c r="N8" s="10">
        <v>44972</v>
      </c>
      <c r="O8" s="10">
        <v>45289</v>
      </c>
      <c r="P8" s="313" t="s">
        <v>117</v>
      </c>
      <c r="Q8" s="253"/>
      <c r="R8" s="314"/>
      <c r="S8" s="253"/>
      <c r="T8" s="314">
        <v>1</v>
      </c>
      <c r="U8" s="253"/>
      <c r="V8" s="314"/>
      <c r="W8" s="253"/>
      <c r="X8" s="314">
        <v>1</v>
      </c>
      <c r="Y8" s="253"/>
      <c r="Z8" s="314"/>
      <c r="AA8" s="253"/>
      <c r="AB8" s="315">
        <v>1</v>
      </c>
      <c r="AC8" s="222" t="s">
        <v>118</v>
      </c>
      <c r="AD8" s="13" t="s">
        <v>100</v>
      </c>
      <c r="AE8" s="37" t="s">
        <v>1073</v>
      </c>
      <c r="AF8" s="46" t="s">
        <v>971</v>
      </c>
      <c r="AG8" s="109"/>
      <c r="AH8" s="36">
        <v>35880000</v>
      </c>
      <c r="AI8" s="310">
        <v>49213395</v>
      </c>
    </row>
    <row r="9" spans="1:35" s="85" customFormat="1" ht="58.5" customHeight="1" x14ac:dyDescent="0.2">
      <c r="A9" s="76"/>
      <c r="B9" s="374" t="s">
        <v>1029</v>
      </c>
      <c r="C9" s="11" t="s">
        <v>130</v>
      </c>
      <c r="D9" s="11" t="s">
        <v>131</v>
      </c>
      <c r="E9" s="376" t="s">
        <v>1031</v>
      </c>
      <c r="F9" s="368" t="s">
        <v>112</v>
      </c>
      <c r="G9" s="378">
        <v>1</v>
      </c>
      <c r="H9" s="380" t="s">
        <v>1034</v>
      </c>
      <c r="I9" s="380" t="s">
        <v>125</v>
      </c>
      <c r="J9" s="380" t="s">
        <v>1040</v>
      </c>
      <c r="K9" s="380" t="s">
        <v>115</v>
      </c>
      <c r="L9" s="380" t="s">
        <v>1038</v>
      </c>
      <c r="M9" s="368" t="s">
        <v>89</v>
      </c>
      <c r="N9" s="370">
        <v>44941</v>
      </c>
      <c r="O9" s="370">
        <v>45289</v>
      </c>
      <c r="P9" s="372" t="s">
        <v>128</v>
      </c>
      <c r="Q9" s="358"/>
      <c r="R9" s="360"/>
      <c r="S9" s="358"/>
      <c r="T9" s="360"/>
      <c r="U9" s="358"/>
      <c r="V9" s="360"/>
      <c r="W9" s="358"/>
      <c r="X9" s="360"/>
      <c r="Y9" s="358"/>
      <c r="Z9" s="360"/>
      <c r="AA9" s="358"/>
      <c r="AB9" s="362">
        <v>1</v>
      </c>
      <c r="AC9" s="364" t="s">
        <v>118</v>
      </c>
      <c r="AD9" s="366" t="s">
        <v>100</v>
      </c>
      <c r="AE9" s="352" t="s">
        <v>1073</v>
      </c>
      <c r="AF9" s="354" t="s">
        <v>971</v>
      </c>
      <c r="AG9" s="109"/>
      <c r="AH9" s="356">
        <v>74400000</v>
      </c>
      <c r="AI9" s="36">
        <v>49213395</v>
      </c>
    </row>
    <row r="10" spans="1:35" s="85" customFormat="1" ht="58.5" customHeight="1" x14ac:dyDescent="0.2">
      <c r="A10" s="76"/>
      <c r="B10" s="375"/>
      <c r="C10" s="11" t="s">
        <v>542</v>
      </c>
      <c r="D10" s="11" t="s">
        <v>848</v>
      </c>
      <c r="E10" s="377"/>
      <c r="F10" s="369"/>
      <c r="G10" s="379"/>
      <c r="H10" s="381"/>
      <c r="I10" s="381"/>
      <c r="J10" s="381"/>
      <c r="K10" s="381"/>
      <c r="L10" s="381"/>
      <c r="M10" s="369"/>
      <c r="N10" s="371"/>
      <c r="O10" s="371"/>
      <c r="P10" s="373"/>
      <c r="Q10" s="359"/>
      <c r="R10" s="361"/>
      <c r="S10" s="359"/>
      <c r="T10" s="361"/>
      <c r="U10" s="359"/>
      <c r="V10" s="361"/>
      <c r="W10" s="359"/>
      <c r="X10" s="361"/>
      <c r="Y10" s="359"/>
      <c r="Z10" s="361"/>
      <c r="AA10" s="359"/>
      <c r="AB10" s="363"/>
      <c r="AC10" s="365"/>
      <c r="AD10" s="367"/>
      <c r="AE10" s="353"/>
      <c r="AF10" s="355"/>
      <c r="AG10" s="109"/>
      <c r="AH10" s="357"/>
      <c r="AI10" s="36">
        <v>57148000</v>
      </c>
    </row>
    <row r="11" spans="1:35" s="85" customFormat="1" ht="58.5" customHeight="1" x14ac:dyDescent="0.2">
      <c r="A11" s="76"/>
      <c r="B11" s="8" t="s">
        <v>1029</v>
      </c>
      <c r="C11" s="11" t="s">
        <v>357</v>
      </c>
      <c r="D11" s="11" t="s">
        <v>402</v>
      </c>
      <c r="E11" s="141" t="s">
        <v>1032</v>
      </c>
      <c r="F11" s="11" t="s">
        <v>112</v>
      </c>
      <c r="G11" s="147">
        <v>1</v>
      </c>
      <c r="H11" s="9" t="s">
        <v>1035</v>
      </c>
      <c r="I11" s="9" t="s">
        <v>125</v>
      </c>
      <c r="J11" s="9" t="s">
        <v>1040</v>
      </c>
      <c r="K11" s="9" t="s">
        <v>115</v>
      </c>
      <c r="L11" s="9" t="s">
        <v>1039</v>
      </c>
      <c r="M11" s="11" t="s">
        <v>89</v>
      </c>
      <c r="N11" s="10">
        <v>44941</v>
      </c>
      <c r="O11" s="10">
        <v>45289</v>
      </c>
      <c r="P11" s="316" t="s">
        <v>128</v>
      </c>
      <c r="Q11" s="317"/>
      <c r="R11" s="318"/>
      <c r="S11" s="317"/>
      <c r="T11" s="318"/>
      <c r="U11" s="317"/>
      <c r="V11" s="318"/>
      <c r="W11" s="317"/>
      <c r="X11" s="318"/>
      <c r="Y11" s="317"/>
      <c r="Z11" s="318"/>
      <c r="AA11" s="317"/>
      <c r="AB11" s="320">
        <v>1</v>
      </c>
      <c r="AC11" s="222" t="s">
        <v>118</v>
      </c>
      <c r="AD11" s="13" t="s">
        <v>100</v>
      </c>
      <c r="AE11" s="37" t="s">
        <v>1073</v>
      </c>
      <c r="AF11" s="46" t="s">
        <v>971</v>
      </c>
      <c r="AG11" s="109"/>
      <c r="AH11" s="311">
        <v>78120000</v>
      </c>
      <c r="AI11" s="312">
        <v>21630000</v>
      </c>
    </row>
    <row r="12" spans="1:35" ht="59.25" customHeight="1" x14ac:dyDescent="0.25">
      <c r="A12" s="2"/>
      <c r="B12" s="103" t="s">
        <v>82</v>
      </c>
      <c r="C12" s="104" t="s">
        <v>83</v>
      </c>
      <c r="D12" s="104" t="s">
        <v>84</v>
      </c>
      <c r="E12" s="141" t="s">
        <v>85</v>
      </c>
      <c r="F12" s="104" t="s">
        <v>86</v>
      </c>
      <c r="G12" s="141">
        <v>385</v>
      </c>
      <c r="H12" s="105" t="s">
        <v>1095</v>
      </c>
      <c r="I12" s="105" t="s">
        <v>96</v>
      </c>
      <c r="J12" s="105" t="s">
        <v>1096</v>
      </c>
      <c r="K12" s="105" t="s">
        <v>88</v>
      </c>
      <c r="L12" s="105" t="s">
        <v>1097</v>
      </c>
      <c r="M12" s="104" t="s">
        <v>89</v>
      </c>
      <c r="N12" s="106">
        <v>44942</v>
      </c>
      <c r="O12" s="207">
        <v>45289</v>
      </c>
      <c r="P12" s="225" t="s">
        <v>90</v>
      </c>
      <c r="Q12" s="201"/>
      <c r="R12" s="120"/>
      <c r="S12" s="201">
        <v>96</v>
      </c>
      <c r="T12" s="120"/>
      <c r="U12" s="201"/>
      <c r="V12" s="120">
        <v>96</v>
      </c>
      <c r="W12" s="201"/>
      <c r="X12" s="120"/>
      <c r="Y12" s="201">
        <v>96</v>
      </c>
      <c r="Z12" s="120"/>
      <c r="AA12" s="201"/>
      <c r="AB12" s="245">
        <v>97</v>
      </c>
      <c r="AC12" s="221" t="s">
        <v>99</v>
      </c>
      <c r="AD12" s="108" t="s">
        <v>100</v>
      </c>
      <c r="AE12" s="109" t="s">
        <v>910</v>
      </c>
      <c r="AF12" s="46" t="s">
        <v>971</v>
      </c>
      <c r="AG12" s="109"/>
      <c r="AH12" s="309">
        <v>21489352</v>
      </c>
      <c r="AI12" s="431">
        <v>210000000</v>
      </c>
    </row>
    <row r="13" spans="1:35" ht="59.25" customHeight="1" x14ac:dyDescent="0.25">
      <c r="A13" s="2"/>
      <c r="B13" s="103" t="s">
        <v>82</v>
      </c>
      <c r="C13" s="104" t="s">
        <v>83</v>
      </c>
      <c r="D13" s="104" t="s">
        <v>84</v>
      </c>
      <c r="E13" s="141" t="s">
        <v>94</v>
      </c>
      <c r="F13" s="104" t="s">
        <v>86</v>
      </c>
      <c r="G13" s="141">
        <v>8</v>
      </c>
      <c r="H13" s="105" t="s">
        <v>95</v>
      </c>
      <c r="I13" s="105" t="s">
        <v>96</v>
      </c>
      <c r="J13" s="105" t="s">
        <v>97</v>
      </c>
      <c r="K13" s="105" t="s">
        <v>88</v>
      </c>
      <c r="L13" s="105" t="s">
        <v>98</v>
      </c>
      <c r="M13" s="104" t="s">
        <v>89</v>
      </c>
      <c r="N13" s="106">
        <v>45000</v>
      </c>
      <c r="O13" s="207">
        <v>45289</v>
      </c>
      <c r="P13" s="225" t="s">
        <v>90</v>
      </c>
      <c r="Q13" s="201"/>
      <c r="R13" s="120"/>
      <c r="S13" s="201">
        <v>0</v>
      </c>
      <c r="T13" s="120"/>
      <c r="U13" s="201"/>
      <c r="V13" s="120">
        <v>2</v>
      </c>
      <c r="W13" s="201"/>
      <c r="X13" s="120"/>
      <c r="Y13" s="201">
        <v>3</v>
      </c>
      <c r="Z13" s="120"/>
      <c r="AA13" s="201"/>
      <c r="AB13" s="245">
        <v>3</v>
      </c>
      <c r="AC13" s="221" t="s">
        <v>99</v>
      </c>
      <c r="AD13" s="108" t="s">
        <v>100</v>
      </c>
      <c r="AE13" s="109" t="s">
        <v>910</v>
      </c>
      <c r="AF13" s="46" t="s">
        <v>971</v>
      </c>
      <c r="AG13" s="109"/>
      <c r="AH13" s="111">
        <v>21489352</v>
      </c>
      <c r="AI13" s="431"/>
    </row>
    <row r="14" spans="1:35" ht="86.25" customHeight="1" x14ac:dyDescent="0.25">
      <c r="A14" s="2"/>
      <c r="B14" s="103" t="s">
        <v>82</v>
      </c>
      <c r="C14" s="104" t="s">
        <v>83</v>
      </c>
      <c r="D14" s="104" t="s">
        <v>84</v>
      </c>
      <c r="E14" s="141" t="s">
        <v>102</v>
      </c>
      <c r="F14" s="104" t="s">
        <v>86</v>
      </c>
      <c r="G14" s="141">
        <v>40</v>
      </c>
      <c r="H14" s="105" t="s">
        <v>103</v>
      </c>
      <c r="I14" s="105" t="s">
        <v>96</v>
      </c>
      <c r="J14" s="105" t="s">
        <v>104</v>
      </c>
      <c r="K14" s="105" t="s">
        <v>88</v>
      </c>
      <c r="L14" s="105" t="s">
        <v>105</v>
      </c>
      <c r="M14" s="104" t="s">
        <v>89</v>
      </c>
      <c r="N14" s="106">
        <v>45000</v>
      </c>
      <c r="O14" s="207">
        <v>45289</v>
      </c>
      <c r="P14" s="225" t="s">
        <v>90</v>
      </c>
      <c r="Q14" s="201"/>
      <c r="R14" s="120"/>
      <c r="S14" s="201">
        <v>10</v>
      </c>
      <c r="T14" s="120"/>
      <c r="U14" s="201"/>
      <c r="V14" s="120">
        <v>10</v>
      </c>
      <c r="W14" s="201"/>
      <c r="X14" s="120"/>
      <c r="Y14" s="201">
        <v>10</v>
      </c>
      <c r="Z14" s="120"/>
      <c r="AA14" s="201"/>
      <c r="AB14" s="245">
        <v>10</v>
      </c>
      <c r="AC14" s="221" t="s">
        <v>99</v>
      </c>
      <c r="AD14" s="108" t="s">
        <v>100</v>
      </c>
      <c r="AE14" s="109" t="s">
        <v>1075</v>
      </c>
      <c r="AF14" s="46" t="s">
        <v>971</v>
      </c>
      <c r="AG14" s="109"/>
      <c r="AH14" s="111">
        <v>21489352</v>
      </c>
      <c r="AI14" s="431"/>
    </row>
    <row r="15" spans="1:35" ht="59.25" customHeight="1" x14ac:dyDescent="0.25">
      <c r="A15" s="2"/>
      <c r="B15" s="103" t="s">
        <v>82</v>
      </c>
      <c r="C15" s="104" t="s">
        <v>83</v>
      </c>
      <c r="D15" s="104" t="s">
        <v>84</v>
      </c>
      <c r="E15" s="141" t="s">
        <v>106</v>
      </c>
      <c r="F15" s="104" t="s">
        <v>86</v>
      </c>
      <c r="G15" s="142">
        <v>1</v>
      </c>
      <c r="H15" s="105" t="s">
        <v>911</v>
      </c>
      <c r="I15" s="105" t="s">
        <v>96</v>
      </c>
      <c r="J15" s="105" t="s">
        <v>107</v>
      </c>
      <c r="K15" s="105" t="s">
        <v>88</v>
      </c>
      <c r="L15" s="105" t="s">
        <v>105</v>
      </c>
      <c r="M15" s="104" t="s">
        <v>89</v>
      </c>
      <c r="N15" s="106">
        <v>45000</v>
      </c>
      <c r="O15" s="207">
        <v>45289</v>
      </c>
      <c r="P15" s="225" t="s">
        <v>90</v>
      </c>
      <c r="Q15" s="161"/>
      <c r="R15" s="112"/>
      <c r="S15" s="161">
        <v>0</v>
      </c>
      <c r="T15" s="112"/>
      <c r="U15" s="161"/>
      <c r="V15" s="112">
        <v>0.33</v>
      </c>
      <c r="W15" s="161"/>
      <c r="X15" s="112"/>
      <c r="Y15" s="161">
        <v>0.66</v>
      </c>
      <c r="Z15" s="112"/>
      <c r="AA15" s="161"/>
      <c r="AB15" s="226">
        <v>1</v>
      </c>
      <c r="AC15" s="221" t="s">
        <v>99</v>
      </c>
      <c r="AD15" s="108" t="s">
        <v>100</v>
      </c>
      <c r="AE15" s="109" t="s">
        <v>910</v>
      </c>
      <c r="AF15" s="46" t="s">
        <v>971</v>
      </c>
      <c r="AG15" s="109"/>
      <c r="AH15" s="111">
        <v>21489352</v>
      </c>
      <c r="AI15" s="431"/>
    </row>
    <row r="16" spans="1:35" ht="59.25" customHeight="1" x14ac:dyDescent="0.25">
      <c r="A16" s="2"/>
      <c r="B16" s="8" t="s">
        <v>108</v>
      </c>
      <c r="C16" s="11" t="s">
        <v>109</v>
      </c>
      <c r="D16" s="11" t="s">
        <v>110</v>
      </c>
      <c r="E16" s="141" t="s">
        <v>111</v>
      </c>
      <c r="F16" s="11" t="s">
        <v>912</v>
      </c>
      <c r="G16" s="142">
        <v>1</v>
      </c>
      <c r="H16" s="9" t="s">
        <v>113</v>
      </c>
      <c r="I16" s="9" t="s">
        <v>87</v>
      </c>
      <c r="J16" s="9" t="s">
        <v>114</v>
      </c>
      <c r="K16" s="9" t="s">
        <v>115</v>
      </c>
      <c r="L16" s="9" t="s">
        <v>116</v>
      </c>
      <c r="M16" s="11" t="s">
        <v>89</v>
      </c>
      <c r="N16" s="10">
        <v>44942</v>
      </c>
      <c r="O16" s="205">
        <v>45275</v>
      </c>
      <c r="P16" s="227" t="s">
        <v>117</v>
      </c>
      <c r="Q16" s="162"/>
      <c r="R16" s="87"/>
      <c r="S16" s="162"/>
      <c r="T16" s="86">
        <v>0.3</v>
      </c>
      <c r="U16" s="162"/>
      <c r="V16" s="86"/>
      <c r="W16" s="162"/>
      <c r="X16" s="86">
        <v>0.7</v>
      </c>
      <c r="Y16" s="162"/>
      <c r="Z16" s="86"/>
      <c r="AA16" s="162"/>
      <c r="AB16" s="228">
        <v>1</v>
      </c>
      <c r="AC16" s="222" t="s">
        <v>118</v>
      </c>
      <c r="AD16" s="13" t="s">
        <v>100</v>
      </c>
      <c r="AE16" s="37" t="s">
        <v>1073</v>
      </c>
      <c r="AF16" s="46" t="s">
        <v>971</v>
      </c>
      <c r="AG16" s="39"/>
      <c r="AH16" s="36">
        <v>75776900</v>
      </c>
      <c r="AI16" s="356">
        <v>118584500</v>
      </c>
    </row>
    <row r="17" spans="1:35" ht="59.25" customHeight="1" x14ac:dyDescent="0.25">
      <c r="A17" s="2"/>
      <c r="B17" s="8" t="s">
        <v>108</v>
      </c>
      <c r="C17" s="11" t="s">
        <v>109</v>
      </c>
      <c r="D17" s="11" t="s">
        <v>110</v>
      </c>
      <c r="E17" s="141" t="s">
        <v>120</v>
      </c>
      <c r="F17" s="11" t="s">
        <v>912</v>
      </c>
      <c r="G17" s="142">
        <v>1</v>
      </c>
      <c r="H17" s="9" t="s">
        <v>121</v>
      </c>
      <c r="I17" s="9" t="s">
        <v>87</v>
      </c>
      <c r="J17" s="9" t="s">
        <v>114</v>
      </c>
      <c r="K17" s="9" t="s">
        <v>115</v>
      </c>
      <c r="L17" s="9" t="s">
        <v>122</v>
      </c>
      <c r="M17" s="11" t="s">
        <v>89</v>
      </c>
      <c r="N17" s="10">
        <v>44942</v>
      </c>
      <c r="O17" s="205">
        <v>45275</v>
      </c>
      <c r="P17" s="229" t="s">
        <v>117</v>
      </c>
      <c r="Q17" s="161"/>
      <c r="R17" s="86"/>
      <c r="S17" s="161"/>
      <c r="T17" s="86">
        <v>0.3</v>
      </c>
      <c r="U17" s="161"/>
      <c r="V17" s="86"/>
      <c r="W17" s="161"/>
      <c r="X17" s="86">
        <v>0.7</v>
      </c>
      <c r="Y17" s="161"/>
      <c r="Z17" s="86"/>
      <c r="AA17" s="161"/>
      <c r="AB17" s="228">
        <v>1</v>
      </c>
      <c r="AC17" s="222" t="s">
        <v>118</v>
      </c>
      <c r="AD17" s="13" t="s">
        <v>100</v>
      </c>
      <c r="AE17" s="37" t="s">
        <v>1073</v>
      </c>
      <c r="AF17" s="46" t="s">
        <v>971</v>
      </c>
      <c r="AG17" s="39"/>
      <c r="AH17" s="36">
        <v>75776900</v>
      </c>
      <c r="AI17" s="441"/>
    </row>
    <row r="18" spans="1:35" ht="59.25" customHeight="1" x14ac:dyDescent="0.25">
      <c r="A18" s="2"/>
      <c r="B18" s="8" t="s">
        <v>108</v>
      </c>
      <c r="C18" s="11" t="s">
        <v>109</v>
      </c>
      <c r="D18" s="11" t="s">
        <v>627</v>
      </c>
      <c r="E18" s="141" t="s">
        <v>123</v>
      </c>
      <c r="F18" s="11" t="s">
        <v>912</v>
      </c>
      <c r="G18" s="142">
        <v>1</v>
      </c>
      <c r="H18" s="9" t="s">
        <v>124</v>
      </c>
      <c r="I18" s="9" t="s">
        <v>125</v>
      </c>
      <c r="J18" s="9" t="s">
        <v>126</v>
      </c>
      <c r="K18" s="9" t="s">
        <v>115</v>
      </c>
      <c r="L18" s="9" t="s">
        <v>127</v>
      </c>
      <c r="M18" s="11" t="s">
        <v>89</v>
      </c>
      <c r="N18" s="10">
        <v>44942</v>
      </c>
      <c r="O18" s="205">
        <v>45275</v>
      </c>
      <c r="P18" s="227" t="s">
        <v>128</v>
      </c>
      <c r="Q18" s="206"/>
      <c r="R18" s="86"/>
      <c r="S18" s="161"/>
      <c r="T18" s="86"/>
      <c r="U18" s="161"/>
      <c r="V18" s="86"/>
      <c r="W18" s="161"/>
      <c r="X18" s="86"/>
      <c r="Y18" s="161"/>
      <c r="Z18" s="86"/>
      <c r="AA18" s="161"/>
      <c r="AB18" s="228">
        <v>1</v>
      </c>
      <c r="AC18" s="222" t="s">
        <v>118</v>
      </c>
      <c r="AD18" s="13" t="s">
        <v>100</v>
      </c>
      <c r="AE18" s="37" t="s">
        <v>1073</v>
      </c>
      <c r="AF18" s="46" t="s">
        <v>971</v>
      </c>
      <c r="AG18" s="39"/>
      <c r="AH18" s="36">
        <v>75776900</v>
      </c>
      <c r="AI18" s="269">
        <v>124217833</v>
      </c>
    </row>
    <row r="19" spans="1:35" ht="59.25" customHeight="1" x14ac:dyDescent="0.25">
      <c r="A19" s="2"/>
      <c r="B19" s="103" t="s">
        <v>129</v>
      </c>
      <c r="C19" s="104" t="s">
        <v>130</v>
      </c>
      <c r="D19" s="104" t="s">
        <v>131</v>
      </c>
      <c r="E19" s="141" t="s">
        <v>132</v>
      </c>
      <c r="F19" s="104" t="s">
        <v>133</v>
      </c>
      <c r="G19" s="143">
        <v>4</v>
      </c>
      <c r="H19" s="105" t="s">
        <v>913</v>
      </c>
      <c r="I19" s="105" t="s">
        <v>87</v>
      </c>
      <c r="J19" s="105" t="s">
        <v>914</v>
      </c>
      <c r="K19" s="105" t="s">
        <v>88</v>
      </c>
      <c r="L19" s="105" t="s">
        <v>134</v>
      </c>
      <c r="M19" s="104" t="s">
        <v>89</v>
      </c>
      <c r="N19" s="282">
        <v>44942</v>
      </c>
      <c r="O19" s="283">
        <v>45289</v>
      </c>
      <c r="P19" s="230" t="s">
        <v>90</v>
      </c>
      <c r="Q19" s="163" t="s">
        <v>135</v>
      </c>
      <c r="R19" s="113" t="s">
        <v>135</v>
      </c>
      <c r="S19" s="163">
        <v>0</v>
      </c>
      <c r="T19" s="114" t="s">
        <v>135</v>
      </c>
      <c r="U19" s="163" t="s">
        <v>135</v>
      </c>
      <c r="V19" s="114">
        <v>1</v>
      </c>
      <c r="W19" s="163" t="s">
        <v>135</v>
      </c>
      <c r="X19" s="114" t="s">
        <v>135</v>
      </c>
      <c r="Y19" s="163">
        <v>1</v>
      </c>
      <c r="Z19" s="114" t="s">
        <v>135</v>
      </c>
      <c r="AA19" s="163" t="s">
        <v>135</v>
      </c>
      <c r="AB19" s="231">
        <v>2</v>
      </c>
      <c r="AC19" s="221" t="s">
        <v>118</v>
      </c>
      <c r="AD19" s="108" t="s">
        <v>100</v>
      </c>
      <c r="AE19" s="109" t="s">
        <v>1073</v>
      </c>
      <c r="AF19" s="46" t="s">
        <v>971</v>
      </c>
      <c r="AG19" s="109"/>
      <c r="AH19" s="111">
        <v>46083747.600000001</v>
      </c>
      <c r="AI19" s="111">
        <v>42310000</v>
      </c>
    </row>
    <row r="20" spans="1:35" ht="59.25" customHeight="1" x14ac:dyDescent="0.25">
      <c r="A20" s="2"/>
      <c r="B20" s="103" t="s">
        <v>129</v>
      </c>
      <c r="C20" s="104" t="s">
        <v>130</v>
      </c>
      <c r="D20" s="104" t="s">
        <v>131</v>
      </c>
      <c r="E20" s="141" t="s">
        <v>136</v>
      </c>
      <c r="F20" s="104" t="s">
        <v>137</v>
      </c>
      <c r="G20" s="143">
        <v>10</v>
      </c>
      <c r="H20" s="105" t="s">
        <v>915</v>
      </c>
      <c r="I20" s="105" t="s">
        <v>87</v>
      </c>
      <c r="J20" s="105" t="s">
        <v>916</v>
      </c>
      <c r="K20" s="105" t="s">
        <v>88</v>
      </c>
      <c r="L20" s="105" t="s">
        <v>917</v>
      </c>
      <c r="M20" s="104" t="s">
        <v>138</v>
      </c>
      <c r="N20" s="284">
        <v>44942</v>
      </c>
      <c r="O20" s="285">
        <v>45289</v>
      </c>
      <c r="P20" s="225" t="s">
        <v>90</v>
      </c>
      <c r="Q20" s="158" t="s">
        <v>135</v>
      </c>
      <c r="R20" s="115" t="s">
        <v>135</v>
      </c>
      <c r="S20" s="158">
        <v>1</v>
      </c>
      <c r="T20" s="116" t="s">
        <v>135</v>
      </c>
      <c r="U20" s="158" t="s">
        <v>135</v>
      </c>
      <c r="V20" s="116">
        <v>2</v>
      </c>
      <c r="W20" s="158" t="s">
        <v>135</v>
      </c>
      <c r="X20" s="116" t="s">
        <v>135</v>
      </c>
      <c r="Y20" s="158">
        <v>3</v>
      </c>
      <c r="Z20" s="116" t="s">
        <v>135</v>
      </c>
      <c r="AA20" s="158" t="s">
        <v>135</v>
      </c>
      <c r="AB20" s="232">
        <v>4</v>
      </c>
      <c r="AC20" s="221" t="s">
        <v>118</v>
      </c>
      <c r="AD20" s="108" t="s">
        <v>100</v>
      </c>
      <c r="AE20" s="109" t="s">
        <v>1073</v>
      </c>
      <c r="AF20" s="46" t="s">
        <v>971</v>
      </c>
      <c r="AG20" s="109"/>
      <c r="AH20" s="111">
        <v>35677152</v>
      </c>
      <c r="AI20" s="111">
        <v>27220000</v>
      </c>
    </row>
    <row r="21" spans="1:35" ht="59.25" customHeight="1" x14ac:dyDescent="0.25">
      <c r="A21" s="2"/>
      <c r="B21" s="103" t="s">
        <v>129</v>
      </c>
      <c r="C21" s="104" t="s">
        <v>130</v>
      </c>
      <c r="D21" s="104" t="s">
        <v>131</v>
      </c>
      <c r="E21" s="141" t="s">
        <v>139</v>
      </c>
      <c r="F21" s="104" t="s">
        <v>137</v>
      </c>
      <c r="G21" s="143">
        <v>55</v>
      </c>
      <c r="H21" s="105" t="s">
        <v>918</v>
      </c>
      <c r="I21" s="105" t="s">
        <v>87</v>
      </c>
      <c r="J21" s="105" t="s">
        <v>919</v>
      </c>
      <c r="K21" s="105" t="s">
        <v>88</v>
      </c>
      <c r="L21" s="105" t="s">
        <v>140</v>
      </c>
      <c r="M21" s="104" t="s">
        <v>138</v>
      </c>
      <c r="N21" s="284">
        <v>44942</v>
      </c>
      <c r="O21" s="285">
        <v>45289</v>
      </c>
      <c r="P21" s="225" t="s">
        <v>117</v>
      </c>
      <c r="Q21" s="158" t="s">
        <v>135</v>
      </c>
      <c r="R21" s="115" t="s">
        <v>135</v>
      </c>
      <c r="S21" s="158" t="s">
        <v>135</v>
      </c>
      <c r="T21" s="116">
        <v>10</v>
      </c>
      <c r="U21" s="158" t="s">
        <v>135</v>
      </c>
      <c r="V21" s="116" t="s">
        <v>135</v>
      </c>
      <c r="W21" s="158" t="s">
        <v>135</v>
      </c>
      <c r="X21" s="116">
        <v>30</v>
      </c>
      <c r="Y21" s="158" t="s">
        <v>135</v>
      </c>
      <c r="Z21" s="116" t="s">
        <v>135</v>
      </c>
      <c r="AA21" s="158" t="s">
        <v>135</v>
      </c>
      <c r="AB21" s="232">
        <v>15</v>
      </c>
      <c r="AC21" s="221" t="s">
        <v>118</v>
      </c>
      <c r="AD21" s="108" t="s">
        <v>100</v>
      </c>
      <c r="AE21" s="109" t="s">
        <v>1073</v>
      </c>
      <c r="AF21" s="46" t="s">
        <v>971</v>
      </c>
      <c r="AG21" s="109"/>
      <c r="AH21" s="111">
        <v>73926643.200000003</v>
      </c>
      <c r="AI21" s="111">
        <v>54440000</v>
      </c>
    </row>
    <row r="22" spans="1:35" ht="114" customHeight="1" x14ac:dyDescent="0.25">
      <c r="A22" s="2"/>
      <c r="B22" s="103" t="s">
        <v>129</v>
      </c>
      <c r="C22" s="104" t="s">
        <v>130</v>
      </c>
      <c r="D22" s="104" t="s">
        <v>131</v>
      </c>
      <c r="E22" s="141" t="s">
        <v>141</v>
      </c>
      <c r="F22" s="104" t="s">
        <v>133</v>
      </c>
      <c r="G22" s="142">
        <v>1</v>
      </c>
      <c r="H22" s="105" t="s">
        <v>920</v>
      </c>
      <c r="I22" s="105" t="s">
        <v>87</v>
      </c>
      <c r="J22" s="105" t="s">
        <v>921</v>
      </c>
      <c r="K22" s="105" t="s">
        <v>115</v>
      </c>
      <c r="L22" s="105" t="s">
        <v>142</v>
      </c>
      <c r="M22" s="104" t="s">
        <v>89</v>
      </c>
      <c r="N22" s="284">
        <v>44942</v>
      </c>
      <c r="O22" s="285">
        <v>45289</v>
      </c>
      <c r="P22" s="225" t="s">
        <v>90</v>
      </c>
      <c r="Q22" s="189" t="s">
        <v>135</v>
      </c>
      <c r="R22" s="190" t="s">
        <v>135</v>
      </c>
      <c r="S22" s="189">
        <v>0.25</v>
      </c>
      <c r="T22" s="190" t="s">
        <v>135</v>
      </c>
      <c r="U22" s="189" t="s">
        <v>135</v>
      </c>
      <c r="V22" s="190">
        <v>0.55000000000000004</v>
      </c>
      <c r="W22" s="189" t="s">
        <v>135</v>
      </c>
      <c r="X22" s="190" t="s">
        <v>135</v>
      </c>
      <c r="Y22" s="189">
        <v>0.7</v>
      </c>
      <c r="Z22" s="190" t="s">
        <v>135</v>
      </c>
      <c r="AA22" s="189" t="s">
        <v>135</v>
      </c>
      <c r="AB22" s="233">
        <v>1</v>
      </c>
      <c r="AC22" s="221" t="s">
        <v>118</v>
      </c>
      <c r="AD22" s="108" t="s">
        <v>100</v>
      </c>
      <c r="AE22" s="109" t="s">
        <v>1073</v>
      </c>
      <c r="AF22" s="46" t="s">
        <v>971</v>
      </c>
      <c r="AG22" s="109"/>
      <c r="AH22" s="111">
        <v>25270556.399999999</v>
      </c>
      <c r="AI22" s="111">
        <v>84130000</v>
      </c>
    </row>
    <row r="23" spans="1:35" ht="74.25" customHeight="1" x14ac:dyDescent="0.25">
      <c r="A23" s="2"/>
      <c r="B23" s="8" t="s">
        <v>143</v>
      </c>
      <c r="C23" s="11" t="s">
        <v>83</v>
      </c>
      <c r="D23" s="11" t="s">
        <v>144</v>
      </c>
      <c r="E23" s="141" t="s">
        <v>145</v>
      </c>
      <c r="F23" s="11" t="s">
        <v>137</v>
      </c>
      <c r="G23" s="142">
        <v>1</v>
      </c>
      <c r="H23" s="9" t="s">
        <v>146</v>
      </c>
      <c r="I23" s="9" t="s">
        <v>87</v>
      </c>
      <c r="J23" s="9" t="s">
        <v>147</v>
      </c>
      <c r="K23" s="9" t="s">
        <v>115</v>
      </c>
      <c r="L23" s="9" t="s">
        <v>148</v>
      </c>
      <c r="M23" s="11" t="s">
        <v>89</v>
      </c>
      <c r="N23" s="10">
        <v>44939</v>
      </c>
      <c r="O23" s="205">
        <v>45289</v>
      </c>
      <c r="P23" s="227" t="s">
        <v>117</v>
      </c>
      <c r="Q23" s="161"/>
      <c r="R23" s="86"/>
      <c r="S23" s="161"/>
      <c r="T23" s="86">
        <v>0.3</v>
      </c>
      <c r="U23" s="161"/>
      <c r="V23" s="86"/>
      <c r="W23" s="161"/>
      <c r="X23" s="86">
        <v>0.65</v>
      </c>
      <c r="Y23" s="161"/>
      <c r="Z23" s="86"/>
      <c r="AA23" s="161"/>
      <c r="AB23" s="228">
        <v>1</v>
      </c>
      <c r="AC23" s="222" t="s">
        <v>118</v>
      </c>
      <c r="AD23" s="13" t="s">
        <v>100</v>
      </c>
      <c r="AE23" s="37" t="s">
        <v>1073</v>
      </c>
      <c r="AF23" s="46" t="s">
        <v>971</v>
      </c>
      <c r="AG23" s="39"/>
      <c r="AH23" s="36">
        <v>20000000</v>
      </c>
      <c r="AI23" s="356">
        <v>200000000</v>
      </c>
    </row>
    <row r="24" spans="1:35" ht="59.25" customHeight="1" x14ac:dyDescent="0.25">
      <c r="A24" s="2"/>
      <c r="B24" s="8" t="s">
        <v>143</v>
      </c>
      <c r="C24" s="11" t="s">
        <v>83</v>
      </c>
      <c r="D24" s="11" t="s">
        <v>144</v>
      </c>
      <c r="E24" s="141" t="s">
        <v>149</v>
      </c>
      <c r="F24" s="11" t="s">
        <v>137</v>
      </c>
      <c r="G24" s="142">
        <v>1</v>
      </c>
      <c r="H24" s="9" t="s">
        <v>150</v>
      </c>
      <c r="I24" s="9" t="s">
        <v>87</v>
      </c>
      <c r="J24" s="9" t="s">
        <v>151</v>
      </c>
      <c r="K24" s="9" t="s">
        <v>115</v>
      </c>
      <c r="L24" s="9" t="s">
        <v>152</v>
      </c>
      <c r="M24" s="11" t="s">
        <v>89</v>
      </c>
      <c r="N24" s="10">
        <v>44939</v>
      </c>
      <c r="O24" s="205">
        <v>45289</v>
      </c>
      <c r="P24" s="227" t="s">
        <v>117</v>
      </c>
      <c r="Q24" s="161"/>
      <c r="R24" s="86"/>
      <c r="S24" s="161"/>
      <c r="T24" s="86">
        <v>0.3</v>
      </c>
      <c r="U24" s="161"/>
      <c r="V24" s="86"/>
      <c r="W24" s="161"/>
      <c r="X24" s="86">
        <v>0.65</v>
      </c>
      <c r="Y24" s="161"/>
      <c r="Z24" s="86"/>
      <c r="AA24" s="161"/>
      <c r="AB24" s="228">
        <v>1</v>
      </c>
      <c r="AC24" s="222" t="s">
        <v>118</v>
      </c>
      <c r="AD24" s="13" t="s">
        <v>100</v>
      </c>
      <c r="AE24" s="37" t="s">
        <v>1073</v>
      </c>
      <c r="AF24" s="46" t="s">
        <v>971</v>
      </c>
      <c r="AG24" s="39"/>
      <c r="AH24" s="36">
        <v>20000000</v>
      </c>
      <c r="AI24" s="441"/>
    </row>
    <row r="25" spans="1:35" ht="66.75" customHeight="1" x14ac:dyDescent="0.25">
      <c r="A25" s="2"/>
      <c r="B25" s="8" t="s">
        <v>143</v>
      </c>
      <c r="C25" s="11" t="s">
        <v>83</v>
      </c>
      <c r="D25" s="11" t="s">
        <v>144</v>
      </c>
      <c r="E25" s="141" t="s">
        <v>153</v>
      </c>
      <c r="F25" s="11" t="s">
        <v>137</v>
      </c>
      <c r="G25" s="142">
        <v>1</v>
      </c>
      <c r="H25" s="9" t="s">
        <v>922</v>
      </c>
      <c r="I25" s="9" t="s">
        <v>87</v>
      </c>
      <c r="J25" s="9" t="s">
        <v>154</v>
      </c>
      <c r="K25" s="9" t="s">
        <v>115</v>
      </c>
      <c r="L25" s="9" t="s">
        <v>155</v>
      </c>
      <c r="M25" s="11" t="s">
        <v>89</v>
      </c>
      <c r="N25" s="10">
        <v>44939</v>
      </c>
      <c r="O25" s="205">
        <v>45289</v>
      </c>
      <c r="P25" s="227" t="s">
        <v>117</v>
      </c>
      <c r="Q25" s="161"/>
      <c r="R25" s="86"/>
      <c r="S25" s="161"/>
      <c r="T25" s="86">
        <v>0.3</v>
      </c>
      <c r="U25" s="161"/>
      <c r="V25" s="86"/>
      <c r="W25" s="161"/>
      <c r="X25" s="86">
        <v>0.65</v>
      </c>
      <c r="Y25" s="161"/>
      <c r="Z25" s="86"/>
      <c r="AA25" s="161"/>
      <c r="AB25" s="228">
        <v>1</v>
      </c>
      <c r="AC25" s="222" t="s">
        <v>118</v>
      </c>
      <c r="AD25" s="13" t="s">
        <v>100</v>
      </c>
      <c r="AE25" s="37" t="s">
        <v>1073</v>
      </c>
      <c r="AF25" s="46" t="s">
        <v>971</v>
      </c>
      <c r="AG25" s="39"/>
      <c r="AH25" s="36">
        <v>53723000</v>
      </c>
      <c r="AI25" s="357"/>
    </row>
    <row r="26" spans="1:35" ht="66.75" customHeight="1" x14ac:dyDescent="0.25">
      <c r="A26" s="2"/>
      <c r="B26" s="103" t="s">
        <v>156</v>
      </c>
      <c r="C26" s="104" t="s">
        <v>157</v>
      </c>
      <c r="D26" s="104" t="s">
        <v>158</v>
      </c>
      <c r="E26" s="141" t="s">
        <v>159</v>
      </c>
      <c r="F26" s="104" t="s">
        <v>912</v>
      </c>
      <c r="G26" s="142">
        <v>1</v>
      </c>
      <c r="H26" s="105" t="s">
        <v>160</v>
      </c>
      <c r="I26" s="105" t="s">
        <v>125</v>
      </c>
      <c r="J26" s="105" t="s">
        <v>161</v>
      </c>
      <c r="K26" s="105" t="s">
        <v>115</v>
      </c>
      <c r="L26" s="105" t="s">
        <v>162</v>
      </c>
      <c r="M26" s="104" t="s">
        <v>89</v>
      </c>
      <c r="N26" s="106">
        <v>44958</v>
      </c>
      <c r="O26" s="207">
        <v>45289</v>
      </c>
      <c r="P26" s="225" t="s">
        <v>90</v>
      </c>
      <c r="Q26" s="161"/>
      <c r="R26" s="112"/>
      <c r="S26" s="161">
        <v>0.2</v>
      </c>
      <c r="T26" s="112"/>
      <c r="U26" s="161"/>
      <c r="V26" s="112">
        <v>0.5</v>
      </c>
      <c r="W26" s="161"/>
      <c r="X26" s="112"/>
      <c r="Y26" s="161">
        <v>0.7</v>
      </c>
      <c r="Z26" s="112"/>
      <c r="AA26" s="161"/>
      <c r="AB26" s="226">
        <v>1</v>
      </c>
      <c r="AC26" s="221" t="s">
        <v>118</v>
      </c>
      <c r="AD26" s="108" t="s">
        <v>100</v>
      </c>
      <c r="AE26" s="109" t="s">
        <v>1073</v>
      </c>
      <c r="AF26" s="46" t="s">
        <v>971</v>
      </c>
      <c r="AG26" s="109"/>
      <c r="AH26" s="111">
        <v>0</v>
      </c>
      <c r="AI26" s="111">
        <v>170262320</v>
      </c>
    </row>
    <row r="27" spans="1:35" ht="66.75" customHeight="1" x14ac:dyDescent="0.25">
      <c r="A27" s="2"/>
      <c r="B27" s="103" t="s">
        <v>156</v>
      </c>
      <c r="C27" s="104" t="s">
        <v>157</v>
      </c>
      <c r="D27" s="104" t="s">
        <v>163</v>
      </c>
      <c r="E27" s="141" t="s">
        <v>164</v>
      </c>
      <c r="F27" s="104" t="s">
        <v>912</v>
      </c>
      <c r="G27" s="142">
        <v>1</v>
      </c>
      <c r="H27" s="105" t="s">
        <v>165</v>
      </c>
      <c r="I27" s="105" t="s">
        <v>125</v>
      </c>
      <c r="J27" s="105" t="s">
        <v>166</v>
      </c>
      <c r="K27" s="105" t="s">
        <v>115</v>
      </c>
      <c r="L27" s="105" t="s">
        <v>167</v>
      </c>
      <c r="M27" s="104" t="s">
        <v>89</v>
      </c>
      <c r="N27" s="106">
        <v>44936</v>
      </c>
      <c r="O27" s="207">
        <v>45289</v>
      </c>
      <c r="P27" s="225" t="s">
        <v>90</v>
      </c>
      <c r="Q27" s="161"/>
      <c r="R27" s="112"/>
      <c r="S27" s="161">
        <v>0.3</v>
      </c>
      <c r="T27" s="112"/>
      <c r="U27" s="161"/>
      <c r="V27" s="112">
        <v>0.5</v>
      </c>
      <c r="W27" s="161"/>
      <c r="X27" s="112"/>
      <c r="Y27" s="161">
        <v>0.7</v>
      </c>
      <c r="Z27" s="112"/>
      <c r="AA27" s="161"/>
      <c r="AB27" s="226">
        <v>1</v>
      </c>
      <c r="AC27" s="221" t="s">
        <v>118</v>
      </c>
      <c r="AD27" s="108" t="s">
        <v>100</v>
      </c>
      <c r="AE27" s="109" t="s">
        <v>1073</v>
      </c>
      <c r="AF27" s="46" t="s">
        <v>971</v>
      </c>
      <c r="AG27" s="109"/>
      <c r="AH27" s="111">
        <v>0</v>
      </c>
      <c r="AI27" s="111">
        <v>812915260</v>
      </c>
    </row>
    <row r="28" spans="1:35" ht="66.75" customHeight="1" x14ac:dyDescent="0.25">
      <c r="A28" s="2"/>
      <c r="B28" s="103" t="s">
        <v>156</v>
      </c>
      <c r="C28" s="104" t="s">
        <v>157</v>
      </c>
      <c r="D28" s="104" t="s">
        <v>163</v>
      </c>
      <c r="E28" s="141" t="s">
        <v>168</v>
      </c>
      <c r="F28" s="104" t="s">
        <v>912</v>
      </c>
      <c r="G28" s="142">
        <v>1</v>
      </c>
      <c r="H28" s="105" t="s">
        <v>169</v>
      </c>
      <c r="I28" s="105" t="s">
        <v>125</v>
      </c>
      <c r="J28" s="105" t="s">
        <v>170</v>
      </c>
      <c r="K28" s="105" t="s">
        <v>115</v>
      </c>
      <c r="L28" s="105" t="s">
        <v>171</v>
      </c>
      <c r="M28" s="104" t="s">
        <v>89</v>
      </c>
      <c r="N28" s="106">
        <v>44936</v>
      </c>
      <c r="O28" s="207">
        <v>45289</v>
      </c>
      <c r="P28" s="225" t="s">
        <v>90</v>
      </c>
      <c r="Q28" s="161"/>
      <c r="R28" s="112"/>
      <c r="S28" s="161">
        <v>0.3</v>
      </c>
      <c r="T28" s="112"/>
      <c r="U28" s="161"/>
      <c r="V28" s="112">
        <v>0.5</v>
      </c>
      <c r="W28" s="161"/>
      <c r="X28" s="112"/>
      <c r="Y28" s="161">
        <v>0.7</v>
      </c>
      <c r="Z28" s="112"/>
      <c r="AA28" s="161"/>
      <c r="AB28" s="226">
        <v>1</v>
      </c>
      <c r="AC28" s="221" t="s">
        <v>118</v>
      </c>
      <c r="AD28" s="108" t="s">
        <v>100</v>
      </c>
      <c r="AE28" s="109" t="s">
        <v>1073</v>
      </c>
      <c r="AF28" s="46" t="s">
        <v>971</v>
      </c>
      <c r="AG28" s="109"/>
      <c r="AH28" s="111">
        <v>0</v>
      </c>
      <c r="AI28" s="111">
        <v>45822420</v>
      </c>
    </row>
    <row r="29" spans="1:35" ht="59.25" customHeight="1" x14ac:dyDescent="0.25">
      <c r="A29" s="2"/>
      <c r="B29" s="8" t="s">
        <v>172</v>
      </c>
      <c r="C29" s="11" t="s">
        <v>83</v>
      </c>
      <c r="D29" s="11" t="s">
        <v>144</v>
      </c>
      <c r="E29" s="141" t="s">
        <v>173</v>
      </c>
      <c r="F29" s="11" t="s">
        <v>86</v>
      </c>
      <c r="G29" s="142">
        <v>1</v>
      </c>
      <c r="H29" s="9" t="s">
        <v>174</v>
      </c>
      <c r="I29" s="9" t="s">
        <v>87</v>
      </c>
      <c r="J29" s="9" t="s">
        <v>923</v>
      </c>
      <c r="K29" s="9" t="s">
        <v>115</v>
      </c>
      <c r="L29" s="9" t="s">
        <v>175</v>
      </c>
      <c r="M29" s="11" t="s">
        <v>176</v>
      </c>
      <c r="N29" s="10">
        <v>44928</v>
      </c>
      <c r="O29" s="217" t="s">
        <v>177</v>
      </c>
      <c r="P29" s="227" t="s">
        <v>178</v>
      </c>
      <c r="Q29" s="161">
        <v>0.1</v>
      </c>
      <c r="R29" s="86">
        <v>0.16</v>
      </c>
      <c r="S29" s="161">
        <v>0.24</v>
      </c>
      <c r="T29" s="86">
        <v>0.36</v>
      </c>
      <c r="U29" s="161">
        <v>0.4</v>
      </c>
      <c r="V29" s="86">
        <v>0.48</v>
      </c>
      <c r="W29" s="161">
        <v>0.56000000000000005</v>
      </c>
      <c r="X29" s="86">
        <v>0.64</v>
      </c>
      <c r="Y29" s="161">
        <v>0.72</v>
      </c>
      <c r="Z29" s="86">
        <v>0.8</v>
      </c>
      <c r="AA29" s="161">
        <v>0.88</v>
      </c>
      <c r="AB29" s="228">
        <v>1</v>
      </c>
      <c r="AC29" s="222" t="s">
        <v>390</v>
      </c>
      <c r="AD29" s="13" t="s">
        <v>100</v>
      </c>
      <c r="AE29" s="37" t="s">
        <v>179</v>
      </c>
      <c r="AF29" s="46" t="s">
        <v>971</v>
      </c>
      <c r="AG29" s="39" t="s">
        <v>100</v>
      </c>
      <c r="AH29" s="36">
        <v>0</v>
      </c>
      <c r="AI29" s="36">
        <v>319999160</v>
      </c>
    </row>
    <row r="30" spans="1:35" ht="59.25" customHeight="1" x14ac:dyDescent="0.25">
      <c r="A30" s="2"/>
      <c r="B30" s="103" t="s">
        <v>180</v>
      </c>
      <c r="C30" s="104" t="s">
        <v>83</v>
      </c>
      <c r="D30" s="104" t="s">
        <v>144</v>
      </c>
      <c r="E30" s="141" t="s">
        <v>181</v>
      </c>
      <c r="F30" s="104" t="s">
        <v>86</v>
      </c>
      <c r="G30" s="142">
        <v>1</v>
      </c>
      <c r="H30" s="105" t="s">
        <v>924</v>
      </c>
      <c r="I30" s="105" t="s">
        <v>87</v>
      </c>
      <c r="J30" s="105" t="s">
        <v>182</v>
      </c>
      <c r="K30" s="105" t="s">
        <v>115</v>
      </c>
      <c r="L30" s="105" t="s">
        <v>183</v>
      </c>
      <c r="M30" s="104" t="s">
        <v>184</v>
      </c>
      <c r="N30" s="106">
        <v>44963</v>
      </c>
      <c r="O30" s="207">
        <v>45169</v>
      </c>
      <c r="P30" s="225" t="s">
        <v>117</v>
      </c>
      <c r="Q30" s="161"/>
      <c r="R30" s="112"/>
      <c r="S30" s="161"/>
      <c r="T30" s="112">
        <v>0.4</v>
      </c>
      <c r="U30" s="161"/>
      <c r="V30" s="112"/>
      <c r="W30" s="161"/>
      <c r="X30" s="112">
        <v>1</v>
      </c>
      <c r="Y30" s="161"/>
      <c r="Z30" s="112"/>
      <c r="AA30" s="161"/>
      <c r="AB30" s="226">
        <v>1</v>
      </c>
      <c r="AC30" s="221" t="s">
        <v>185</v>
      </c>
      <c r="AD30" s="108" t="s">
        <v>186</v>
      </c>
      <c r="AE30" s="109" t="s">
        <v>910</v>
      </c>
      <c r="AF30" s="46" t="s">
        <v>971</v>
      </c>
      <c r="AG30" s="109"/>
      <c r="AH30" s="117">
        <f>196029130/2</f>
        <v>98014565</v>
      </c>
      <c r="AI30" s="118">
        <v>47999988</v>
      </c>
    </row>
    <row r="31" spans="1:35" ht="59.25" customHeight="1" x14ac:dyDescent="0.25">
      <c r="A31" s="2"/>
      <c r="B31" s="8" t="s">
        <v>187</v>
      </c>
      <c r="C31" s="11" t="s">
        <v>188</v>
      </c>
      <c r="D31" s="11" t="s">
        <v>189</v>
      </c>
      <c r="E31" s="141" t="s">
        <v>190</v>
      </c>
      <c r="F31" s="11" t="s">
        <v>86</v>
      </c>
      <c r="G31" s="144">
        <v>1</v>
      </c>
      <c r="H31" s="42" t="s">
        <v>191</v>
      </c>
      <c r="I31" s="9" t="s">
        <v>125</v>
      </c>
      <c r="J31" s="42" t="s">
        <v>192</v>
      </c>
      <c r="K31" s="42" t="s">
        <v>115</v>
      </c>
      <c r="L31" s="42" t="s">
        <v>193</v>
      </c>
      <c r="M31" s="11" t="s">
        <v>176</v>
      </c>
      <c r="N31" s="54">
        <v>44928</v>
      </c>
      <c r="O31" s="286">
        <v>44957</v>
      </c>
      <c r="P31" s="227" t="s">
        <v>128</v>
      </c>
      <c r="Q31" s="144">
        <v>1</v>
      </c>
      <c r="R31" s="88"/>
      <c r="S31" s="144"/>
      <c r="T31" s="88"/>
      <c r="U31" s="144"/>
      <c r="V31" s="88"/>
      <c r="W31" s="144"/>
      <c r="X31" s="88"/>
      <c r="Y31" s="144"/>
      <c r="Z31" s="88"/>
      <c r="AA31" s="144"/>
      <c r="AB31" s="234"/>
      <c r="AC31" s="222" t="s">
        <v>118</v>
      </c>
      <c r="AD31" s="13" t="s">
        <v>194</v>
      </c>
      <c r="AE31" s="37" t="s">
        <v>195</v>
      </c>
      <c r="AF31" s="46" t="s">
        <v>971</v>
      </c>
      <c r="AG31" s="39"/>
      <c r="AH31" s="36">
        <v>119429340</v>
      </c>
      <c r="AI31" s="356">
        <v>27807000000</v>
      </c>
    </row>
    <row r="32" spans="1:35" ht="59.25" customHeight="1" x14ac:dyDescent="0.25">
      <c r="A32" s="2"/>
      <c r="B32" s="8" t="s">
        <v>187</v>
      </c>
      <c r="C32" s="11" t="s">
        <v>188</v>
      </c>
      <c r="D32" s="11" t="s">
        <v>189</v>
      </c>
      <c r="E32" s="141" t="s">
        <v>196</v>
      </c>
      <c r="F32" s="11" t="s">
        <v>86</v>
      </c>
      <c r="G32" s="144">
        <v>1</v>
      </c>
      <c r="H32" s="42" t="s">
        <v>925</v>
      </c>
      <c r="I32" s="9" t="s">
        <v>87</v>
      </c>
      <c r="J32" s="42" t="s">
        <v>197</v>
      </c>
      <c r="K32" s="42" t="s">
        <v>115</v>
      </c>
      <c r="L32" s="42" t="s">
        <v>198</v>
      </c>
      <c r="M32" s="11" t="s">
        <v>89</v>
      </c>
      <c r="N32" s="55">
        <v>44986</v>
      </c>
      <c r="O32" s="219">
        <v>45289</v>
      </c>
      <c r="P32" s="227" t="s">
        <v>90</v>
      </c>
      <c r="Q32" s="191"/>
      <c r="R32" s="192"/>
      <c r="S32" s="191">
        <v>0.1</v>
      </c>
      <c r="T32" s="192"/>
      <c r="U32" s="191"/>
      <c r="V32" s="192">
        <v>0.4</v>
      </c>
      <c r="W32" s="191"/>
      <c r="X32" s="192"/>
      <c r="Y32" s="191">
        <v>0.7</v>
      </c>
      <c r="Z32" s="192"/>
      <c r="AA32" s="191"/>
      <c r="AB32" s="235">
        <v>1</v>
      </c>
      <c r="AC32" s="222" t="s">
        <v>199</v>
      </c>
      <c r="AD32" s="13" t="s">
        <v>194</v>
      </c>
      <c r="AE32" s="37" t="s">
        <v>195</v>
      </c>
      <c r="AF32" s="46" t="s">
        <v>971</v>
      </c>
      <c r="AG32" s="39"/>
      <c r="AH32" s="36">
        <v>66341264</v>
      </c>
      <c r="AI32" s="441"/>
    </row>
    <row r="33" spans="1:35" ht="69.75" customHeight="1" x14ac:dyDescent="0.25">
      <c r="A33" s="2"/>
      <c r="B33" s="8" t="s">
        <v>187</v>
      </c>
      <c r="C33" s="11" t="s">
        <v>188</v>
      </c>
      <c r="D33" s="11" t="s">
        <v>189</v>
      </c>
      <c r="E33" s="141" t="s">
        <v>972</v>
      </c>
      <c r="F33" s="11" t="s">
        <v>86</v>
      </c>
      <c r="G33" s="144">
        <v>1</v>
      </c>
      <c r="H33" s="42" t="s">
        <v>201</v>
      </c>
      <c r="I33" s="9" t="s">
        <v>87</v>
      </c>
      <c r="J33" s="42" t="s">
        <v>192</v>
      </c>
      <c r="K33" s="42" t="s">
        <v>115</v>
      </c>
      <c r="L33" s="42" t="s">
        <v>202</v>
      </c>
      <c r="M33" s="11" t="s">
        <v>89</v>
      </c>
      <c r="N33" s="55">
        <v>44928</v>
      </c>
      <c r="O33" s="219">
        <v>45289</v>
      </c>
      <c r="P33" s="227" t="s">
        <v>90</v>
      </c>
      <c r="Q33" s="191"/>
      <c r="R33" s="192"/>
      <c r="S33" s="191">
        <v>0.25</v>
      </c>
      <c r="T33" s="192"/>
      <c r="U33" s="191"/>
      <c r="V33" s="192">
        <v>0.5</v>
      </c>
      <c r="W33" s="191"/>
      <c r="X33" s="192"/>
      <c r="Y33" s="191">
        <v>0.75</v>
      </c>
      <c r="Z33" s="192"/>
      <c r="AA33" s="191"/>
      <c r="AB33" s="235">
        <v>1</v>
      </c>
      <c r="AC33" s="222" t="s">
        <v>199</v>
      </c>
      <c r="AD33" s="13" t="s">
        <v>194</v>
      </c>
      <c r="AE33" s="37" t="s">
        <v>195</v>
      </c>
      <c r="AF33" s="46" t="s">
        <v>971</v>
      </c>
      <c r="AG33" s="39"/>
      <c r="AH33" s="36"/>
      <c r="AI33" s="441"/>
    </row>
    <row r="34" spans="1:35" ht="59.25" customHeight="1" x14ac:dyDescent="0.25">
      <c r="A34" s="2"/>
      <c r="B34" s="8" t="s">
        <v>187</v>
      </c>
      <c r="C34" s="11" t="s">
        <v>188</v>
      </c>
      <c r="D34" s="11" t="s">
        <v>189</v>
      </c>
      <c r="E34" s="141" t="s">
        <v>200</v>
      </c>
      <c r="F34" s="11" t="s">
        <v>86</v>
      </c>
      <c r="G34" s="145">
        <v>1</v>
      </c>
      <c r="H34" s="43" t="s">
        <v>204</v>
      </c>
      <c r="I34" s="9" t="s">
        <v>125</v>
      </c>
      <c r="J34" s="43" t="s">
        <v>1098</v>
      </c>
      <c r="K34" s="43" t="s">
        <v>115</v>
      </c>
      <c r="L34" s="43" t="s">
        <v>1099</v>
      </c>
      <c r="M34" s="11" t="s">
        <v>89</v>
      </c>
      <c r="N34" s="287">
        <v>44928</v>
      </c>
      <c r="O34" s="219">
        <v>45289</v>
      </c>
      <c r="P34" s="227" t="s">
        <v>178</v>
      </c>
      <c r="Q34" s="164">
        <v>1</v>
      </c>
      <c r="R34" s="92">
        <v>1</v>
      </c>
      <c r="S34" s="164">
        <v>1</v>
      </c>
      <c r="T34" s="92">
        <v>1</v>
      </c>
      <c r="U34" s="164">
        <v>1</v>
      </c>
      <c r="V34" s="92">
        <v>1</v>
      </c>
      <c r="W34" s="164">
        <v>1</v>
      </c>
      <c r="X34" s="92">
        <v>1</v>
      </c>
      <c r="Y34" s="164">
        <v>1</v>
      </c>
      <c r="Z34" s="92">
        <v>1</v>
      </c>
      <c r="AA34" s="164">
        <v>1</v>
      </c>
      <c r="AB34" s="236">
        <v>1</v>
      </c>
      <c r="AC34" s="222" t="s">
        <v>199</v>
      </c>
      <c r="AD34" s="13" t="s">
        <v>205</v>
      </c>
      <c r="AE34" s="37" t="s">
        <v>195</v>
      </c>
      <c r="AF34" s="46" t="s">
        <v>971</v>
      </c>
      <c r="AG34" s="39"/>
      <c r="AH34" s="36"/>
      <c r="AI34" s="441"/>
    </row>
    <row r="35" spans="1:35" ht="59.25" customHeight="1" x14ac:dyDescent="0.25">
      <c r="A35" s="2"/>
      <c r="B35" s="8" t="s">
        <v>187</v>
      </c>
      <c r="C35" s="11" t="s">
        <v>188</v>
      </c>
      <c r="D35" s="11" t="s">
        <v>189</v>
      </c>
      <c r="E35" s="141" t="s">
        <v>203</v>
      </c>
      <c r="F35" s="11" t="s">
        <v>86</v>
      </c>
      <c r="G35" s="145">
        <v>1</v>
      </c>
      <c r="H35" s="43" t="s">
        <v>207</v>
      </c>
      <c r="I35" s="9" t="s">
        <v>87</v>
      </c>
      <c r="J35" s="42" t="s">
        <v>208</v>
      </c>
      <c r="K35" s="43" t="s">
        <v>115</v>
      </c>
      <c r="L35" s="43" t="s">
        <v>209</v>
      </c>
      <c r="M35" s="11" t="s">
        <v>89</v>
      </c>
      <c r="N35" s="287">
        <v>44928</v>
      </c>
      <c r="O35" s="219">
        <v>45289</v>
      </c>
      <c r="P35" s="227" t="s">
        <v>90</v>
      </c>
      <c r="Q35" s="193"/>
      <c r="R35" s="194"/>
      <c r="S35" s="193">
        <v>0.25</v>
      </c>
      <c r="T35" s="194"/>
      <c r="U35" s="193"/>
      <c r="V35" s="194">
        <v>0.5</v>
      </c>
      <c r="W35" s="193"/>
      <c r="X35" s="194"/>
      <c r="Y35" s="193">
        <v>0.75</v>
      </c>
      <c r="Z35" s="194"/>
      <c r="AA35" s="193"/>
      <c r="AB35" s="237">
        <v>1</v>
      </c>
      <c r="AC35" s="222" t="s">
        <v>199</v>
      </c>
      <c r="AD35" s="13" t="s">
        <v>205</v>
      </c>
      <c r="AE35" s="37" t="s">
        <v>195</v>
      </c>
      <c r="AF35" s="46" t="s">
        <v>971</v>
      </c>
      <c r="AG35" s="39"/>
      <c r="AH35" s="36"/>
      <c r="AI35" s="441"/>
    </row>
    <row r="36" spans="1:35" ht="59.25" customHeight="1" x14ac:dyDescent="0.25">
      <c r="A36" s="2"/>
      <c r="B36" s="8" t="s">
        <v>187</v>
      </c>
      <c r="C36" s="11" t="s">
        <v>188</v>
      </c>
      <c r="D36" s="11" t="s">
        <v>189</v>
      </c>
      <c r="E36" s="141" t="s">
        <v>206</v>
      </c>
      <c r="F36" s="11" t="s">
        <v>86</v>
      </c>
      <c r="G36" s="145">
        <v>1</v>
      </c>
      <c r="H36" s="43" t="s">
        <v>211</v>
      </c>
      <c r="I36" s="9" t="s">
        <v>87</v>
      </c>
      <c r="J36" s="43" t="s">
        <v>1100</v>
      </c>
      <c r="K36" s="43" t="s">
        <v>115</v>
      </c>
      <c r="L36" s="43" t="s">
        <v>212</v>
      </c>
      <c r="M36" s="11" t="s">
        <v>89</v>
      </c>
      <c r="N36" s="287">
        <v>44928</v>
      </c>
      <c r="O36" s="219">
        <v>45289</v>
      </c>
      <c r="P36" s="227" t="s">
        <v>90</v>
      </c>
      <c r="Q36" s="193"/>
      <c r="R36" s="194"/>
      <c r="S36" s="193">
        <v>0.2</v>
      </c>
      <c r="T36" s="194"/>
      <c r="U36" s="193"/>
      <c r="V36" s="194">
        <v>0.4</v>
      </c>
      <c r="W36" s="193"/>
      <c r="X36" s="194"/>
      <c r="Y36" s="193">
        <v>0.6</v>
      </c>
      <c r="Z36" s="194"/>
      <c r="AA36" s="193"/>
      <c r="AB36" s="237">
        <v>1</v>
      </c>
      <c r="AC36" s="222" t="s">
        <v>199</v>
      </c>
      <c r="AD36" s="13" t="s">
        <v>194</v>
      </c>
      <c r="AE36" s="37" t="s">
        <v>195</v>
      </c>
      <c r="AF36" s="46" t="s">
        <v>971</v>
      </c>
      <c r="AG36" s="39"/>
      <c r="AH36" s="36">
        <v>31546690</v>
      </c>
      <c r="AI36" s="441"/>
    </row>
    <row r="37" spans="1:35" ht="59.25" customHeight="1" x14ac:dyDescent="0.25">
      <c r="A37" s="2"/>
      <c r="B37" s="8" t="s">
        <v>187</v>
      </c>
      <c r="C37" s="11" t="s">
        <v>188</v>
      </c>
      <c r="D37" s="11" t="s">
        <v>189</v>
      </c>
      <c r="E37" s="141" t="s">
        <v>210</v>
      </c>
      <c r="F37" s="11" t="s">
        <v>86</v>
      </c>
      <c r="G37" s="146">
        <v>1</v>
      </c>
      <c r="H37" s="44" t="s">
        <v>214</v>
      </c>
      <c r="I37" s="9" t="s">
        <v>87</v>
      </c>
      <c r="J37" s="44" t="s">
        <v>1101</v>
      </c>
      <c r="K37" s="44" t="s">
        <v>115</v>
      </c>
      <c r="L37" s="44" t="s">
        <v>1047</v>
      </c>
      <c r="M37" s="11" t="s">
        <v>89</v>
      </c>
      <c r="N37" s="287">
        <v>44928</v>
      </c>
      <c r="O37" s="288">
        <v>45289</v>
      </c>
      <c r="P37" s="227" t="s">
        <v>117</v>
      </c>
      <c r="Q37" s="165"/>
      <c r="R37" s="93"/>
      <c r="S37" s="165"/>
      <c r="T37" s="94">
        <v>0.4</v>
      </c>
      <c r="U37" s="165"/>
      <c r="V37" s="93"/>
      <c r="W37" s="165"/>
      <c r="X37" s="94">
        <v>0.75</v>
      </c>
      <c r="Y37" s="165"/>
      <c r="Z37" s="93"/>
      <c r="AA37" s="165"/>
      <c r="AB37" s="238">
        <v>1</v>
      </c>
      <c r="AC37" s="222" t="s">
        <v>199</v>
      </c>
      <c r="AD37" s="13" t="s">
        <v>194</v>
      </c>
      <c r="AE37" s="37" t="s">
        <v>195</v>
      </c>
      <c r="AF37" s="46" t="s">
        <v>971</v>
      </c>
      <c r="AG37" s="39"/>
      <c r="AH37" s="36">
        <v>66509114</v>
      </c>
      <c r="AI37" s="441"/>
    </row>
    <row r="38" spans="1:35" ht="59.25" customHeight="1" x14ac:dyDescent="0.25">
      <c r="A38" s="2"/>
      <c r="B38" s="8" t="s">
        <v>187</v>
      </c>
      <c r="C38" s="11" t="s">
        <v>188</v>
      </c>
      <c r="D38" s="11" t="s">
        <v>189</v>
      </c>
      <c r="E38" s="141" t="s">
        <v>213</v>
      </c>
      <c r="F38" s="11" t="s">
        <v>86</v>
      </c>
      <c r="G38" s="146">
        <v>1</v>
      </c>
      <c r="H38" s="44" t="s">
        <v>216</v>
      </c>
      <c r="I38" s="9" t="s">
        <v>96</v>
      </c>
      <c r="J38" s="44" t="s">
        <v>1102</v>
      </c>
      <c r="K38" s="44" t="s">
        <v>115</v>
      </c>
      <c r="L38" s="44" t="s">
        <v>1103</v>
      </c>
      <c r="M38" s="11" t="s">
        <v>89</v>
      </c>
      <c r="N38" s="287">
        <v>44928</v>
      </c>
      <c r="O38" s="288">
        <v>45289</v>
      </c>
      <c r="P38" s="227" t="s">
        <v>178</v>
      </c>
      <c r="Q38" s="166">
        <v>1</v>
      </c>
      <c r="R38" s="94">
        <v>1</v>
      </c>
      <c r="S38" s="166">
        <v>1</v>
      </c>
      <c r="T38" s="94">
        <v>1</v>
      </c>
      <c r="U38" s="166">
        <v>1</v>
      </c>
      <c r="V38" s="94">
        <v>1</v>
      </c>
      <c r="W38" s="166">
        <v>1</v>
      </c>
      <c r="X38" s="94">
        <v>1</v>
      </c>
      <c r="Y38" s="166">
        <v>1</v>
      </c>
      <c r="Z38" s="94">
        <v>1</v>
      </c>
      <c r="AA38" s="166">
        <v>1</v>
      </c>
      <c r="AB38" s="238">
        <v>1</v>
      </c>
      <c r="AC38" s="222" t="s">
        <v>199</v>
      </c>
      <c r="AD38" s="13" t="s">
        <v>194</v>
      </c>
      <c r="AE38" s="37" t="s">
        <v>195</v>
      </c>
      <c r="AF38" s="46" t="s">
        <v>971</v>
      </c>
      <c r="AG38" s="39"/>
      <c r="AH38" s="36">
        <v>51752539</v>
      </c>
      <c r="AI38" s="441"/>
    </row>
    <row r="39" spans="1:35" ht="59.25" customHeight="1" x14ac:dyDescent="0.25">
      <c r="A39" s="2"/>
      <c r="B39" s="8" t="s">
        <v>187</v>
      </c>
      <c r="C39" s="11" t="s">
        <v>188</v>
      </c>
      <c r="D39" s="11" t="s">
        <v>189</v>
      </c>
      <c r="E39" s="141" t="s">
        <v>215</v>
      </c>
      <c r="F39" s="11" t="s">
        <v>86</v>
      </c>
      <c r="G39" s="146">
        <v>1</v>
      </c>
      <c r="H39" s="44" t="s">
        <v>1048</v>
      </c>
      <c r="I39" s="9" t="s">
        <v>87</v>
      </c>
      <c r="J39" s="44" t="s">
        <v>1104</v>
      </c>
      <c r="K39" s="44" t="s">
        <v>115</v>
      </c>
      <c r="L39" s="44" t="s">
        <v>1049</v>
      </c>
      <c r="M39" s="11" t="s">
        <v>89</v>
      </c>
      <c r="N39" s="287">
        <v>44928</v>
      </c>
      <c r="O39" s="288">
        <v>45289</v>
      </c>
      <c r="P39" s="227" t="s">
        <v>218</v>
      </c>
      <c r="Q39" s="165"/>
      <c r="R39" s="93"/>
      <c r="S39" s="165"/>
      <c r="T39" s="93"/>
      <c r="U39" s="165"/>
      <c r="V39" s="90">
        <v>0.5</v>
      </c>
      <c r="W39" s="165"/>
      <c r="X39" s="93"/>
      <c r="Y39" s="165"/>
      <c r="Z39" s="93"/>
      <c r="AA39" s="165"/>
      <c r="AB39" s="238">
        <v>1</v>
      </c>
      <c r="AC39" s="222" t="s">
        <v>199</v>
      </c>
      <c r="AD39" s="13" t="s">
        <v>194</v>
      </c>
      <c r="AE39" s="37" t="s">
        <v>195</v>
      </c>
      <c r="AF39" s="46" t="s">
        <v>971</v>
      </c>
      <c r="AG39" s="39"/>
      <c r="AH39" s="36">
        <v>394511517</v>
      </c>
      <c r="AI39" s="441"/>
    </row>
    <row r="40" spans="1:35" ht="78" customHeight="1" x14ac:dyDescent="0.25">
      <c r="A40" s="2"/>
      <c r="B40" s="8" t="s">
        <v>187</v>
      </c>
      <c r="C40" s="11" t="s">
        <v>188</v>
      </c>
      <c r="D40" s="11" t="s">
        <v>189</v>
      </c>
      <c r="E40" s="141" t="s">
        <v>217</v>
      </c>
      <c r="F40" s="11" t="s">
        <v>137</v>
      </c>
      <c r="G40" s="144">
        <v>1</v>
      </c>
      <c r="H40" s="42" t="s">
        <v>220</v>
      </c>
      <c r="I40" s="9" t="s">
        <v>87</v>
      </c>
      <c r="J40" s="42" t="s">
        <v>221</v>
      </c>
      <c r="K40" s="42" t="s">
        <v>115</v>
      </c>
      <c r="L40" s="42" t="s">
        <v>222</v>
      </c>
      <c r="M40" s="11" t="s">
        <v>89</v>
      </c>
      <c r="N40" s="54">
        <v>44958</v>
      </c>
      <c r="O40" s="219">
        <v>45275</v>
      </c>
      <c r="P40" s="227" t="s">
        <v>90</v>
      </c>
      <c r="Q40" s="191"/>
      <c r="R40" s="192"/>
      <c r="S40" s="191">
        <v>0.25</v>
      </c>
      <c r="T40" s="192"/>
      <c r="U40" s="191"/>
      <c r="V40" s="192">
        <v>0.5</v>
      </c>
      <c r="W40" s="191"/>
      <c r="X40" s="192"/>
      <c r="Y40" s="191">
        <v>0.75</v>
      </c>
      <c r="Z40" s="192"/>
      <c r="AA40" s="191"/>
      <c r="AB40" s="235">
        <v>1</v>
      </c>
      <c r="AC40" s="222" t="s">
        <v>223</v>
      </c>
      <c r="AD40" s="13" t="s">
        <v>194</v>
      </c>
      <c r="AE40" s="37" t="s">
        <v>195</v>
      </c>
      <c r="AF40" s="46" t="s">
        <v>971</v>
      </c>
      <c r="AG40" s="39"/>
      <c r="AH40" s="36">
        <v>24997923.75</v>
      </c>
      <c r="AI40" s="441"/>
    </row>
    <row r="41" spans="1:35" ht="59.25" customHeight="1" x14ac:dyDescent="0.25">
      <c r="A41" s="2"/>
      <c r="B41" s="8" t="s">
        <v>187</v>
      </c>
      <c r="C41" s="11" t="s">
        <v>188</v>
      </c>
      <c r="D41" s="11" t="s">
        <v>189</v>
      </c>
      <c r="E41" s="141" t="s">
        <v>219</v>
      </c>
      <c r="F41" s="11" t="s">
        <v>137</v>
      </c>
      <c r="G41" s="144">
        <v>1</v>
      </c>
      <c r="H41" s="42" t="s">
        <v>225</v>
      </c>
      <c r="I41" s="9" t="s">
        <v>87</v>
      </c>
      <c r="J41" s="42" t="s">
        <v>226</v>
      </c>
      <c r="K41" s="42" t="s">
        <v>115</v>
      </c>
      <c r="L41" s="42" t="s">
        <v>227</v>
      </c>
      <c r="M41" s="11" t="s">
        <v>89</v>
      </c>
      <c r="N41" s="55">
        <v>44942</v>
      </c>
      <c r="O41" s="219">
        <v>45289</v>
      </c>
      <c r="P41" s="227" t="s">
        <v>178</v>
      </c>
      <c r="Q41" s="144">
        <v>0.04</v>
      </c>
      <c r="R41" s="91">
        <v>0.13</v>
      </c>
      <c r="S41" s="144">
        <v>0.22</v>
      </c>
      <c r="T41" s="91">
        <v>0.32</v>
      </c>
      <c r="U41" s="144">
        <v>0.41</v>
      </c>
      <c r="V41" s="91">
        <v>0.5</v>
      </c>
      <c r="W41" s="144">
        <v>0.59</v>
      </c>
      <c r="X41" s="91">
        <v>0.68</v>
      </c>
      <c r="Y41" s="144">
        <v>0.78</v>
      </c>
      <c r="Z41" s="91">
        <v>0.87</v>
      </c>
      <c r="AA41" s="144">
        <v>0.96</v>
      </c>
      <c r="AB41" s="239">
        <v>1</v>
      </c>
      <c r="AC41" s="222" t="s">
        <v>223</v>
      </c>
      <c r="AD41" s="13" t="s">
        <v>194</v>
      </c>
      <c r="AE41" s="37" t="s">
        <v>195</v>
      </c>
      <c r="AF41" s="46" t="s">
        <v>971</v>
      </c>
      <c r="AG41" s="39"/>
      <c r="AH41" s="36">
        <v>212550705</v>
      </c>
      <c r="AI41" s="441"/>
    </row>
    <row r="42" spans="1:35" ht="59.25" customHeight="1" x14ac:dyDescent="0.25">
      <c r="A42" s="2"/>
      <c r="B42" s="8" t="s">
        <v>187</v>
      </c>
      <c r="C42" s="11" t="s">
        <v>188</v>
      </c>
      <c r="D42" s="11" t="s">
        <v>189</v>
      </c>
      <c r="E42" s="141" t="s">
        <v>224</v>
      </c>
      <c r="F42" s="11" t="s">
        <v>137</v>
      </c>
      <c r="G42" s="144">
        <v>1</v>
      </c>
      <c r="H42" s="42" t="s">
        <v>229</v>
      </c>
      <c r="I42" s="9" t="s">
        <v>87</v>
      </c>
      <c r="J42" s="42" t="s">
        <v>230</v>
      </c>
      <c r="K42" s="42" t="s">
        <v>115</v>
      </c>
      <c r="L42" s="42" t="s">
        <v>231</v>
      </c>
      <c r="M42" s="11" t="s">
        <v>89</v>
      </c>
      <c r="N42" s="55">
        <v>44958</v>
      </c>
      <c r="O42" s="219">
        <v>45275</v>
      </c>
      <c r="P42" s="227" t="s">
        <v>90</v>
      </c>
      <c r="Q42" s="191"/>
      <c r="R42" s="192"/>
      <c r="S42" s="191">
        <v>0.25</v>
      </c>
      <c r="T42" s="192"/>
      <c r="U42" s="191"/>
      <c r="V42" s="192">
        <v>0.5</v>
      </c>
      <c r="W42" s="191"/>
      <c r="X42" s="192"/>
      <c r="Y42" s="191">
        <v>0.75</v>
      </c>
      <c r="Z42" s="192"/>
      <c r="AA42" s="191"/>
      <c r="AB42" s="235">
        <v>1</v>
      </c>
      <c r="AC42" s="222" t="s">
        <v>223</v>
      </c>
      <c r="AD42" s="13" t="s">
        <v>194</v>
      </c>
      <c r="AE42" s="37" t="s">
        <v>195</v>
      </c>
      <c r="AF42" s="46" t="s">
        <v>971</v>
      </c>
      <c r="AG42" s="39"/>
      <c r="AH42" s="36">
        <v>24997923.75</v>
      </c>
      <c r="AI42" s="441"/>
    </row>
    <row r="43" spans="1:35" ht="59.25" customHeight="1" x14ac:dyDescent="0.25">
      <c r="A43" s="2"/>
      <c r="B43" s="8" t="s">
        <v>187</v>
      </c>
      <c r="C43" s="11" t="s">
        <v>188</v>
      </c>
      <c r="D43" s="11" t="s">
        <v>189</v>
      </c>
      <c r="E43" s="141" t="s">
        <v>228</v>
      </c>
      <c r="F43" s="11" t="s">
        <v>137</v>
      </c>
      <c r="G43" s="144">
        <v>1</v>
      </c>
      <c r="H43" s="42" t="s">
        <v>1058</v>
      </c>
      <c r="I43" s="9" t="s">
        <v>87</v>
      </c>
      <c r="J43" s="42" t="s">
        <v>233</v>
      </c>
      <c r="K43" s="42" t="s">
        <v>115</v>
      </c>
      <c r="L43" s="42" t="s">
        <v>234</v>
      </c>
      <c r="M43" s="11" t="s">
        <v>89</v>
      </c>
      <c r="N43" s="55">
        <v>44958</v>
      </c>
      <c r="O43" s="205">
        <v>45198</v>
      </c>
      <c r="P43" s="227" t="s">
        <v>90</v>
      </c>
      <c r="Q43" s="191"/>
      <c r="R43" s="192"/>
      <c r="S43" s="191">
        <v>0.1</v>
      </c>
      <c r="T43" s="192"/>
      <c r="U43" s="191"/>
      <c r="V43" s="192">
        <v>0.4</v>
      </c>
      <c r="W43" s="191"/>
      <c r="X43" s="192"/>
      <c r="Y43" s="191">
        <v>1</v>
      </c>
      <c r="Z43" s="192"/>
      <c r="AA43" s="191"/>
      <c r="AB43" s="235"/>
      <c r="AC43" s="222" t="s">
        <v>223</v>
      </c>
      <c r="AD43" s="13" t="s">
        <v>194</v>
      </c>
      <c r="AE43" s="37" t="s">
        <v>195</v>
      </c>
      <c r="AF43" s="46" t="s">
        <v>971</v>
      </c>
      <c r="AG43" s="39"/>
      <c r="AH43" s="36">
        <v>24997923.75</v>
      </c>
      <c r="AI43" s="441"/>
    </row>
    <row r="44" spans="1:35" ht="59.25" customHeight="1" x14ac:dyDescent="0.25">
      <c r="A44" s="2"/>
      <c r="B44" s="8" t="s">
        <v>187</v>
      </c>
      <c r="C44" s="11" t="s">
        <v>188</v>
      </c>
      <c r="D44" s="11" t="s">
        <v>189</v>
      </c>
      <c r="E44" s="141" t="s">
        <v>232</v>
      </c>
      <c r="F44" s="11" t="s">
        <v>137</v>
      </c>
      <c r="G44" s="144">
        <v>1</v>
      </c>
      <c r="H44" s="42" t="s">
        <v>236</v>
      </c>
      <c r="I44" s="9" t="s">
        <v>87</v>
      </c>
      <c r="J44" s="42" t="s">
        <v>237</v>
      </c>
      <c r="K44" s="42" t="s">
        <v>115</v>
      </c>
      <c r="L44" s="42" t="s">
        <v>238</v>
      </c>
      <c r="M44" s="11" t="s">
        <v>89</v>
      </c>
      <c r="N44" s="55">
        <v>44958</v>
      </c>
      <c r="O44" s="219">
        <v>45275</v>
      </c>
      <c r="P44" s="227" t="s">
        <v>90</v>
      </c>
      <c r="Q44" s="191"/>
      <c r="R44" s="192"/>
      <c r="S44" s="191">
        <v>0.25</v>
      </c>
      <c r="T44" s="192"/>
      <c r="U44" s="191"/>
      <c r="V44" s="192">
        <v>0.5</v>
      </c>
      <c r="W44" s="191"/>
      <c r="X44" s="192"/>
      <c r="Y44" s="191">
        <v>0.75</v>
      </c>
      <c r="Z44" s="192"/>
      <c r="AA44" s="191"/>
      <c r="AB44" s="235">
        <v>1</v>
      </c>
      <c r="AC44" s="222" t="s">
        <v>223</v>
      </c>
      <c r="AD44" s="13" t="s">
        <v>194</v>
      </c>
      <c r="AE44" s="37" t="s">
        <v>195</v>
      </c>
      <c r="AF44" s="46" t="s">
        <v>971</v>
      </c>
      <c r="AG44" s="39"/>
      <c r="AH44" s="36">
        <v>24997923.75</v>
      </c>
      <c r="AI44" s="441"/>
    </row>
    <row r="45" spans="1:35" ht="59.25" customHeight="1" x14ac:dyDescent="0.25">
      <c r="A45" s="2"/>
      <c r="B45" s="8" t="s">
        <v>187</v>
      </c>
      <c r="C45" s="11" t="s">
        <v>188</v>
      </c>
      <c r="D45" s="11" t="s">
        <v>189</v>
      </c>
      <c r="E45" s="141" t="s">
        <v>235</v>
      </c>
      <c r="F45" s="11" t="s">
        <v>137</v>
      </c>
      <c r="G45" s="142">
        <v>1</v>
      </c>
      <c r="H45" s="9" t="s">
        <v>1050</v>
      </c>
      <c r="I45" s="9" t="s">
        <v>87</v>
      </c>
      <c r="J45" s="9" t="s">
        <v>1108</v>
      </c>
      <c r="K45" s="9" t="s">
        <v>115</v>
      </c>
      <c r="L45" s="9" t="s">
        <v>1105</v>
      </c>
      <c r="M45" s="11" t="s">
        <v>89</v>
      </c>
      <c r="N45" s="55">
        <v>44928</v>
      </c>
      <c r="O45" s="219">
        <v>45289</v>
      </c>
      <c r="P45" s="227" t="s">
        <v>218</v>
      </c>
      <c r="Q45" s="161"/>
      <c r="R45" s="86"/>
      <c r="S45" s="161">
        <v>0</v>
      </c>
      <c r="T45" s="86"/>
      <c r="U45" s="161"/>
      <c r="V45" s="86">
        <v>0.5</v>
      </c>
      <c r="W45" s="161"/>
      <c r="X45" s="86"/>
      <c r="Y45" s="161">
        <v>0</v>
      </c>
      <c r="Z45" s="86"/>
      <c r="AA45" s="161"/>
      <c r="AB45" s="228">
        <v>1</v>
      </c>
      <c r="AC45" s="222" t="s">
        <v>199</v>
      </c>
      <c r="AD45" s="13" t="s">
        <v>194</v>
      </c>
      <c r="AE45" s="37" t="s">
        <v>195</v>
      </c>
      <c r="AF45" s="46" t="s">
        <v>971</v>
      </c>
      <c r="AG45" s="39"/>
      <c r="AH45" s="36">
        <v>649815302</v>
      </c>
      <c r="AI45" s="441"/>
    </row>
    <row r="46" spans="1:35" ht="59.25" customHeight="1" x14ac:dyDescent="0.25">
      <c r="A46" s="2"/>
      <c r="B46" s="8" t="s">
        <v>187</v>
      </c>
      <c r="C46" s="11" t="s">
        <v>188</v>
      </c>
      <c r="D46" s="11" t="s">
        <v>189</v>
      </c>
      <c r="E46" s="141" t="s">
        <v>239</v>
      </c>
      <c r="F46" s="11" t="s">
        <v>137</v>
      </c>
      <c r="G46" s="142">
        <v>1</v>
      </c>
      <c r="H46" s="9" t="s">
        <v>1051</v>
      </c>
      <c r="I46" s="9" t="s">
        <v>87</v>
      </c>
      <c r="J46" s="9" t="s">
        <v>1109</v>
      </c>
      <c r="K46" s="9" t="s">
        <v>115</v>
      </c>
      <c r="L46" s="9" t="s">
        <v>1106</v>
      </c>
      <c r="M46" s="11" t="s">
        <v>89</v>
      </c>
      <c r="N46" s="55">
        <v>44928</v>
      </c>
      <c r="O46" s="219">
        <v>45289</v>
      </c>
      <c r="P46" s="227" t="s">
        <v>218</v>
      </c>
      <c r="Q46" s="161"/>
      <c r="R46" s="86"/>
      <c r="S46" s="191">
        <v>0</v>
      </c>
      <c r="T46" s="86"/>
      <c r="U46" s="161"/>
      <c r="V46" s="192">
        <v>0.5</v>
      </c>
      <c r="W46" s="161"/>
      <c r="X46" s="86"/>
      <c r="Y46" s="191">
        <v>0</v>
      </c>
      <c r="Z46" s="86"/>
      <c r="AA46" s="161"/>
      <c r="AB46" s="228">
        <v>1</v>
      </c>
      <c r="AC46" s="222" t="s">
        <v>199</v>
      </c>
      <c r="AD46" s="13" t="s">
        <v>194</v>
      </c>
      <c r="AE46" s="37" t="s">
        <v>195</v>
      </c>
      <c r="AF46" s="46" t="s">
        <v>971</v>
      </c>
      <c r="AG46" s="39"/>
      <c r="AH46" s="36">
        <v>315695510</v>
      </c>
      <c r="AI46" s="441"/>
    </row>
    <row r="47" spans="1:35" ht="59.25" customHeight="1" x14ac:dyDescent="0.25">
      <c r="A47" s="2"/>
      <c r="B47" s="8" t="s">
        <v>187</v>
      </c>
      <c r="C47" s="11" t="s">
        <v>188</v>
      </c>
      <c r="D47" s="11" t="s">
        <v>189</v>
      </c>
      <c r="E47" s="141" t="s">
        <v>240</v>
      </c>
      <c r="F47" s="11" t="s">
        <v>137</v>
      </c>
      <c r="G47" s="142">
        <v>1</v>
      </c>
      <c r="H47" s="9" t="s">
        <v>1052</v>
      </c>
      <c r="I47" s="9" t="s">
        <v>87</v>
      </c>
      <c r="J47" s="9" t="s">
        <v>1110</v>
      </c>
      <c r="K47" s="9" t="s">
        <v>115</v>
      </c>
      <c r="L47" s="9" t="s">
        <v>1056</v>
      </c>
      <c r="M47" s="11" t="s">
        <v>89</v>
      </c>
      <c r="N47" s="55">
        <v>44928</v>
      </c>
      <c r="O47" s="219">
        <v>45289</v>
      </c>
      <c r="P47" s="227" t="s">
        <v>178</v>
      </c>
      <c r="Q47" s="161">
        <v>0.4</v>
      </c>
      <c r="R47" s="86">
        <v>0.5</v>
      </c>
      <c r="S47" s="161">
        <v>0.6</v>
      </c>
      <c r="T47" s="86">
        <v>0.7</v>
      </c>
      <c r="U47" s="161">
        <v>0.75</v>
      </c>
      <c r="V47" s="86">
        <v>0.8</v>
      </c>
      <c r="W47" s="161">
        <v>0.85</v>
      </c>
      <c r="X47" s="86">
        <v>0.89</v>
      </c>
      <c r="Y47" s="161">
        <v>0.91</v>
      </c>
      <c r="Z47" s="86">
        <v>0.93</v>
      </c>
      <c r="AA47" s="161">
        <v>0.95</v>
      </c>
      <c r="AB47" s="228">
        <v>1</v>
      </c>
      <c r="AC47" s="222" t="s">
        <v>199</v>
      </c>
      <c r="AD47" s="13" t="s">
        <v>194</v>
      </c>
      <c r="AE47" s="37" t="s">
        <v>195</v>
      </c>
      <c r="AF47" s="46" t="s">
        <v>971</v>
      </c>
      <c r="AG47" s="39"/>
      <c r="AH47" s="36">
        <v>126948247</v>
      </c>
      <c r="AI47" s="441"/>
    </row>
    <row r="48" spans="1:35" ht="59.25" customHeight="1" x14ac:dyDescent="0.25">
      <c r="A48" s="2"/>
      <c r="B48" s="8" t="s">
        <v>187</v>
      </c>
      <c r="C48" s="11" t="s">
        <v>188</v>
      </c>
      <c r="D48" s="11" t="s">
        <v>189</v>
      </c>
      <c r="E48" s="141" t="s">
        <v>241</v>
      </c>
      <c r="F48" s="11" t="s">
        <v>137</v>
      </c>
      <c r="G48" s="144">
        <v>1</v>
      </c>
      <c r="H48" s="42" t="s">
        <v>1053</v>
      </c>
      <c r="I48" s="9" t="s">
        <v>87</v>
      </c>
      <c r="J48" s="45" t="s">
        <v>1111</v>
      </c>
      <c r="K48" s="9" t="s">
        <v>115</v>
      </c>
      <c r="L48" s="42" t="s">
        <v>1107</v>
      </c>
      <c r="M48" s="11" t="s">
        <v>89</v>
      </c>
      <c r="N48" s="55">
        <v>44928</v>
      </c>
      <c r="O48" s="219">
        <v>45289</v>
      </c>
      <c r="P48" s="227" t="s">
        <v>218</v>
      </c>
      <c r="Q48" s="161"/>
      <c r="R48" s="86"/>
      <c r="S48" s="161">
        <v>0</v>
      </c>
      <c r="T48" s="86"/>
      <c r="U48" s="161"/>
      <c r="V48" s="86">
        <v>0.5</v>
      </c>
      <c r="W48" s="161"/>
      <c r="X48" s="86"/>
      <c r="Y48" s="161">
        <v>0</v>
      </c>
      <c r="Z48" s="86"/>
      <c r="AA48" s="161"/>
      <c r="AB48" s="228">
        <v>1</v>
      </c>
      <c r="AC48" s="222" t="s">
        <v>199</v>
      </c>
      <c r="AD48" s="13" t="s">
        <v>194</v>
      </c>
      <c r="AE48" s="37" t="s">
        <v>195</v>
      </c>
      <c r="AF48" s="46" t="s">
        <v>971</v>
      </c>
      <c r="AG48" s="39"/>
      <c r="AH48" s="36">
        <v>23841754</v>
      </c>
      <c r="AI48" s="441"/>
    </row>
    <row r="49" spans="1:35" ht="59.25" customHeight="1" x14ac:dyDescent="0.25">
      <c r="A49" s="2"/>
      <c r="B49" s="8" t="s">
        <v>187</v>
      </c>
      <c r="C49" s="11" t="s">
        <v>188</v>
      </c>
      <c r="D49" s="11" t="s">
        <v>189</v>
      </c>
      <c r="E49" s="141" t="s">
        <v>242</v>
      </c>
      <c r="F49" s="11" t="s">
        <v>137</v>
      </c>
      <c r="G49" s="144">
        <v>1</v>
      </c>
      <c r="H49" s="42" t="s">
        <v>1054</v>
      </c>
      <c r="I49" s="9" t="s">
        <v>87</v>
      </c>
      <c r="J49" s="42" t="s">
        <v>1112</v>
      </c>
      <c r="K49" s="9" t="s">
        <v>115</v>
      </c>
      <c r="L49" s="42" t="s">
        <v>1106</v>
      </c>
      <c r="M49" s="11" t="s">
        <v>89</v>
      </c>
      <c r="N49" s="55">
        <v>44928</v>
      </c>
      <c r="O49" s="219">
        <v>45289</v>
      </c>
      <c r="P49" s="227" t="s">
        <v>218</v>
      </c>
      <c r="Q49" s="161"/>
      <c r="R49" s="86"/>
      <c r="S49" s="191">
        <v>0</v>
      </c>
      <c r="T49" s="86"/>
      <c r="U49" s="161"/>
      <c r="V49" s="192">
        <v>0.5</v>
      </c>
      <c r="W49" s="161"/>
      <c r="X49" s="86"/>
      <c r="Y49" s="191">
        <v>0</v>
      </c>
      <c r="Z49" s="86"/>
      <c r="AA49" s="161"/>
      <c r="AB49" s="228">
        <v>1</v>
      </c>
      <c r="AC49" s="222" t="s">
        <v>199</v>
      </c>
      <c r="AD49" s="13" t="s">
        <v>194</v>
      </c>
      <c r="AE49" s="37" t="s">
        <v>195</v>
      </c>
      <c r="AF49" s="46" t="s">
        <v>971</v>
      </c>
      <c r="AG49" s="39"/>
      <c r="AH49" s="36">
        <v>124373871</v>
      </c>
      <c r="AI49" s="441"/>
    </row>
    <row r="50" spans="1:35" ht="59.25" customHeight="1" x14ac:dyDescent="0.25">
      <c r="A50" s="2"/>
      <c r="B50" s="8" t="s">
        <v>187</v>
      </c>
      <c r="C50" s="11" t="s">
        <v>188</v>
      </c>
      <c r="D50" s="11" t="s">
        <v>189</v>
      </c>
      <c r="E50" s="141" t="s">
        <v>243</v>
      </c>
      <c r="F50" s="11" t="s">
        <v>137</v>
      </c>
      <c r="G50" s="144">
        <v>1</v>
      </c>
      <c r="H50" s="42" t="s">
        <v>1055</v>
      </c>
      <c r="I50" s="9" t="s">
        <v>87</v>
      </c>
      <c r="J50" s="42" t="s">
        <v>1113</v>
      </c>
      <c r="K50" s="9" t="s">
        <v>115</v>
      </c>
      <c r="L50" s="42" t="s">
        <v>1057</v>
      </c>
      <c r="M50" s="11" t="s">
        <v>89</v>
      </c>
      <c r="N50" s="55">
        <v>44928</v>
      </c>
      <c r="O50" s="219">
        <v>45289</v>
      </c>
      <c r="P50" s="227" t="s">
        <v>178</v>
      </c>
      <c r="Q50" s="161">
        <v>0.4</v>
      </c>
      <c r="R50" s="86">
        <v>0.5</v>
      </c>
      <c r="S50" s="161">
        <v>0.6</v>
      </c>
      <c r="T50" s="86">
        <v>0.7</v>
      </c>
      <c r="U50" s="161">
        <v>0.75</v>
      </c>
      <c r="V50" s="86">
        <v>0.8</v>
      </c>
      <c r="W50" s="161">
        <v>0.85</v>
      </c>
      <c r="X50" s="86">
        <v>0.89</v>
      </c>
      <c r="Y50" s="161">
        <v>0.91</v>
      </c>
      <c r="Z50" s="86">
        <v>0.93</v>
      </c>
      <c r="AA50" s="161">
        <v>0.95</v>
      </c>
      <c r="AB50" s="228">
        <v>1</v>
      </c>
      <c r="AC50" s="222" t="s">
        <v>199</v>
      </c>
      <c r="AD50" s="13" t="s">
        <v>194</v>
      </c>
      <c r="AE50" s="37" t="s">
        <v>195</v>
      </c>
      <c r="AF50" s="46" t="s">
        <v>971</v>
      </c>
      <c r="AG50" s="39"/>
      <c r="AH50" s="36">
        <v>23841754</v>
      </c>
      <c r="AI50" s="357"/>
    </row>
    <row r="51" spans="1:35" ht="81.75" customHeight="1" x14ac:dyDescent="0.25">
      <c r="A51" s="2"/>
      <c r="B51" s="103" t="s">
        <v>244</v>
      </c>
      <c r="C51" s="104" t="s">
        <v>83</v>
      </c>
      <c r="D51" s="104" t="s">
        <v>144</v>
      </c>
      <c r="E51" s="141" t="s">
        <v>245</v>
      </c>
      <c r="F51" s="104" t="s">
        <v>86</v>
      </c>
      <c r="G51" s="142">
        <v>1</v>
      </c>
      <c r="H51" s="105" t="s">
        <v>246</v>
      </c>
      <c r="I51" s="105" t="s">
        <v>87</v>
      </c>
      <c r="J51" s="109" t="s">
        <v>247</v>
      </c>
      <c r="K51" s="105" t="s">
        <v>115</v>
      </c>
      <c r="L51" s="109" t="s">
        <v>248</v>
      </c>
      <c r="M51" s="104" t="s">
        <v>89</v>
      </c>
      <c r="N51" s="106">
        <v>44942</v>
      </c>
      <c r="O51" s="207">
        <v>45289</v>
      </c>
      <c r="P51" s="225" t="s">
        <v>90</v>
      </c>
      <c r="Q51" s="161"/>
      <c r="R51" s="112"/>
      <c r="S51" s="161">
        <v>0.25</v>
      </c>
      <c r="T51" s="112"/>
      <c r="U51" s="161"/>
      <c r="V51" s="112">
        <v>0.5</v>
      </c>
      <c r="W51" s="161"/>
      <c r="X51" s="112"/>
      <c r="Y51" s="161">
        <v>0.75</v>
      </c>
      <c r="Z51" s="112"/>
      <c r="AA51" s="161"/>
      <c r="AB51" s="226">
        <v>1</v>
      </c>
      <c r="AC51" s="221" t="s">
        <v>249</v>
      </c>
      <c r="AD51" s="108" t="s">
        <v>100</v>
      </c>
      <c r="AE51" s="109" t="s">
        <v>250</v>
      </c>
      <c r="AF51" s="46" t="s">
        <v>971</v>
      </c>
      <c r="AG51" s="109"/>
      <c r="AH51" s="111">
        <f>5752548+8985990</f>
        <v>14738538</v>
      </c>
      <c r="AI51" s="435">
        <v>500000000</v>
      </c>
    </row>
    <row r="52" spans="1:35" ht="47.25" customHeight="1" x14ac:dyDescent="0.25">
      <c r="A52" s="2"/>
      <c r="B52" s="103" t="s">
        <v>244</v>
      </c>
      <c r="C52" s="104" t="s">
        <v>83</v>
      </c>
      <c r="D52" s="104" t="s">
        <v>144</v>
      </c>
      <c r="E52" s="141" t="s">
        <v>251</v>
      </c>
      <c r="F52" s="104" t="s">
        <v>86</v>
      </c>
      <c r="G52" s="142">
        <v>1</v>
      </c>
      <c r="H52" s="105" t="s">
        <v>252</v>
      </c>
      <c r="I52" s="105" t="s">
        <v>87</v>
      </c>
      <c r="J52" s="119" t="s">
        <v>253</v>
      </c>
      <c r="K52" s="105" t="s">
        <v>115</v>
      </c>
      <c r="L52" s="119" t="s">
        <v>254</v>
      </c>
      <c r="M52" s="104" t="s">
        <v>89</v>
      </c>
      <c r="N52" s="106">
        <v>44958</v>
      </c>
      <c r="O52" s="207">
        <v>45289</v>
      </c>
      <c r="P52" s="225" t="s">
        <v>128</v>
      </c>
      <c r="Q52" s="161"/>
      <c r="R52" s="112"/>
      <c r="S52" s="161"/>
      <c r="T52" s="112"/>
      <c r="U52" s="161"/>
      <c r="V52" s="112"/>
      <c r="W52" s="161"/>
      <c r="X52" s="112"/>
      <c r="Y52" s="161"/>
      <c r="Z52" s="112"/>
      <c r="AA52" s="161"/>
      <c r="AB52" s="226">
        <v>1</v>
      </c>
      <c r="AC52" s="221" t="s">
        <v>249</v>
      </c>
      <c r="AD52" s="108" t="s">
        <v>100</v>
      </c>
      <c r="AE52" s="109" t="s">
        <v>926</v>
      </c>
      <c r="AF52" s="46" t="s">
        <v>971</v>
      </c>
      <c r="AG52" s="109"/>
      <c r="AH52" s="111">
        <f>5752548+8985990+32709492+43474650+43474650+28844028+22501104</f>
        <v>185742462</v>
      </c>
      <c r="AI52" s="436"/>
    </row>
    <row r="53" spans="1:35" ht="45.75" customHeight="1" x14ac:dyDescent="0.25">
      <c r="A53" s="2"/>
      <c r="B53" s="103" t="s">
        <v>244</v>
      </c>
      <c r="C53" s="104" t="s">
        <v>83</v>
      </c>
      <c r="D53" s="104" t="s">
        <v>144</v>
      </c>
      <c r="E53" s="141" t="s">
        <v>256</v>
      </c>
      <c r="F53" s="104" t="s">
        <v>86</v>
      </c>
      <c r="G53" s="141">
        <v>1</v>
      </c>
      <c r="H53" s="105" t="s">
        <v>257</v>
      </c>
      <c r="I53" s="105" t="s">
        <v>87</v>
      </c>
      <c r="J53" s="119" t="s">
        <v>258</v>
      </c>
      <c r="K53" s="105" t="s">
        <v>259</v>
      </c>
      <c r="L53" s="119" t="s">
        <v>260</v>
      </c>
      <c r="M53" s="104" t="s">
        <v>89</v>
      </c>
      <c r="N53" s="106">
        <v>44958</v>
      </c>
      <c r="O53" s="207">
        <v>45289</v>
      </c>
      <c r="P53" s="225" t="s">
        <v>128</v>
      </c>
      <c r="Q53" s="161"/>
      <c r="R53" s="112"/>
      <c r="S53" s="161"/>
      <c r="T53" s="112"/>
      <c r="U53" s="161"/>
      <c r="V53" s="112"/>
      <c r="W53" s="161"/>
      <c r="X53" s="112"/>
      <c r="Y53" s="161"/>
      <c r="Z53" s="112"/>
      <c r="AA53" s="161"/>
      <c r="AB53" s="240">
        <v>1</v>
      </c>
      <c r="AC53" s="221" t="s">
        <v>249</v>
      </c>
      <c r="AD53" s="108" t="s">
        <v>100</v>
      </c>
      <c r="AE53" s="109" t="s">
        <v>926</v>
      </c>
      <c r="AF53" s="46" t="s">
        <v>971</v>
      </c>
      <c r="AG53" s="109"/>
      <c r="AH53" s="111">
        <f>5752548+8985990+32709492+43474650+43474650+28844028+22501104</f>
        <v>185742462</v>
      </c>
      <c r="AI53" s="436"/>
    </row>
    <row r="54" spans="1:35" ht="59.25" customHeight="1" x14ac:dyDescent="0.25">
      <c r="A54" s="2"/>
      <c r="B54" s="103" t="s">
        <v>244</v>
      </c>
      <c r="C54" s="104" t="s">
        <v>83</v>
      </c>
      <c r="D54" s="104" t="s">
        <v>144</v>
      </c>
      <c r="E54" s="141" t="s">
        <v>261</v>
      </c>
      <c r="F54" s="104" t="s">
        <v>86</v>
      </c>
      <c r="G54" s="141">
        <v>1</v>
      </c>
      <c r="H54" s="105" t="s">
        <v>262</v>
      </c>
      <c r="I54" s="105" t="s">
        <v>87</v>
      </c>
      <c r="J54" s="119" t="s">
        <v>263</v>
      </c>
      <c r="K54" s="105" t="s">
        <v>264</v>
      </c>
      <c r="L54" s="119" t="s">
        <v>265</v>
      </c>
      <c r="M54" s="104" t="s">
        <v>89</v>
      </c>
      <c r="N54" s="106">
        <v>44942</v>
      </c>
      <c r="O54" s="207">
        <v>45138</v>
      </c>
      <c r="P54" s="225" t="s">
        <v>128</v>
      </c>
      <c r="Q54" s="161"/>
      <c r="R54" s="112"/>
      <c r="S54" s="161"/>
      <c r="T54" s="112"/>
      <c r="U54" s="161"/>
      <c r="V54" s="112"/>
      <c r="W54" s="161">
        <v>1</v>
      </c>
      <c r="X54" s="112"/>
      <c r="Y54" s="161"/>
      <c r="Z54" s="112"/>
      <c r="AA54" s="161"/>
      <c r="AB54" s="226"/>
      <c r="AC54" s="221" t="s">
        <v>249</v>
      </c>
      <c r="AD54" s="108" t="s">
        <v>100</v>
      </c>
      <c r="AE54" s="109" t="s">
        <v>266</v>
      </c>
      <c r="AF54" s="46" t="s">
        <v>971</v>
      </c>
      <c r="AG54" s="109"/>
      <c r="AH54" s="111">
        <f>5752548+8985990</f>
        <v>14738538</v>
      </c>
      <c r="AI54" s="437"/>
    </row>
    <row r="55" spans="1:35" ht="59.25" customHeight="1" x14ac:dyDescent="0.25">
      <c r="A55" s="2"/>
      <c r="B55" s="8" t="s">
        <v>267</v>
      </c>
      <c r="C55" s="11" t="s">
        <v>83</v>
      </c>
      <c r="D55" s="11" t="s">
        <v>144</v>
      </c>
      <c r="E55" s="141" t="s">
        <v>268</v>
      </c>
      <c r="F55" s="11" t="s">
        <v>86</v>
      </c>
      <c r="G55" s="147">
        <v>1</v>
      </c>
      <c r="H55" s="9" t="s">
        <v>927</v>
      </c>
      <c r="I55" s="9" t="s">
        <v>87</v>
      </c>
      <c r="J55" s="9" t="s">
        <v>269</v>
      </c>
      <c r="K55" s="41" t="s">
        <v>264</v>
      </c>
      <c r="L55" s="9" t="s">
        <v>270</v>
      </c>
      <c r="M55" s="11" t="s">
        <v>89</v>
      </c>
      <c r="N55" s="10">
        <v>44986</v>
      </c>
      <c r="O55" s="205">
        <v>45016</v>
      </c>
      <c r="P55" s="227" t="s">
        <v>128</v>
      </c>
      <c r="Q55" s="161"/>
      <c r="R55" s="86"/>
      <c r="S55" s="161">
        <v>1</v>
      </c>
      <c r="T55" s="86"/>
      <c r="U55" s="161"/>
      <c r="V55" s="86"/>
      <c r="W55" s="161"/>
      <c r="X55" s="86"/>
      <c r="Y55" s="161"/>
      <c r="Z55" s="86"/>
      <c r="AA55" s="161"/>
      <c r="AB55" s="228"/>
      <c r="AC55" s="222" t="s">
        <v>99</v>
      </c>
      <c r="AD55" s="13" t="s">
        <v>100</v>
      </c>
      <c r="AE55" s="37" t="s">
        <v>928</v>
      </c>
      <c r="AF55" s="46" t="s">
        <v>971</v>
      </c>
      <c r="AG55" s="39"/>
      <c r="AH55" s="36">
        <v>37206384</v>
      </c>
      <c r="AI55" s="356">
        <v>482680000</v>
      </c>
    </row>
    <row r="56" spans="1:35" ht="59.25" customHeight="1" x14ac:dyDescent="0.25">
      <c r="A56" s="2"/>
      <c r="B56" s="8" t="s">
        <v>267</v>
      </c>
      <c r="C56" s="11" t="s">
        <v>83</v>
      </c>
      <c r="D56" s="11" t="s">
        <v>144</v>
      </c>
      <c r="E56" s="141" t="s">
        <v>272</v>
      </c>
      <c r="F56" s="11" t="s">
        <v>86</v>
      </c>
      <c r="G56" s="147">
        <v>0.95</v>
      </c>
      <c r="H56" s="9" t="s">
        <v>1091</v>
      </c>
      <c r="I56" s="9" t="s">
        <v>87</v>
      </c>
      <c r="J56" s="9" t="s">
        <v>1092</v>
      </c>
      <c r="K56" s="9" t="s">
        <v>115</v>
      </c>
      <c r="L56" s="9" t="s">
        <v>929</v>
      </c>
      <c r="M56" s="11" t="s">
        <v>89</v>
      </c>
      <c r="N56" s="10">
        <v>44927</v>
      </c>
      <c r="O56" s="205">
        <v>45291</v>
      </c>
      <c r="P56" s="227" t="s">
        <v>90</v>
      </c>
      <c r="Q56" s="161"/>
      <c r="R56" s="86"/>
      <c r="S56" s="161">
        <v>0.4</v>
      </c>
      <c r="T56" s="87"/>
      <c r="U56" s="161"/>
      <c r="V56" s="96">
        <v>0.5</v>
      </c>
      <c r="W56" s="161"/>
      <c r="X56" s="87"/>
      <c r="Y56" s="161">
        <v>0.75</v>
      </c>
      <c r="Z56" s="87"/>
      <c r="AA56" s="161"/>
      <c r="AB56" s="228">
        <v>0.95</v>
      </c>
      <c r="AC56" s="222" t="s">
        <v>99</v>
      </c>
      <c r="AD56" s="13" t="s">
        <v>100</v>
      </c>
      <c r="AE56" s="37" t="s">
        <v>1070</v>
      </c>
      <c r="AF56" s="46" t="s">
        <v>971</v>
      </c>
      <c r="AG56" s="39"/>
      <c r="AH56" s="36">
        <v>16971936</v>
      </c>
      <c r="AI56" s="441"/>
    </row>
    <row r="57" spans="1:35" ht="59.25" customHeight="1" x14ac:dyDescent="0.25">
      <c r="A57" s="2"/>
      <c r="B57" s="8" t="s">
        <v>267</v>
      </c>
      <c r="C57" s="11" t="s">
        <v>83</v>
      </c>
      <c r="D57" s="11" t="s">
        <v>144</v>
      </c>
      <c r="E57" s="141" t="s">
        <v>274</v>
      </c>
      <c r="F57" s="11" t="s">
        <v>86</v>
      </c>
      <c r="G57" s="142">
        <v>0.98</v>
      </c>
      <c r="H57" s="9" t="s">
        <v>275</v>
      </c>
      <c r="I57" s="9" t="s">
        <v>96</v>
      </c>
      <c r="J57" s="9" t="s">
        <v>276</v>
      </c>
      <c r="K57" s="9" t="s">
        <v>115</v>
      </c>
      <c r="L57" s="9" t="s">
        <v>277</v>
      </c>
      <c r="M57" s="11" t="s">
        <v>89</v>
      </c>
      <c r="N57" s="10">
        <v>44986</v>
      </c>
      <c r="O57" s="205">
        <v>45289</v>
      </c>
      <c r="P57" s="227" t="s">
        <v>128</v>
      </c>
      <c r="Q57" s="161"/>
      <c r="R57" s="86"/>
      <c r="S57" s="161"/>
      <c r="T57" s="86"/>
      <c r="U57" s="161"/>
      <c r="V57" s="86"/>
      <c r="W57" s="161"/>
      <c r="X57" s="86"/>
      <c r="Y57" s="161"/>
      <c r="Z57" s="86"/>
      <c r="AA57" s="161"/>
      <c r="AB57" s="228">
        <v>0.98</v>
      </c>
      <c r="AC57" s="222" t="s">
        <v>278</v>
      </c>
      <c r="AD57" s="13" t="s">
        <v>100</v>
      </c>
      <c r="AE57" s="37" t="s">
        <v>1070</v>
      </c>
      <c r="AF57" s="46" t="s">
        <v>971</v>
      </c>
      <c r="AG57" s="39"/>
      <c r="AH57" s="36">
        <v>3819060</v>
      </c>
      <c r="AI57" s="441"/>
    </row>
    <row r="58" spans="1:35" ht="59.25" customHeight="1" x14ac:dyDescent="0.25">
      <c r="A58" s="2"/>
      <c r="B58" s="8" t="s">
        <v>267</v>
      </c>
      <c r="C58" s="11" t="s">
        <v>83</v>
      </c>
      <c r="D58" s="11" t="s">
        <v>144</v>
      </c>
      <c r="E58" s="141" t="s">
        <v>279</v>
      </c>
      <c r="F58" s="11" t="s">
        <v>86</v>
      </c>
      <c r="G58" s="147">
        <v>1</v>
      </c>
      <c r="H58" s="9" t="s">
        <v>280</v>
      </c>
      <c r="I58" s="9" t="s">
        <v>87</v>
      </c>
      <c r="J58" s="9" t="s">
        <v>930</v>
      </c>
      <c r="K58" s="9" t="s">
        <v>115</v>
      </c>
      <c r="L58" s="9" t="s">
        <v>281</v>
      </c>
      <c r="M58" s="11" t="s">
        <v>89</v>
      </c>
      <c r="N58" s="10">
        <v>44928</v>
      </c>
      <c r="O58" s="205">
        <v>45289</v>
      </c>
      <c r="P58" s="227" t="s">
        <v>90</v>
      </c>
      <c r="Q58" s="161"/>
      <c r="R58" s="86"/>
      <c r="S58" s="161">
        <v>0.25</v>
      </c>
      <c r="T58" s="86"/>
      <c r="U58" s="161"/>
      <c r="V58" s="86">
        <v>0.5</v>
      </c>
      <c r="W58" s="161"/>
      <c r="X58" s="86"/>
      <c r="Y58" s="161">
        <v>0.7</v>
      </c>
      <c r="Z58" s="86"/>
      <c r="AA58" s="161"/>
      <c r="AB58" s="228">
        <v>1</v>
      </c>
      <c r="AC58" s="222" t="s">
        <v>99</v>
      </c>
      <c r="AD58" s="13" t="s">
        <v>194</v>
      </c>
      <c r="AE58" s="37" t="s">
        <v>931</v>
      </c>
      <c r="AF58" s="46" t="s">
        <v>971</v>
      </c>
      <c r="AG58" s="39"/>
      <c r="AH58" s="36">
        <v>16971936</v>
      </c>
      <c r="AI58" s="357"/>
    </row>
    <row r="59" spans="1:35" ht="59.25" customHeight="1" x14ac:dyDescent="0.25">
      <c r="A59" s="2"/>
      <c r="B59" s="8" t="s">
        <v>267</v>
      </c>
      <c r="C59" s="11" t="s">
        <v>83</v>
      </c>
      <c r="D59" s="11" t="s">
        <v>283</v>
      </c>
      <c r="E59" s="141" t="s">
        <v>284</v>
      </c>
      <c r="F59" s="11" t="s">
        <v>86</v>
      </c>
      <c r="G59" s="147">
        <v>1</v>
      </c>
      <c r="H59" s="9" t="s">
        <v>285</v>
      </c>
      <c r="I59" s="9" t="s">
        <v>87</v>
      </c>
      <c r="J59" s="9" t="s">
        <v>286</v>
      </c>
      <c r="K59" s="9" t="s">
        <v>115</v>
      </c>
      <c r="L59" s="9" t="s">
        <v>287</v>
      </c>
      <c r="M59" s="11" t="s">
        <v>89</v>
      </c>
      <c r="N59" s="10">
        <v>44936</v>
      </c>
      <c r="O59" s="205">
        <v>45199</v>
      </c>
      <c r="P59" s="227" t="s">
        <v>90</v>
      </c>
      <c r="Q59" s="161"/>
      <c r="R59" s="86"/>
      <c r="S59" s="161">
        <v>0.25</v>
      </c>
      <c r="T59" s="87"/>
      <c r="U59" s="161"/>
      <c r="V59" s="96">
        <v>0.6</v>
      </c>
      <c r="W59" s="161"/>
      <c r="X59" s="87"/>
      <c r="Y59" s="161">
        <v>1</v>
      </c>
      <c r="Z59" s="87"/>
      <c r="AA59" s="161"/>
      <c r="AB59" s="228"/>
      <c r="AC59" s="222" t="s">
        <v>288</v>
      </c>
      <c r="AD59" s="13" t="s">
        <v>100</v>
      </c>
      <c r="AE59" s="37" t="s">
        <v>931</v>
      </c>
      <c r="AF59" s="46" t="s">
        <v>971</v>
      </c>
      <c r="AG59" s="39"/>
      <c r="AH59" s="36">
        <v>29193768</v>
      </c>
      <c r="AI59" s="356">
        <v>259320000</v>
      </c>
    </row>
    <row r="60" spans="1:35" ht="59.25" customHeight="1" x14ac:dyDescent="0.25">
      <c r="A60" s="2"/>
      <c r="B60" s="8" t="s">
        <v>267</v>
      </c>
      <c r="C60" s="11" t="s">
        <v>83</v>
      </c>
      <c r="D60" s="11" t="s">
        <v>283</v>
      </c>
      <c r="E60" s="141" t="s">
        <v>289</v>
      </c>
      <c r="F60" s="11" t="s">
        <v>86</v>
      </c>
      <c r="G60" s="147">
        <v>0.8</v>
      </c>
      <c r="H60" s="9" t="s">
        <v>290</v>
      </c>
      <c r="I60" s="9" t="s">
        <v>87</v>
      </c>
      <c r="J60" s="9" t="s">
        <v>291</v>
      </c>
      <c r="K60" s="9" t="s">
        <v>115</v>
      </c>
      <c r="L60" s="9" t="s">
        <v>287</v>
      </c>
      <c r="M60" s="11" t="s">
        <v>89</v>
      </c>
      <c r="N60" s="10">
        <v>44936</v>
      </c>
      <c r="O60" s="205">
        <v>45289</v>
      </c>
      <c r="P60" s="227" t="s">
        <v>90</v>
      </c>
      <c r="Q60" s="161"/>
      <c r="R60" s="86"/>
      <c r="S60" s="161">
        <v>0.25</v>
      </c>
      <c r="T60" s="86"/>
      <c r="U60" s="161"/>
      <c r="V60" s="86">
        <v>0.5</v>
      </c>
      <c r="W60" s="161"/>
      <c r="X60" s="86"/>
      <c r="Y60" s="161">
        <v>0.7</v>
      </c>
      <c r="Z60" s="86"/>
      <c r="AA60" s="161"/>
      <c r="AB60" s="228">
        <v>0.8</v>
      </c>
      <c r="AC60" s="222" t="s">
        <v>288</v>
      </c>
      <c r="AD60" s="13" t="s">
        <v>100</v>
      </c>
      <c r="AE60" s="37" t="s">
        <v>931</v>
      </c>
      <c r="AF60" s="46" t="s">
        <v>971</v>
      </c>
      <c r="AG60" s="39"/>
      <c r="AH60" s="36">
        <v>67021080</v>
      </c>
      <c r="AI60" s="441"/>
    </row>
    <row r="61" spans="1:35" ht="59.25" customHeight="1" x14ac:dyDescent="0.25">
      <c r="A61" s="2"/>
      <c r="B61" s="8" t="s">
        <v>267</v>
      </c>
      <c r="C61" s="11" t="s">
        <v>83</v>
      </c>
      <c r="D61" s="11" t="s">
        <v>283</v>
      </c>
      <c r="E61" s="141" t="s">
        <v>292</v>
      </c>
      <c r="F61" s="11" t="s">
        <v>86</v>
      </c>
      <c r="G61" s="148">
        <v>1</v>
      </c>
      <c r="H61" s="9" t="s">
        <v>974</v>
      </c>
      <c r="I61" s="9" t="s">
        <v>96</v>
      </c>
      <c r="J61" s="9" t="s">
        <v>293</v>
      </c>
      <c r="K61" s="9" t="s">
        <v>264</v>
      </c>
      <c r="L61" s="9" t="s">
        <v>294</v>
      </c>
      <c r="M61" s="11" t="s">
        <v>89</v>
      </c>
      <c r="N61" s="10">
        <v>44928</v>
      </c>
      <c r="O61" s="205">
        <v>45289</v>
      </c>
      <c r="P61" s="227" t="s">
        <v>128</v>
      </c>
      <c r="Q61" s="161"/>
      <c r="R61" s="86"/>
      <c r="S61" s="161"/>
      <c r="T61" s="86"/>
      <c r="U61" s="161"/>
      <c r="V61" s="86"/>
      <c r="W61" s="161"/>
      <c r="X61" s="86"/>
      <c r="Y61" s="161"/>
      <c r="Z61" s="86"/>
      <c r="AA61" s="161">
        <v>1</v>
      </c>
      <c r="AB61" s="228"/>
      <c r="AC61" s="222" t="s">
        <v>288</v>
      </c>
      <c r="AD61" s="13" t="s">
        <v>100</v>
      </c>
      <c r="AE61" s="37" t="s">
        <v>931</v>
      </c>
      <c r="AF61" s="46" t="s">
        <v>971</v>
      </c>
      <c r="AG61" s="39"/>
      <c r="AH61" s="36">
        <v>119614080</v>
      </c>
      <c r="AI61" s="441"/>
    </row>
    <row r="62" spans="1:35" ht="59.25" customHeight="1" x14ac:dyDescent="0.25">
      <c r="A62" s="2"/>
      <c r="B62" s="8" t="s">
        <v>267</v>
      </c>
      <c r="C62" s="11" t="s">
        <v>83</v>
      </c>
      <c r="D62" s="11" t="s">
        <v>283</v>
      </c>
      <c r="E62" s="141" t="s">
        <v>295</v>
      </c>
      <c r="F62" s="11" t="s">
        <v>86</v>
      </c>
      <c r="G62" s="142">
        <v>1</v>
      </c>
      <c r="H62" s="9" t="s">
        <v>296</v>
      </c>
      <c r="I62" s="9" t="s">
        <v>87</v>
      </c>
      <c r="J62" s="9" t="s">
        <v>297</v>
      </c>
      <c r="K62" s="9" t="s">
        <v>115</v>
      </c>
      <c r="L62" s="9" t="s">
        <v>932</v>
      </c>
      <c r="M62" s="11" t="s">
        <v>89</v>
      </c>
      <c r="N62" s="10">
        <v>44928</v>
      </c>
      <c r="O62" s="205">
        <v>45289</v>
      </c>
      <c r="P62" s="227" t="s">
        <v>218</v>
      </c>
      <c r="Q62" s="161"/>
      <c r="R62" s="86"/>
      <c r="S62" s="161"/>
      <c r="T62" s="86"/>
      <c r="U62" s="161"/>
      <c r="V62" s="86">
        <v>0.5</v>
      </c>
      <c r="W62" s="161"/>
      <c r="X62" s="86"/>
      <c r="Y62" s="161"/>
      <c r="Z62" s="86"/>
      <c r="AA62" s="161">
        <v>1</v>
      </c>
      <c r="AB62" s="228"/>
      <c r="AC62" s="222" t="s">
        <v>288</v>
      </c>
      <c r="AD62" s="13" t="s">
        <v>186</v>
      </c>
      <c r="AE62" s="37" t="s">
        <v>298</v>
      </c>
      <c r="AF62" s="46" t="s">
        <v>971</v>
      </c>
      <c r="AG62" s="39"/>
      <c r="AH62" s="36">
        <v>19916088</v>
      </c>
      <c r="AI62" s="357"/>
    </row>
    <row r="63" spans="1:35" ht="59.25" customHeight="1" x14ac:dyDescent="0.25">
      <c r="A63" s="2"/>
      <c r="B63" s="103" t="s">
        <v>299</v>
      </c>
      <c r="C63" s="104" t="s">
        <v>83</v>
      </c>
      <c r="D63" s="104" t="s">
        <v>144</v>
      </c>
      <c r="E63" s="141" t="s">
        <v>300</v>
      </c>
      <c r="F63" s="104" t="s">
        <v>86</v>
      </c>
      <c r="G63" s="149">
        <v>4</v>
      </c>
      <c r="H63" s="121" t="s">
        <v>301</v>
      </c>
      <c r="I63" s="105" t="s">
        <v>87</v>
      </c>
      <c r="J63" s="105" t="s">
        <v>302</v>
      </c>
      <c r="K63" s="121" t="s">
        <v>264</v>
      </c>
      <c r="L63" s="121" t="s">
        <v>303</v>
      </c>
      <c r="M63" s="104" t="s">
        <v>89</v>
      </c>
      <c r="N63" s="122">
        <v>44958</v>
      </c>
      <c r="O63" s="123">
        <v>45275</v>
      </c>
      <c r="P63" s="225" t="s">
        <v>218</v>
      </c>
      <c r="Q63" s="167"/>
      <c r="R63" s="124"/>
      <c r="S63" s="167"/>
      <c r="T63" s="124"/>
      <c r="U63" s="167"/>
      <c r="V63" s="125">
        <v>2</v>
      </c>
      <c r="W63" s="167"/>
      <c r="X63" s="124"/>
      <c r="Y63" s="167"/>
      <c r="Z63" s="124"/>
      <c r="AA63" s="167"/>
      <c r="AB63" s="126">
        <v>2</v>
      </c>
      <c r="AC63" s="221" t="s">
        <v>304</v>
      </c>
      <c r="AD63" s="108" t="s">
        <v>100</v>
      </c>
      <c r="AE63" s="109" t="s">
        <v>931</v>
      </c>
      <c r="AF63" s="46" t="s">
        <v>971</v>
      </c>
      <c r="AG63" s="109"/>
      <c r="AH63" s="111">
        <v>15153535</v>
      </c>
      <c r="AI63" s="111">
        <v>420787277</v>
      </c>
    </row>
    <row r="64" spans="1:35" ht="59.25" customHeight="1" x14ac:dyDescent="0.25">
      <c r="A64" s="2"/>
      <c r="B64" s="103" t="s">
        <v>299</v>
      </c>
      <c r="C64" s="104" t="s">
        <v>305</v>
      </c>
      <c r="D64" s="104" t="s">
        <v>312</v>
      </c>
      <c r="E64" s="141" t="s">
        <v>306</v>
      </c>
      <c r="F64" s="104" t="s">
        <v>86</v>
      </c>
      <c r="G64" s="149">
        <v>104</v>
      </c>
      <c r="H64" s="121" t="s">
        <v>307</v>
      </c>
      <c r="I64" s="105" t="s">
        <v>87</v>
      </c>
      <c r="J64" s="105" t="s">
        <v>308</v>
      </c>
      <c r="K64" s="121" t="s">
        <v>264</v>
      </c>
      <c r="L64" s="121" t="s">
        <v>309</v>
      </c>
      <c r="M64" s="104" t="s">
        <v>89</v>
      </c>
      <c r="N64" s="122">
        <v>44949</v>
      </c>
      <c r="O64" s="123">
        <v>45275</v>
      </c>
      <c r="P64" s="225" t="s">
        <v>128</v>
      </c>
      <c r="Q64" s="167"/>
      <c r="R64" s="124"/>
      <c r="S64" s="167"/>
      <c r="T64" s="124"/>
      <c r="U64" s="167"/>
      <c r="V64" s="124"/>
      <c r="W64" s="167"/>
      <c r="X64" s="124"/>
      <c r="Y64" s="167"/>
      <c r="Z64" s="124"/>
      <c r="AA64" s="167"/>
      <c r="AB64" s="126">
        <v>104</v>
      </c>
      <c r="AC64" s="221" t="s">
        <v>223</v>
      </c>
      <c r="AD64" s="108" t="s">
        <v>310</v>
      </c>
      <c r="AE64" s="109" t="s">
        <v>1071</v>
      </c>
      <c r="AF64" s="46" t="s">
        <v>971</v>
      </c>
      <c r="AG64" s="109"/>
      <c r="AH64" s="111">
        <v>8133553</v>
      </c>
      <c r="AI64" s="111">
        <v>120000000</v>
      </c>
    </row>
    <row r="65" spans="1:35" ht="59.25" customHeight="1" x14ac:dyDescent="0.25">
      <c r="A65" s="2"/>
      <c r="B65" s="103" t="s">
        <v>299</v>
      </c>
      <c r="C65" s="104" t="s">
        <v>305</v>
      </c>
      <c r="D65" s="104" t="s">
        <v>804</v>
      </c>
      <c r="E65" s="141" t="s">
        <v>313</v>
      </c>
      <c r="F65" s="104" t="s">
        <v>86</v>
      </c>
      <c r="G65" s="150">
        <v>1</v>
      </c>
      <c r="H65" s="121" t="s">
        <v>314</v>
      </c>
      <c r="I65" s="105" t="s">
        <v>87</v>
      </c>
      <c r="J65" s="105" t="s">
        <v>315</v>
      </c>
      <c r="K65" s="121" t="s">
        <v>115</v>
      </c>
      <c r="L65" s="121" t="s">
        <v>316</v>
      </c>
      <c r="M65" s="104" t="s">
        <v>89</v>
      </c>
      <c r="N65" s="122">
        <v>44949</v>
      </c>
      <c r="O65" s="123">
        <v>45275</v>
      </c>
      <c r="P65" s="225" t="s">
        <v>218</v>
      </c>
      <c r="Q65" s="167"/>
      <c r="R65" s="124"/>
      <c r="S65" s="167"/>
      <c r="T65" s="124"/>
      <c r="U65" s="167"/>
      <c r="V65" s="124">
        <v>0.5</v>
      </c>
      <c r="W65" s="167"/>
      <c r="X65" s="124"/>
      <c r="Y65" s="167"/>
      <c r="Z65" s="124"/>
      <c r="AA65" s="167"/>
      <c r="AB65" s="127">
        <v>1</v>
      </c>
      <c r="AC65" s="221" t="s">
        <v>223</v>
      </c>
      <c r="AD65" s="108" t="s">
        <v>310</v>
      </c>
      <c r="AE65" s="109" t="s">
        <v>1071</v>
      </c>
      <c r="AF65" s="46" t="s">
        <v>971</v>
      </c>
      <c r="AG65" s="109"/>
      <c r="AH65" s="111">
        <v>8133553</v>
      </c>
      <c r="AI65" s="111">
        <v>480000000</v>
      </c>
    </row>
    <row r="66" spans="1:35" ht="59.25" customHeight="1" x14ac:dyDescent="0.25">
      <c r="A66" s="2"/>
      <c r="B66" s="103" t="s">
        <v>299</v>
      </c>
      <c r="C66" s="104" t="s">
        <v>317</v>
      </c>
      <c r="D66" s="104" t="s">
        <v>318</v>
      </c>
      <c r="E66" s="141" t="s">
        <v>319</v>
      </c>
      <c r="F66" s="104" t="s">
        <v>86</v>
      </c>
      <c r="G66" s="150">
        <v>1</v>
      </c>
      <c r="H66" s="121" t="s">
        <v>320</v>
      </c>
      <c r="I66" s="105" t="s">
        <v>87</v>
      </c>
      <c r="J66" s="105" t="s">
        <v>321</v>
      </c>
      <c r="K66" s="121" t="s">
        <v>115</v>
      </c>
      <c r="L66" s="121" t="s">
        <v>322</v>
      </c>
      <c r="M66" s="104" t="s">
        <v>89</v>
      </c>
      <c r="N66" s="122">
        <v>45000</v>
      </c>
      <c r="O66" s="123">
        <v>45275</v>
      </c>
      <c r="P66" s="225" t="s">
        <v>90</v>
      </c>
      <c r="Q66" s="167"/>
      <c r="R66" s="124"/>
      <c r="S66" s="167">
        <v>7.0000000000000007E-2</v>
      </c>
      <c r="T66" s="124"/>
      <c r="U66" s="167"/>
      <c r="V66" s="124">
        <v>0.39</v>
      </c>
      <c r="W66" s="167"/>
      <c r="X66" s="124"/>
      <c r="Y66" s="167">
        <v>0.72</v>
      </c>
      <c r="Z66" s="124"/>
      <c r="AA66" s="167"/>
      <c r="AB66" s="127">
        <v>1</v>
      </c>
      <c r="AC66" s="221" t="s">
        <v>304</v>
      </c>
      <c r="AD66" s="108" t="s">
        <v>100</v>
      </c>
      <c r="AE66" s="109" t="s">
        <v>931</v>
      </c>
      <c r="AF66" s="46" t="s">
        <v>971</v>
      </c>
      <c r="AG66" s="109"/>
      <c r="AH66" s="111">
        <v>10148642</v>
      </c>
      <c r="AI66" s="111">
        <v>800000000</v>
      </c>
    </row>
    <row r="67" spans="1:35" ht="59.25" customHeight="1" x14ac:dyDescent="0.25">
      <c r="A67" s="2"/>
      <c r="B67" s="8" t="s">
        <v>323</v>
      </c>
      <c r="C67" s="11" t="s">
        <v>83</v>
      </c>
      <c r="D67" s="11" t="s">
        <v>144</v>
      </c>
      <c r="E67" s="141" t="s">
        <v>324</v>
      </c>
      <c r="F67" s="11" t="s">
        <v>86</v>
      </c>
      <c r="G67" s="142">
        <v>1</v>
      </c>
      <c r="H67" s="9" t="s">
        <v>325</v>
      </c>
      <c r="I67" s="9" t="s">
        <v>87</v>
      </c>
      <c r="J67" s="9" t="s">
        <v>326</v>
      </c>
      <c r="K67" s="9" t="s">
        <v>115</v>
      </c>
      <c r="L67" s="9" t="s">
        <v>933</v>
      </c>
      <c r="M67" s="11" t="s">
        <v>89</v>
      </c>
      <c r="N67" s="10">
        <v>44958</v>
      </c>
      <c r="O67" s="205">
        <v>45260</v>
      </c>
      <c r="P67" s="227" t="s">
        <v>90</v>
      </c>
      <c r="Q67" s="167"/>
      <c r="R67" s="184"/>
      <c r="S67" s="167">
        <v>0.2</v>
      </c>
      <c r="T67" s="184"/>
      <c r="U67" s="167"/>
      <c r="V67" s="184">
        <v>0.5</v>
      </c>
      <c r="W67" s="167"/>
      <c r="X67" s="184"/>
      <c r="Y67" s="167">
        <v>0.8</v>
      </c>
      <c r="Z67" s="184"/>
      <c r="AA67" s="167"/>
      <c r="AB67" s="186">
        <v>1</v>
      </c>
      <c r="AC67" s="222" t="s">
        <v>185</v>
      </c>
      <c r="AD67" s="13" t="s">
        <v>327</v>
      </c>
      <c r="AE67" s="37" t="s">
        <v>298</v>
      </c>
      <c r="AF67" s="46" t="s">
        <v>971</v>
      </c>
      <c r="AG67" s="37"/>
      <c r="AH67" s="36">
        <v>179289446</v>
      </c>
      <c r="AI67" s="356">
        <v>448961459</v>
      </c>
    </row>
    <row r="68" spans="1:35" ht="59.25" customHeight="1" x14ac:dyDescent="0.25">
      <c r="A68" s="2"/>
      <c r="B68" s="8" t="s">
        <v>323</v>
      </c>
      <c r="C68" s="11" t="s">
        <v>83</v>
      </c>
      <c r="D68" s="11" t="s">
        <v>144</v>
      </c>
      <c r="E68" s="141" t="s">
        <v>328</v>
      </c>
      <c r="F68" s="11" t="s">
        <v>86</v>
      </c>
      <c r="G68" s="142">
        <v>1</v>
      </c>
      <c r="H68" s="9" t="s">
        <v>1072</v>
      </c>
      <c r="I68" s="9" t="s">
        <v>87</v>
      </c>
      <c r="J68" s="9" t="s">
        <v>934</v>
      </c>
      <c r="K68" s="9" t="s">
        <v>115</v>
      </c>
      <c r="L68" s="9" t="s">
        <v>935</v>
      </c>
      <c r="M68" s="11" t="s">
        <v>89</v>
      </c>
      <c r="N68" s="10">
        <v>44942</v>
      </c>
      <c r="O68" s="205">
        <v>45275</v>
      </c>
      <c r="P68" s="227" t="s">
        <v>90</v>
      </c>
      <c r="Q68" s="167"/>
      <c r="R68" s="184"/>
      <c r="S68" s="167">
        <v>0.22</v>
      </c>
      <c r="T68" s="184"/>
      <c r="U68" s="167"/>
      <c r="V68" s="184">
        <v>0.49</v>
      </c>
      <c r="W68" s="167"/>
      <c r="X68" s="184"/>
      <c r="Y68" s="167">
        <v>0.76</v>
      </c>
      <c r="Z68" s="184"/>
      <c r="AA68" s="167"/>
      <c r="AB68" s="186">
        <v>1</v>
      </c>
      <c r="AC68" s="222" t="s">
        <v>185</v>
      </c>
      <c r="AD68" s="13" t="s">
        <v>329</v>
      </c>
      <c r="AE68" s="37" t="s">
        <v>298</v>
      </c>
      <c r="AF68" s="46" t="s">
        <v>971</v>
      </c>
      <c r="AG68" s="37"/>
      <c r="AH68" s="36">
        <v>87915362</v>
      </c>
      <c r="AI68" s="357"/>
    </row>
    <row r="69" spans="1:35" ht="59.25" customHeight="1" x14ac:dyDescent="0.25">
      <c r="A69" s="2"/>
      <c r="B69" s="103" t="s">
        <v>330</v>
      </c>
      <c r="C69" s="104" t="s">
        <v>83</v>
      </c>
      <c r="D69" s="104" t="s">
        <v>144</v>
      </c>
      <c r="E69" s="141" t="s">
        <v>331</v>
      </c>
      <c r="F69" s="104" t="s">
        <v>86</v>
      </c>
      <c r="G69" s="150">
        <v>1</v>
      </c>
      <c r="H69" s="121" t="s">
        <v>332</v>
      </c>
      <c r="I69" s="105" t="s">
        <v>96</v>
      </c>
      <c r="J69" s="105" t="s">
        <v>998</v>
      </c>
      <c r="K69" s="105" t="s">
        <v>115</v>
      </c>
      <c r="L69" s="105" t="s">
        <v>333</v>
      </c>
      <c r="M69" s="104" t="s">
        <v>89</v>
      </c>
      <c r="N69" s="122">
        <v>44958</v>
      </c>
      <c r="O69" s="123">
        <v>45289</v>
      </c>
      <c r="P69" s="225" t="s">
        <v>90</v>
      </c>
      <c r="Q69" s="167"/>
      <c r="R69" s="124"/>
      <c r="S69" s="167">
        <v>0.25</v>
      </c>
      <c r="T69" s="124"/>
      <c r="U69" s="167"/>
      <c r="V69" s="124">
        <v>0.5</v>
      </c>
      <c r="W69" s="167"/>
      <c r="X69" s="124"/>
      <c r="Y69" s="167">
        <v>0.75</v>
      </c>
      <c r="Z69" s="124"/>
      <c r="AA69" s="167"/>
      <c r="AB69" s="127">
        <v>1</v>
      </c>
      <c r="AC69" s="221" t="s">
        <v>334</v>
      </c>
      <c r="AD69" s="108" t="s">
        <v>100</v>
      </c>
      <c r="AE69" s="109" t="s">
        <v>335</v>
      </c>
      <c r="AF69" s="46" t="s">
        <v>971</v>
      </c>
      <c r="AG69" s="109"/>
      <c r="AH69" s="111">
        <v>631810000</v>
      </c>
      <c r="AI69" s="435">
        <v>759000000</v>
      </c>
    </row>
    <row r="70" spans="1:35" ht="59.25" customHeight="1" x14ac:dyDescent="0.25">
      <c r="A70" s="2"/>
      <c r="B70" s="103" t="s">
        <v>330</v>
      </c>
      <c r="C70" s="104" t="s">
        <v>83</v>
      </c>
      <c r="D70" s="104" t="s">
        <v>144</v>
      </c>
      <c r="E70" s="141" t="s">
        <v>336</v>
      </c>
      <c r="F70" s="104" t="s">
        <v>86</v>
      </c>
      <c r="G70" s="149">
        <v>3</v>
      </c>
      <c r="H70" s="121" t="s">
        <v>981</v>
      </c>
      <c r="I70" s="105" t="s">
        <v>125</v>
      </c>
      <c r="J70" s="105" t="s">
        <v>980</v>
      </c>
      <c r="K70" s="105" t="s">
        <v>88</v>
      </c>
      <c r="L70" s="105" t="s">
        <v>337</v>
      </c>
      <c r="M70" s="104" t="s">
        <v>89</v>
      </c>
      <c r="N70" s="122">
        <v>44928</v>
      </c>
      <c r="O70" s="123">
        <v>45016</v>
      </c>
      <c r="P70" s="225" t="s">
        <v>90</v>
      </c>
      <c r="Q70" s="188">
        <v>1</v>
      </c>
      <c r="R70" s="125"/>
      <c r="S70" s="188">
        <v>2</v>
      </c>
      <c r="T70" s="125"/>
      <c r="U70" s="167"/>
      <c r="V70" s="125"/>
      <c r="W70" s="167"/>
      <c r="X70" s="125"/>
      <c r="Y70" s="167"/>
      <c r="Z70" s="125"/>
      <c r="AA70" s="167"/>
      <c r="AB70" s="126"/>
      <c r="AC70" s="221" t="s">
        <v>334</v>
      </c>
      <c r="AD70" s="108" t="s">
        <v>100</v>
      </c>
      <c r="AE70" s="109" t="s">
        <v>335</v>
      </c>
      <c r="AF70" s="46" t="s">
        <v>971</v>
      </c>
      <c r="AG70" s="109"/>
      <c r="AH70" s="111">
        <v>118190000</v>
      </c>
      <c r="AI70" s="437"/>
    </row>
    <row r="71" spans="1:35" ht="59.25" customHeight="1" x14ac:dyDescent="0.25">
      <c r="A71" s="2"/>
      <c r="B71" s="8" t="s">
        <v>338</v>
      </c>
      <c r="C71" s="11" t="s">
        <v>83</v>
      </c>
      <c r="D71" s="11" t="s">
        <v>144</v>
      </c>
      <c r="E71" s="141" t="s">
        <v>339</v>
      </c>
      <c r="F71" s="11" t="s">
        <v>86</v>
      </c>
      <c r="G71" s="150">
        <v>1</v>
      </c>
      <c r="H71" s="181" t="s">
        <v>975</v>
      </c>
      <c r="I71" s="9" t="s">
        <v>87</v>
      </c>
      <c r="J71" s="256" t="s">
        <v>977</v>
      </c>
      <c r="K71" s="181" t="s">
        <v>115</v>
      </c>
      <c r="L71" s="181" t="s">
        <v>340</v>
      </c>
      <c r="M71" s="11" t="s">
        <v>89</v>
      </c>
      <c r="N71" s="182">
        <v>44941</v>
      </c>
      <c r="O71" s="183">
        <v>45289</v>
      </c>
      <c r="P71" s="227" t="s">
        <v>90</v>
      </c>
      <c r="Q71" s="167"/>
      <c r="R71" s="184"/>
      <c r="S71" s="167">
        <v>0.22</v>
      </c>
      <c r="T71" s="184"/>
      <c r="U71" s="167"/>
      <c r="V71" s="184">
        <v>0.48</v>
      </c>
      <c r="W71" s="167"/>
      <c r="X71" s="184"/>
      <c r="Y71" s="167">
        <v>0.74</v>
      </c>
      <c r="Z71" s="184"/>
      <c r="AA71" s="167"/>
      <c r="AB71" s="186">
        <v>1</v>
      </c>
      <c r="AC71" s="222" t="s">
        <v>278</v>
      </c>
      <c r="AD71" s="13" t="s">
        <v>100</v>
      </c>
      <c r="AE71" s="37" t="s">
        <v>931</v>
      </c>
      <c r="AF71" s="46" t="s">
        <v>971</v>
      </c>
      <c r="AG71" s="37"/>
      <c r="AH71" s="36">
        <v>4922663</v>
      </c>
      <c r="AI71" s="356">
        <v>282763583</v>
      </c>
    </row>
    <row r="72" spans="1:35" ht="59.25" customHeight="1" x14ac:dyDescent="0.25">
      <c r="A72" s="2"/>
      <c r="B72" s="8" t="s">
        <v>338</v>
      </c>
      <c r="C72" s="11" t="s">
        <v>83</v>
      </c>
      <c r="D72" s="11" t="s">
        <v>144</v>
      </c>
      <c r="E72" s="141" t="s">
        <v>341</v>
      </c>
      <c r="F72" s="11" t="s">
        <v>86</v>
      </c>
      <c r="G72" s="150">
        <v>1</v>
      </c>
      <c r="H72" s="181" t="s">
        <v>342</v>
      </c>
      <c r="I72" s="9" t="s">
        <v>96</v>
      </c>
      <c r="J72" s="256" t="s">
        <v>977</v>
      </c>
      <c r="K72" s="181" t="s">
        <v>115</v>
      </c>
      <c r="L72" s="181" t="s">
        <v>936</v>
      </c>
      <c r="M72" s="11" t="s">
        <v>89</v>
      </c>
      <c r="N72" s="182">
        <v>44941</v>
      </c>
      <c r="O72" s="183">
        <v>45289</v>
      </c>
      <c r="P72" s="227" t="s">
        <v>90</v>
      </c>
      <c r="Q72" s="167"/>
      <c r="R72" s="184"/>
      <c r="S72" s="167">
        <v>0.22</v>
      </c>
      <c r="T72" s="184"/>
      <c r="U72" s="167"/>
      <c r="V72" s="184">
        <v>0.48</v>
      </c>
      <c r="W72" s="167"/>
      <c r="X72" s="184"/>
      <c r="Y72" s="167">
        <v>0.74</v>
      </c>
      <c r="Z72" s="184"/>
      <c r="AA72" s="167"/>
      <c r="AB72" s="186">
        <v>1</v>
      </c>
      <c r="AC72" s="222" t="s">
        <v>278</v>
      </c>
      <c r="AD72" s="13" t="s">
        <v>100</v>
      </c>
      <c r="AE72" s="37" t="s">
        <v>931</v>
      </c>
      <c r="AF72" s="46" t="s">
        <v>971</v>
      </c>
      <c r="AG72" s="37"/>
      <c r="AH72" s="36">
        <v>1489672</v>
      </c>
      <c r="AI72" s="441"/>
    </row>
    <row r="73" spans="1:35" ht="59.25" customHeight="1" x14ac:dyDescent="0.25">
      <c r="A73" s="2"/>
      <c r="B73" s="8" t="s">
        <v>338</v>
      </c>
      <c r="C73" s="11" t="s">
        <v>83</v>
      </c>
      <c r="D73" s="11" t="s">
        <v>144</v>
      </c>
      <c r="E73" s="141" t="s">
        <v>343</v>
      </c>
      <c r="F73" s="11" t="s">
        <v>86</v>
      </c>
      <c r="G73" s="149">
        <v>4</v>
      </c>
      <c r="H73" s="181" t="s">
        <v>344</v>
      </c>
      <c r="I73" s="9" t="s">
        <v>96</v>
      </c>
      <c r="J73" s="256" t="s">
        <v>978</v>
      </c>
      <c r="K73" s="181" t="s">
        <v>88</v>
      </c>
      <c r="L73" s="181" t="s">
        <v>345</v>
      </c>
      <c r="M73" s="11" t="s">
        <v>89</v>
      </c>
      <c r="N73" s="182">
        <v>44941</v>
      </c>
      <c r="O73" s="183">
        <v>45289</v>
      </c>
      <c r="P73" s="227" t="s">
        <v>90</v>
      </c>
      <c r="Q73" s="167"/>
      <c r="R73" s="184"/>
      <c r="S73" s="188">
        <v>1</v>
      </c>
      <c r="T73" s="185"/>
      <c r="U73" s="167"/>
      <c r="V73" s="185">
        <v>1</v>
      </c>
      <c r="W73" s="167"/>
      <c r="X73" s="185"/>
      <c r="Y73" s="188">
        <v>1</v>
      </c>
      <c r="Z73" s="185"/>
      <c r="AA73" s="167"/>
      <c r="AB73" s="187">
        <v>1</v>
      </c>
      <c r="AC73" s="222" t="s">
        <v>278</v>
      </c>
      <c r="AD73" s="13" t="s">
        <v>100</v>
      </c>
      <c r="AE73" s="37" t="s">
        <v>1070</v>
      </c>
      <c r="AF73" s="46" t="s">
        <v>971</v>
      </c>
      <c r="AG73" s="37"/>
      <c r="AH73" s="36">
        <v>2738228</v>
      </c>
      <c r="AI73" s="441"/>
    </row>
    <row r="74" spans="1:35" ht="59.25" customHeight="1" x14ac:dyDescent="0.25">
      <c r="A74" s="2"/>
      <c r="B74" s="8" t="s">
        <v>338</v>
      </c>
      <c r="C74" s="11" t="s">
        <v>83</v>
      </c>
      <c r="D74" s="11" t="s">
        <v>144</v>
      </c>
      <c r="E74" s="141" t="s">
        <v>346</v>
      </c>
      <c r="F74" s="11" t="s">
        <v>86</v>
      </c>
      <c r="G74" s="150">
        <v>1</v>
      </c>
      <c r="H74" s="181" t="s">
        <v>347</v>
      </c>
      <c r="I74" s="9" t="s">
        <v>96</v>
      </c>
      <c r="J74" s="256" t="s">
        <v>977</v>
      </c>
      <c r="K74" s="181" t="s">
        <v>115</v>
      </c>
      <c r="L74" s="181" t="s">
        <v>348</v>
      </c>
      <c r="M74" s="11" t="s">
        <v>89</v>
      </c>
      <c r="N74" s="182">
        <v>44941</v>
      </c>
      <c r="O74" s="183">
        <v>45289</v>
      </c>
      <c r="P74" s="227" t="s">
        <v>90</v>
      </c>
      <c r="Q74" s="167"/>
      <c r="R74" s="184"/>
      <c r="S74" s="167">
        <v>0.22</v>
      </c>
      <c r="T74" s="184"/>
      <c r="U74" s="167"/>
      <c r="V74" s="184">
        <v>0.48</v>
      </c>
      <c r="W74" s="167"/>
      <c r="X74" s="184"/>
      <c r="Y74" s="167">
        <v>0.74</v>
      </c>
      <c r="Z74" s="184"/>
      <c r="AA74" s="167"/>
      <c r="AB74" s="186">
        <v>1</v>
      </c>
      <c r="AC74" s="222" t="s">
        <v>278</v>
      </c>
      <c r="AD74" s="13" t="s">
        <v>100</v>
      </c>
      <c r="AE74" s="37" t="s">
        <v>1070</v>
      </c>
      <c r="AF74" s="46" t="s">
        <v>971</v>
      </c>
      <c r="AG74" s="37"/>
      <c r="AH74" s="36">
        <v>1781890</v>
      </c>
      <c r="AI74" s="441"/>
    </row>
    <row r="75" spans="1:35" ht="59.25" customHeight="1" x14ac:dyDescent="0.25">
      <c r="A75" s="2"/>
      <c r="B75" s="8" t="s">
        <v>338</v>
      </c>
      <c r="C75" s="11" t="s">
        <v>83</v>
      </c>
      <c r="D75" s="11" t="s">
        <v>144</v>
      </c>
      <c r="E75" s="141" t="s">
        <v>349</v>
      </c>
      <c r="F75" s="11" t="s">
        <v>86</v>
      </c>
      <c r="G75" s="149">
        <v>8</v>
      </c>
      <c r="H75" s="181" t="s">
        <v>976</v>
      </c>
      <c r="I75" s="9" t="s">
        <v>87</v>
      </c>
      <c r="J75" s="256" t="s">
        <v>999</v>
      </c>
      <c r="K75" s="181" t="s">
        <v>88</v>
      </c>
      <c r="L75" s="181" t="s">
        <v>350</v>
      </c>
      <c r="M75" s="11" t="s">
        <v>89</v>
      </c>
      <c r="N75" s="182">
        <v>44941</v>
      </c>
      <c r="O75" s="183">
        <v>45289</v>
      </c>
      <c r="P75" s="227" t="s">
        <v>90</v>
      </c>
      <c r="Q75" s="167"/>
      <c r="R75" s="184"/>
      <c r="S75" s="188">
        <v>2</v>
      </c>
      <c r="T75" s="185"/>
      <c r="U75" s="167"/>
      <c r="V75" s="185">
        <v>2</v>
      </c>
      <c r="W75" s="167"/>
      <c r="X75" s="185"/>
      <c r="Y75" s="188">
        <v>2</v>
      </c>
      <c r="Z75" s="185"/>
      <c r="AA75" s="167"/>
      <c r="AB75" s="187">
        <v>2</v>
      </c>
      <c r="AC75" s="222" t="s">
        <v>278</v>
      </c>
      <c r="AD75" s="13" t="s">
        <v>100</v>
      </c>
      <c r="AE75" s="37" t="s">
        <v>931</v>
      </c>
      <c r="AF75" s="46" t="s">
        <v>971</v>
      </c>
      <c r="AG75" s="37"/>
      <c r="AH75" s="36">
        <v>4922663</v>
      </c>
      <c r="AI75" s="357"/>
    </row>
    <row r="76" spans="1:35" ht="66.75" customHeight="1" x14ac:dyDescent="0.25">
      <c r="B76" s="103" t="s">
        <v>356</v>
      </c>
      <c r="C76" s="104" t="s">
        <v>357</v>
      </c>
      <c r="D76" s="104" t="s">
        <v>358</v>
      </c>
      <c r="E76" s="141" t="s">
        <v>359</v>
      </c>
      <c r="F76" s="104" t="s">
        <v>360</v>
      </c>
      <c r="G76" s="151">
        <v>5</v>
      </c>
      <c r="H76" s="121" t="s">
        <v>361</v>
      </c>
      <c r="I76" s="105" t="s">
        <v>87</v>
      </c>
      <c r="J76" s="121" t="s">
        <v>362</v>
      </c>
      <c r="K76" s="121" t="s">
        <v>264</v>
      </c>
      <c r="L76" s="121" t="s">
        <v>363</v>
      </c>
      <c r="M76" s="104" t="s">
        <v>89</v>
      </c>
      <c r="N76" s="122">
        <v>44928</v>
      </c>
      <c r="O76" s="123">
        <v>45199</v>
      </c>
      <c r="P76" s="225" t="s">
        <v>90</v>
      </c>
      <c r="Q76" s="167"/>
      <c r="R76" s="124"/>
      <c r="S76" s="188">
        <v>1</v>
      </c>
      <c r="T76" s="124"/>
      <c r="U76" s="167"/>
      <c r="V76" s="125">
        <v>2</v>
      </c>
      <c r="W76" s="167"/>
      <c r="X76" s="124"/>
      <c r="Y76" s="188">
        <v>2</v>
      </c>
      <c r="Z76" s="124"/>
      <c r="AA76" s="167"/>
      <c r="AB76" s="127"/>
      <c r="AC76" s="221" t="s">
        <v>91</v>
      </c>
      <c r="AD76" s="108" t="s">
        <v>100</v>
      </c>
      <c r="AE76" s="109" t="s">
        <v>1073</v>
      </c>
      <c r="AF76" s="46" t="s">
        <v>971</v>
      </c>
      <c r="AG76" s="109"/>
      <c r="AH76" s="111">
        <v>81822078</v>
      </c>
      <c r="AI76" s="435">
        <v>55550000</v>
      </c>
    </row>
    <row r="77" spans="1:35" ht="62.25" customHeight="1" x14ac:dyDescent="0.25">
      <c r="B77" s="103" t="s">
        <v>356</v>
      </c>
      <c r="C77" s="104" t="s">
        <v>357</v>
      </c>
      <c r="D77" s="104" t="s">
        <v>358</v>
      </c>
      <c r="E77" s="141" t="s">
        <v>364</v>
      </c>
      <c r="F77" s="104" t="s">
        <v>360</v>
      </c>
      <c r="G77" s="152">
        <v>1</v>
      </c>
      <c r="H77" s="121" t="s">
        <v>365</v>
      </c>
      <c r="I77" s="105" t="s">
        <v>87</v>
      </c>
      <c r="J77" s="121" t="s">
        <v>366</v>
      </c>
      <c r="K77" s="121" t="s">
        <v>115</v>
      </c>
      <c r="L77" s="121" t="s">
        <v>367</v>
      </c>
      <c r="M77" s="104" t="s">
        <v>89</v>
      </c>
      <c r="N77" s="122">
        <v>44958</v>
      </c>
      <c r="O77" s="123">
        <v>45289</v>
      </c>
      <c r="P77" s="225" t="s">
        <v>90</v>
      </c>
      <c r="Q77" s="167"/>
      <c r="R77" s="124"/>
      <c r="S77" s="167">
        <v>0.25</v>
      </c>
      <c r="T77" s="124"/>
      <c r="U77" s="167"/>
      <c r="V77" s="124">
        <v>0.5</v>
      </c>
      <c r="W77" s="167"/>
      <c r="X77" s="124"/>
      <c r="Y77" s="167">
        <v>0.75</v>
      </c>
      <c r="Z77" s="124"/>
      <c r="AA77" s="167"/>
      <c r="AB77" s="127">
        <v>1</v>
      </c>
      <c r="AC77" s="221" t="s">
        <v>91</v>
      </c>
      <c r="AD77" s="108" t="s">
        <v>100</v>
      </c>
      <c r="AE77" s="109" t="s">
        <v>1073</v>
      </c>
      <c r="AF77" s="46" t="s">
        <v>971</v>
      </c>
      <c r="AG77" s="109"/>
      <c r="AH77" s="111">
        <v>40911039</v>
      </c>
      <c r="AI77" s="437"/>
    </row>
    <row r="78" spans="1:35" ht="61.5" customHeight="1" x14ac:dyDescent="0.25">
      <c r="B78" s="103" t="s">
        <v>356</v>
      </c>
      <c r="C78" s="104" t="s">
        <v>357</v>
      </c>
      <c r="D78" s="104" t="s">
        <v>368</v>
      </c>
      <c r="E78" s="141" t="s">
        <v>369</v>
      </c>
      <c r="F78" s="104" t="s">
        <v>360</v>
      </c>
      <c r="G78" s="152">
        <v>1</v>
      </c>
      <c r="H78" s="121" t="s">
        <v>370</v>
      </c>
      <c r="I78" s="105" t="s">
        <v>87</v>
      </c>
      <c r="J78" s="121" t="s">
        <v>371</v>
      </c>
      <c r="K78" s="121" t="s">
        <v>115</v>
      </c>
      <c r="L78" s="121" t="s">
        <v>372</v>
      </c>
      <c r="M78" s="104" t="s">
        <v>89</v>
      </c>
      <c r="N78" s="122">
        <v>44928</v>
      </c>
      <c r="O78" s="123">
        <v>45289</v>
      </c>
      <c r="P78" s="225" t="s">
        <v>218</v>
      </c>
      <c r="Q78" s="167"/>
      <c r="R78" s="124"/>
      <c r="S78" s="167"/>
      <c r="T78" s="124"/>
      <c r="U78" s="167"/>
      <c r="V78" s="124">
        <v>0.3</v>
      </c>
      <c r="W78" s="167"/>
      <c r="X78" s="124"/>
      <c r="Y78" s="167"/>
      <c r="Z78" s="124"/>
      <c r="AA78" s="167"/>
      <c r="AB78" s="127">
        <v>1</v>
      </c>
      <c r="AC78" s="221" t="s">
        <v>99</v>
      </c>
      <c r="AD78" s="108" t="s">
        <v>100</v>
      </c>
      <c r="AE78" s="109" t="s">
        <v>1073</v>
      </c>
      <c r="AF78" s="46" t="s">
        <v>971</v>
      </c>
      <c r="AG78" s="109"/>
      <c r="AH78" s="111">
        <v>182674608</v>
      </c>
      <c r="AI78" s="111">
        <v>87400000</v>
      </c>
    </row>
    <row r="79" spans="1:35" ht="63.75" customHeight="1" x14ac:dyDescent="0.25">
      <c r="B79" s="103" t="s">
        <v>356</v>
      </c>
      <c r="C79" s="104" t="s">
        <v>357</v>
      </c>
      <c r="D79" s="104" t="s">
        <v>163</v>
      </c>
      <c r="E79" s="141" t="s">
        <v>373</v>
      </c>
      <c r="F79" s="104" t="s">
        <v>360</v>
      </c>
      <c r="G79" s="152">
        <v>1</v>
      </c>
      <c r="H79" s="121" t="s">
        <v>937</v>
      </c>
      <c r="I79" s="105" t="s">
        <v>87</v>
      </c>
      <c r="J79" s="121" t="s">
        <v>374</v>
      </c>
      <c r="K79" s="121" t="s">
        <v>115</v>
      </c>
      <c r="L79" s="121" t="s">
        <v>938</v>
      </c>
      <c r="M79" s="104" t="s">
        <v>89</v>
      </c>
      <c r="N79" s="122">
        <v>44928</v>
      </c>
      <c r="O79" s="123">
        <v>45289</v>
      </c>
      <c r="P79" s="225" t="s">
        <v>218</v>
      </c>
      <c r="Q79" s="167"/>
      <c r="R79" s="124"/>
      <c r="S79" s="167"/>
      <c r="T79" s="124"/>
      <c r="U79" s="167"/>
      <c r="V79" s="124">
        <v>0.35</v>
      </c>
      <c r="W79" s="167"/>
      <c r="X79" s="124"/>
      <c r="Y79" s="167"/>
      <c r="Z79" s="124"/>
      <c r="AA79" s="167"/>
      <c r="AB79" s="127">
        <v>1</v>
      </c>
      <c r="AC79" s="221" t="s">
        <v>939</v>
      </c>
      <c r="AD79" s="107" t="s">
        <v>100</v>
      </c>
      <c r="AE79" s="107" t="s">
        <v>1073</v>
      </c>
      <c r="AF79" s="46" t="s">
        <v>971</v>
      </c>
      <c r="AG79" s="109"/>
      <c r="AH79" s="111">
        <v>6267728</v>
      </c>
      <c r="AI79" s="111">
        <v>110000000</v>
      </c>
    </row>
    <row r="80" spans="1:35" ht="51" customHeight="1" x14ac:dyDescent="0.25">
      <c r="B80" s="103" t="s">
        <v>356</v>
      </c>
      <c r="C80" s="104" t="s">
        <v>357</v>
      </c>
      <c r="D80" s="104" t="s">
        <v>376</v>
      </c>
      <c r="E80" s="141" t="s">
        <v>377</v>
      </c>
      <c r="F80" s="104" t="s">
        <v>360</v>
      </c>
      <c r="G80" s="152">
        <v>1</v>
      </c>
      <c r="H80" s="121" t="s">
        <v>378</v>
      </c>
      <c r="I80" s="105" t="s">
        <v>87</v>
      </c>
      <c r="J80" s="121" t="s">
        <v>379</v>
      </c>
      <c r="K80" s="121" t="s">
        <v>115</v>
      </c>
      <c r="L80" s="121" t="s">
        <v>380</v>
      </c>
      <c r="M80" s="104" t="s">
        <v>89</v>
      </c>
      <c r="N80" s="122">
        <v>44927</v>
      </c>
      <c r="O80" s="123">
        <v>45289</v>
      </c>
      <c r="P80" s="225" t="s">
        <v>90</v>
      </c>
      <c r="Q80" s="167"/>
      <c r="R80" s="124"/>
      <c r="S80" s="167">
        <v>1</v>
      </c>
      <c r="T80" s="124"/>
      <c r="U80" s="167"/>
      <c r="V80" s="124">
        <v>1</v>
      </c>
      <c r="W80" s="167"/>
      <c r="X80" s="124"/>
      <c r="Y80" s="167">
        <v>1</v>
      </c>
      <c r="Z80" s="124"/>
      <c r="AA80" s="167"/>
      <c r="AB80" s="127">
        <v>1</v>
      </c>
      <c r="AC80" s="221" t="s">
        <v>99</v>
      </c>
      <c r="AD80" s="108" t="s">
        <v>100</v>
      </c>
      <c r="AE80" s="109" t="s">
        <v>1073</v>
      </c>
      <c r="AF80" s="46" t="s">
        <v>971</v>
      </c>
      <c r="AG80" s="109"/>
      <c r="AH80" s="111">
        <f>42882958+71143022</f>
        <v>114025980</v>
      </c>
      <c r="AI80" s="442">
        <v>373803442</v>
      </c>
    </row>
    <row r="81" spans="1:35" ht="78" customHeight="1" x14ac:dyDescent="0.25">
      <c r="B81" s="103" t="s">
        <v>356</v>
      </c>
      <c r="C81" s="104" t="s">
        <v>357</v>
      </c>
      <c r="D81" s="104" t="s">
        <v>376</v>
      </c>
      <c r="E81" s="141" t="s">
        <v>381</v>
      </c>
      <c r="F81" s="104" t="s">
        <v>360</v>
      </c>
      <c r="G81" s="152">
        <v>1</v>
      </c>
      <c r="H81" s="121" t="s">
        <v>382</v>
      </c>
      <c r="I81" s="105" t="s">
        <v>87</v>
      </c>
      <c r="J81" s="121" t="s">
        <v>383</v>
      </c>
      <c r="K81" s="121" t="s">
        <v>115</v>
      </c>
      <c r="L81" s="121" t="s">
        <v>940</v>
      </c>
      <c r="M81" s="104" t="s">
        <v>89</v>
      </c>
      <c r="N81" s="122">
        <v>45017</v>
      </c>
      <c r="O81" s="123">
        <v>45289</v>
      </c>
      <c r="P81" s="225" t="s">
        <v>90</v>
      </c>
      <c r="Q81" s="167"/>
      <c r="R81" s="124"/>
      <c r="S81" s="167"/>
      <c r="T81" s="124"/>
      <c r="U81" s="167"/>
      <c r="V81" s="124">
        <v>0.35</v>
      </c>
      <c r="W81" s="167"/>
      <c r="X81" s="124"/>
      <c r="Y81" s="167">
        <v>0.7</v>
      </c>
      <c r="Z81" s="124"/>
      <c r="AA81" s="167"/>
      <c r="AB81" s="127">
        <v>1</v>
      </c>
      <c r="AC81" s="221" t="s">
        <v>99</v>
      </c>
      <c r="AD81" s="108" t="s">
        <v>100</v>
      </c>
      <c r="AE81" s="109" t="s">
        <v>1073</v>
      </c>
      <c r="AF81" s="46" t="s">
        <v>971</v>
      </c>
      <c r="AG81" s="109"/>
      <c r="AH81" s="101">
        <v>71143022</v>
      </c>
      <c r="AI81" s="443"/>
    </row>
    <row r="82" spans="1:35" ht="69" customHeight="1" x14ac:dyDescent="0.25">
      <c r="B82" s="103" t="s">
        <v>356</v>
      </c>
      <c r="C82" s="104" t="s">
        <v>357</v>
      </c>
      <c r="D82" s="104" t="s">
        <v>384</v>
      </c>
      <c r="E82" s="141" t="s">
        <v>385</v>
      </c>
      <c r="F82" s="104" t="s">
        <v>360</v>
      </c>
      <c r="G82" s="153">
        <v>30</v>
      </c>
      <c r="H82" s="121" t="s">
        <v>386</v>
      </c>
      <c r="I82" s="105" t="s">
        <v>87</v>
      </c>
      <c r="J82" s="121" t="s">
        <v>387</v>
      </c>
      <c r="K82" s="121" t="s">
        <v>115</v>
      </c>
      <c r="L82" s="121" t="s">
        <v>388</v>
      </c>
      <c r="M82" s="104" t="s">
        <v>389</v>
      </c>
      <c r="N82" s="122">
        <v>44942</v>
      </c>
      <c r="O82" s="123">
        <v>45289</v>
      </c>
      <c r="P82" s="225" t="s">
        <v>90</v>
      </c>
      <c r="Q82" s="188"/>
      <c r="R82" s="125"/>
      <c r="S82" s="188">
        <v>2</v>
      </c>
      <c r="T82" s="125"/>
      <c r="U82" s="188"/>
      <c r="V82" s="125">
        <v>5</v>
      </c>
      <c r="W82" s="188"/>
      <c r="X82" s="125"/>
      <c r="Y82" s="188">
        <v>7</v>
      </c>
      <c r="Z82" s="125"/>
      <c r="AA82" s="188"/>
      <c r="AB82" s="126">
        <v>16</v>
      </c>
      <c r="AC82" s="221" t="s">
        <v>390</v>
      </c>
      <c r="AD82" s="108" t="s">
        <v>100</v>
      </c>
      <c r="AE82" s="109" t="s">
        <v>1073</v>
      </c>
      <c r="AF82" s="46" t="s">
        <v>971</v>
      </c>
      <c r="AG82" s="109"/>
      <c r="AH82" s="101">
        <v>44694815</v>
      </c>
      <c r="AI82" s="444">
        <v>467650000</v>
      </c>
    </row>
    <row r="83" spans="1:35" ht="62.25" customHeight="1" x14ac:dyDescent="0.25">
      <c r="B83" s="103" t="s">
        <v>356</v>
      </c>
      <c r="C83" s="104" t="s">
        <v>357</v>
      </c>
      <c r="D83" s="104" t="s">
        <v>384</v>
      </c>
      <c r="E83" s="141" t="s">
        <v>391</v>
      </c>
      <c r="F83" s="104" t="s">
        <v>360</v>
      </c>
      <c r="G83" s="150">
        <v>1</v>
      </c>
      <c r="H83" s="121" t="s">
        <v>392</v>
      </c>
      <c r="I83" s="105" t="s">
        <v>87</v>
      </c>
      <c r="J83" s="121" t="s">
        <v>941</v>
      </c>
      <c r="K83" s="121" t="s">
        <v>115</v>
      </c>
      <c r="L83" s="121" t="s">
        <v>393</v>
      </c>
      <c r="M83" s="104" t="s">
        <v>176</v>
      </c>
      <c r="N83" s="122">
        <v>44958</v>
      </c>
      <c r="O83" s="123">
        <v>45275</v>
      </c>
      <c r="P83" s="225" t="s">
        <v>90</v>
      </c>
      <c r="Q83" s="167"/>
      <c r="R83" s="124"/>
      <c r="S83" s="167">
        <v>0.1</v>
      </c>
      <c r="T83" s="124"/>
      <c r="U83" s="167"/>
      <c r="V83" s="124">
        <v>0.4</v>
      </c>
      <c r="W83" s="167"/>
      <c r="X83" s="124"/>
      <c r="Y83" s="167">
        <v>0.7</v>
      </c>
      <c r="Z83" s="124"/>
      <c r="AA83" s="167"/>
      <c r="AB83" s="127">
        <v>1</v>
      </c>
      <c r="AC83" s="221" t="s">
        <v>390</v>
      </c>
      <c r="AD83" s="108" t="s">
        <v>100</v>
      </c>
      <c r="AE83" s="109" t="s">
        <v>1073</v>
      </c>
      <c r="AF83" s="46" t="s">
        <v>971</v>
      </c>
      <c r="AG83" s="109"/>
      <c r="AH83" s="101">
        <v>156080849</v>
      </c>
      <c r="AI83" s="445"/>
    </row>
    <row r="84" spans="1:35" ht="81.75" customHeight="1" x14ac:dyDescent="0.25">
      <c r="B84" s="103" t="s">
        <v>356</v>
      </c>
      <c r="C84" s="104" t="s">
        <v>357</v>
      </c>
      <c r="D84" s="104" t="s">
        <v>384</v>
      </c>
      <c r="E84" s="141" t="s">
        <v>394</v>
      </c>
      <c r="F84" s="104" t="s">
        <v>360</v>
      </c>
      <c r="G84" s="153">
        <v>30</v>
      </c>
      <c r="H84" s="121" t="s">
        <v>395</v>
      </c>
      <c r="I84" s="105" t="s">
        <v>87</v>
      </c>
      <c r="J84" s="121" t="s">
        <v>396</v>
      </c>
      <c r="K84" s="121" t="s">
        <v>264</v>
      </c>
      <c r="L84" s="121" t="s">
        <v>397</v>
      </c>
      <c r="M84" s="104" t="s">
        <v>89</v>
      </c>
      <c r="N84" s="122">
        <v>45017</v>
      </c>
      <c r="O84" s="123">
        <v>45289</v>
      </c>
      <c r="P84" s="225" t="s">
        <v>90</v>
      </c>
      <c r="Q84" s="167"/>
      <c r="R84" s="128"/>
      <c r="S84" s="195">
        <v>0</v>
      </c>
      <c r="T84" s="128"/>
      <c r="U84" s="167"/>
      <c r="V84" s="103">
        <v>5</v>
      </c>
      <c r="W84" s="167"/>
      <c r="X84" s="128"/>
      <c r="Y84" s="195">
        <v>7</v>
      </c>
      <c r="Z84" s="128"/>
      <c r="AA84" s="167"/>
      <c r="AB84" s="196">
        <v>18</v>
      </c>
      <c r="AC84" s="221" t="s">
        <v>390</v>
      </c>
      <c r="AD84" s="108" t="s">
        <v>100</v>
      </c>
      <c r="AE84" s="109" t="s">
        <v>1073</v>
      </c>
      <c r="AF84" s="46" t="s">
        <v>971</v>
      </c>
      <c r="AG84" s="109"/>
      <c r="AH84" s="101">
        <v>484814736</v>
      </c>
      <c r="AI84" s="446"/>
    </row>
    <row r="85" spans="1:35" ht="51" customHeight="1" x14ac:dyDescent="0.25">
      <c r="B85" s="103" t="s">
        <v>356</v>
      </c>
      <c r="C85" s="104" t="s">
        <v>357</v>
      </c>
      <c r="D85" s="104" t="s">
        <v>398</v>
      </c>
      <c r="E85" s="141" t="s">
        <v>399</v>
      </c>
      <c r="F85" s="104" t="s">
        <v>360</v>
      </c>
      <c r="G85" s="153">
        <v>4</v>
      </c>
      <c r="H85" s="121" t="s">
        <v>400</v>
      </c>
      <c r="I85" s="105" t="s">
        <v>87</v>
      </c>
      <c r="J85" s="121" t="s">
        <v>942</v>
      </c>
      <c r="K85" s="121" t="s">
        <v>264</v>
      </c>
      <c r="L85" s="121" t="s">
        <v>401</v>
      </c>
      <c r="M85" s="104" t="s">
        <v>89</v>
      </c>
      <c r="N85" s="122">
        <v>44928</v>
      </c>
      <c r="O85" s="123">
        <v>45289</v>
      </c>
      <c r="P85" s="225" t="s">
        <v>90</v>
      </c>
      <c r="Q85" s="167"/>
      <c r="R85" s="130"/>
      <c r="S85" s="195">
        <v>1</v>
      </c>
      <c r="T85" s="130"/>
      <c r="U85" s="167"/>
      <c r="V85" s="130">
        <v>1</v>
      </c>
      <c r="W85" s="167"/>
      <c r="X85" s="130"/>
      <c r="Y85" s="195">
        <v>1</v>
      </c>
      <c r="Z85" s="130"/>
      <c r="AA85" s="167"/>
      <c r="AB85" s="131">
        <v>1</v>
      </c>
      <c r="AC85" s="221" t="s">
        <v>939</v>
      </c>
      <c r="AD85" s="108" t="s">
        <v>100</v>
      </c>
      <c r="AE85" s="109" t="s">
        <v>1073</v>
      </c>
      <c r="AF85" s="46" t="s">
        <v>971</v>
      </c>
      <c r="AG85" s="109"/>
      <c r="AH85" s="101">
        <v>6267728</v>
      </c>
      <c r="AI85" s="111">
        <v>99000000</v>
      </c>
    </row>
    <row r="86" spans="1:35" ht="57.75" customHeight="1" x14ac:dyDescent="0.25">
      <c r="B86" s="103" t="s">
        <v>356</v>
      </c>
      <c r="C86" s="104" t="s">
        <v>357</v>
      </c>
      <c r="D86" s="104" t="s">
        <v>402</v>
      </c>
      <c r="E86" s="141" t="s">
        <v>403</v>
      </c>
      <c r="F86" s="104" t="s">
        <v>360</v>
      </c>
      <c r="G86" s="153">
        <v>12</v>
      </c>
      <c r="H86" s="121" t="s">
        <v>997</v>
      </c>
      <c r="I86" s="105" t="s">
        <v>87</v>
      </c>
      <c r="J86" s="121" t="s">
        <v>404</v>
      </c>
      <c r="K86" s="121" t="s">
        <v>115</v>
      </c>
      <c r="L86" s="132" t="s">
        <v>405</v>
      </c>
      <c r="M86" s="104" t="s">
        <v>89</v>
      </c>
      <c r="N86" s="122">
        <v>44928</v>
      </c>
      <c r="O86" s="123">
        <v>45289</v>
      </c>
      <c r="P86" s="225" t="s">
        <v>90</v>
      </c>
      <c r="Q86" s="188"/>
      <c r="R86" s="125"/>
      <c r="S86" s="188">
        <v>3</v>
      </c>
      <c r="T86" s="125"/>
      <c r="U86" s="188"/>
      <c r="V86" s="125">
        <v>3</v>
      </c>
      <c r="W86" s="188"/>
      <c r="X86" s="125"/>
      <c r="Y86" s="188">
        <v>3</v>
      </c>
      <c r="Z86" s="125"/>
      <c r="AA86" s="188"/>
      <c r="AB86" s="126">
        <v>3</v>
      </c>
      <c r="AC86" s="221" t="s">
        <v>99</v>
      </c>
      <c r="AD86" s="108" t="s">
        <v>100</v>
      </c>
      <c r="AE86" s="109" t="s">
        <v>1073</v>
      </c>
      <c r="AF86" s="46" t="s">
        <v>971</v>
      </c>
      <c r="AG86" s="109"/>
      <c r="AH86" s="101">
        <v>22734893</v>
      </c>
      <c r="AI86" s="442">
        <v>806596558</v>
      </c>
    </row>
    <row r="87" spans="1:35" ht="59.25" customHeight="1" x14ac:dyDescent="0.25">
      <c r="B87" s="103" t="s">
        <v>356</v>
      </c>
      <c r="C87" s="104" t="s">
        <v>357</v>
      </c>
      <c r="D87" s="104" t="s">
        <v>402</v>
      </c>
      <c r="E87" s="141" t="s">
        <v>406</v>
      </c>
      <c r="F87" s="104" t="s">
        <v>360</v>
      </c>
      <c r="G87" s="150">
        <v>1</v>
      </c>
      <c r="H87" s="121" t="s">
        <v>407</v>
      </c>
      <c r="I87" s="105" t="s">
        <v>87</v>
      </c>
      <c r="J87" s="121" t="s">
        <v>408</v>
      </c>
      <c r="K87" s="121" t="s">
        <v>115</v>
      </c>
      <c r="L87" s="121" t="s">
        <v>409</v>
      </c>
      <c r="M87" s="104" t="s">
        <v>89</v>
      </c>
      <c r="N87" s="122">
        <v>44928</v>
      </c>
      <c r="O87" s="123">
        <v>45199</v>
      </c>
      <c r="P87" s="225" t="s">
        <v>90</v>
      </c>
      <c r="Q87" s="167"/>
      <c r="R87" s="124"/>
      <c r="S87" s="167">
        <v>0.25</v>
      </c>
      <c r="T87" s="124"/>
      <c r="U87" s="167"/>
      <c r="V87" s="124">
        <v>0.5</v>
      </c>
      <c r="W87" s="167"/>
      <c r="X87" s="124"/>
      <c r="Y87" s="167">
        <v>1</v>
      </c>
      <c r="Z87" s="124"/>
      <c r="AA87" s="167"/>
      <c r="AB87" s="127">
        <v>1</v>
      </c>
      <c r="AC87" s="221" t="s">
        <v>99</v>
      </c>
      <c r="AD87" s="108" t="s">
        <v>100</v>
      </c>
      <c r="AE87" s="109" t="s">
        <v>1073</v>
      </c>
      <c r="AF87" s="46" t="s">
        <v>971</v>
      </c>
      <c r="AG87" s="109"/>
      <c r="AH87" s="101">
        <v>182674608</v>
      </c>
      <c r="AI87" s="447"/>
    </row>
    <row r="88" spans="1:35" ht="57" customHeight="1" x14ac:dyDescent="0.25">
      <c r="B88" s="103" t="s">
        <v>356</v>
      </c>
      <c r="C88" s="104" t="s">
        <v>357</v>
      </c>
      <c r="D88" s="104" t="s">
        <v>402</v>
      </c>
      <c r="E88" s="141" t="s">
        <v>410</v>
      </c>
      <c r="F88" s="104" t="s">
        <v>360</v>
      </c>
      <c r="G88" s="151">
        <v>28</v>
      </c>
      <c r="H88" s="121" t="s">
        <v>411</v>
      </c>
      <c r="I88" s="105" t="s">
        <v>87</v>
      </c>
      <c r="J88" s="121" t="s">
        <v>1074</v>
      </c>
      <c r="K88" s="121" t="s">
        <v>115</v>
      </c>
      <c r="L88" s="121" t="s">
        <v>412</v>
      </c>
      <c r="M88" s="104" t="s">
        <v>89</v>
      </c>
      <c r="N88" s="122">
        <v>44928</v>
      </c>
      <c r="O88" s="123">
        <v>45289</v>
      </c>
      <c r="P88" s="225" t="s">
        <v>90</v>
      </c>
      <c r="Q88" s="188"/>
      <c r="R88" s="125"/>
      <c r="S88" s="188">
        <v>5</v>
      </c>
      <c r="T88" s="125"/>
      <c r="U88" s="188"/>
      <c r="V88" s="125">
        <v>7</v>
      </c>
      <c r="W88" s="188"/>
      <c r="X88" s="125"/>
      <c r="Y88" s="188">
        <v>7</v>
      </c>
      <c r="Z88" s="125"/>
      <c r="AA88" s="188"/>
      <c r="AB88" s="126">
        <v>9</v>
      </c>
      <c r="AC88" s="221" t="s">
        <v>99</v>
      </c>
      <c r="AD88" s="108" t="s">
        <v>100</v>
      </c>
      <c r="AE88" s="109" t="s">
        <v>1073</v>
      </c>
      <c r="AF88" s="46" t="s">
        <v>971</v>
      </c>
      <c r="AG88" s="109"/>
      <c r="AH88" s="101">
        <v>182674608</v>
      </c>
      <c r="AI88" s="447"/>
    </row>
    <row r="89" spans="1:35" ht="66.75" customHeight="1" x14ac:dyDescent="0.25">
      <c r="B89" s="103" t="s">
        <v>356</v>
      </c>
      <c r="C89" s="104" t="s">
        <v>357</v>
      </c>
      <c r="D89" s="104" t="s">
        <v>402</v>
      </c>
      <c r="E89" s="141" t="s">
        <v>413</v>
      </c>
      <c r="F89" s="104" t="s">
        <v>360</v>
      </c>
      <c r="G89" s="151">
        <v>1</v>
      </c>
      <c r="H89" s="121" t="s">
        <v>414</v>
      </c>
      <c r="I89" s="105" t="s">
        <v>87</v>
      </c>
      <c r="J89" s="121" t="s">
        <v>415</v>
      </c>
      <c r="K89" s="121" t="s">
        <v>264</v>
      </c>
      <c r="L89" s="121" t="s">
        <v>416</v>
      </c>
      <c r="M89" s="104" t="s">
        <v>176</v>
      </c>
      <c r="N89" s="122">
        <v>44927</v>
      </c>
      <c r="O89" s="123">
        <v>45289</v>
      </c>
      <c r="P89" s="225" t="s">
        <v>128</v>
      </c>
      <c r="Q89" s="167"/>
      <c r="R89" s="124"/>
      <c r="S89" s="167"/>
      <c r="T89" s="124"/>
      <c r="U89" s="167"/>
      <c r="V89" s="124"/>
      <c r="W89" s="167"/>
      <c r="X89" s="124"/>
      <c r="Y89" s="167"/>
      <c r="Z89" s="124"/>
      <c r="AA89" s="167"/>
      <c r="AB89" s="241">
        <v>1</v>
      </c>
      <c r="AC89" s="221" t="s">
        <v>118</v>
      </c>
      <c r="AD89" s="108" t="s">
        <v>100</v>
      </c>
      <c r="AE89" s="109" t="s">
        <v>1075</v>
      </c>
      <c r="AF89" s="46" t="s">
        <v>971</v>
      </c>
      <c r="AG89" s="109"/>
      <c r="AH89" s="101">
        <v>81199335</v>
      </c>
      <c r="AI89" s="447"/>
    </row>
    <row r="90" spans="1:35" ht="91.5" customHeight="1" x14ac:dyDescent="0.25">
      <c r="B90" s="103" t="s">
        <v>356</v>
      </c>
      <c r="C90" s="104" t="s">
        <v>357</v>
      </c>
      <c r="D90" s="104" t="s">
        <v>402</v>
      </c>
      <c r="E90" s="141" t="s">
        <v>417</v>
      </c>
      <c r="F90" s="104" t="s">
        <v>360</v>
      </c>
      <c r="G90" s="151">
        <v>4</v>
      </c>
      <c r="H90" s="121" t="s">
        <v>418</v>
      </c>
      <c r="I90" s="105" t="s">
        <v>87</v>
      </c>
      <c r="J90" s="121" t="s">
        <v>943</v>
      </c>
      <c r="K90" s="121" t="s">
        <v>264</v>
      </c>
      <c r="L90" s="121" t="s">
        <v>944</v>
      </c>
      <c r="M90" s="104" t="s">
        <v>176</v>
      </c>
      <c r="N90" s="122">
        <v>44928</v>
      </c>
      <c r="O90" s="123">
        <v>45289</v>
      </c>
      <c r="P90" s="225" t="s">
        <v>90</v>
      </c>
      <c r="Q90" s="168"/>
      <c r="R90" s="128"/>
      <c r="S90" s="141">
        <v>1</v>
      </c>
      <c r="T90" s="128"/>
      <c r="U90" s="168"/>
      <c r="V90" s="103">
        <v>1</v>
      </c>
      <c r="W90" s="168"/>
      <c r="X90" s="128"/>
      <c r="Y90" s="141">
        <v>1</v>
      </c>
      <c r="Z90" s="128"/>
      <c r="AA90" s="168"/>
      <c r="AB90" s="196">
        <v>1</v>
      </c>
      <c r="AC90" s="221" t="s">
        <v>419</v>
      </c>
      <c r="AD90" s="108" t="s">
        <v>100</v>
      </c>
      <c r="AE90" s="109" t="s">
        <v>1073</v>
      </c>
      <c r="AF90" s="46" t="s">
        <v>971</v>
      </c>
      <c r="AG90" s="109"/>
      <c r="AH90" s="101">
        <v>34612834</v>
      </c>
      <c r="AI90" s="447"/>
    </row>
    <row r="91" spans="1:35" ht="112.5" customHeight="1" x14ac:dyDescent="0.25">
      <c r="B91" s="103" t="s">
        <v>356</v>
      </c>
      <c r="C91" s="104" t="s">
        <v>357</v>
      </c>
      <c r="D91" s="104" t="s">
        <v>402</v>
      </c>
      <c r="E91" s="141" t="s">
        <v>420</v>
      </c>
      <c r="F91" s="104" t="s">
        <v>137</v>
      </c>
      <c r="G91" s="150">
        <v>1</v>
      </c>
      <c r="H91" s="121" t="s">
        <v>427</v>
      </c>
      <c r="I91" s="105" t="s">
        <v>87</v>
      </c>
      <c r="J91" s="121" t="s">
        <v>428</v>
      </c>
      <c r="K91" s="121" t="s">
        <v>115</v>
      </c>
      <c r="L91" s="121" t="s">
        <v>429</v>
      </c>
      <c r="M91" s="104" t="s">
        <v>176</v>
      </c>
      <c r="N91" s="106">
        <v>44946</v>
      </c>
      <c r="O91" s="207">
        <v>45275</v>
      </c>
      <c r="P91" s="225" t="s">
        <v>90</v>
      </c>
      <c r="Q91" s="167"/>
      <c r="R91" s="124"/>
      <c r="S91" s="167">
        <v>0.1</v>
      </c>
      <c r="T91" s="124"/>
      <c r="U91" s="167"/>
      <c r="V91" s="124">
        <v>0.4</v>
      </c>
      <c r="W91" s="167"/>
      <c r="X91" s="124"/>
      <c r="Y91" s="167">
        <v>0.7</v>
      </c>
      <c r="Z91" s="124"/>
      <c r="AA91" s="167"/>
      <c r="AB91" s="127">
        <v>1</v>
      </c>
      <c r="AC91" s="221" t="s">
        <v>390</v>
      </c>
      <c r="AD91" s="108" t="s">
        <v>100</v>
      </c>
      <c r="AE91" s="109" t="s">
        <v>1073</v>
      </c>
      <c r="AF91" s="46" t="s">
        <v>971</v>
      </c>
      <c r="AG91" s="109"/>
      <c r="AH91" s="111">
        <v>48000000</v>
      </c>
      <c r="AI91" s="447"/>
    </row>
    <row r="92" spans="1:35" ht="86.25" customHeight="1" x14ac:dyDescent="0.25">
      <c r="B92" s="103" t="s">
        <v>356</v>
      </c>
      <c r="C92" s="104" t="s">
        <v>357</v>
      </c>
      <c r="D92" s="104" t="s">
        <v>402</v>
      </c>
      <c r="E92" s="141" t="s">
        <v>422</v>
      </c>
      <c r="F92" s="104" t="s">
        <v>360</v>
      </c>
      <c r="G92" s="150">
        <v>1</v>
      </c>
      <c r="H92" s="121" t="s">
        <v>947</v>
      </c>
      <c r="I92" s="105" t="s">
        <v>87</v>
      </c>
      <c r="J92" s="121" t="s">
        <v>948</v>
      </c>
      <c r="K92" s="121" t="s">
        <v>115</v>
      </c>
      <c r="L92" s="121" t="s">
        <v>949</v>
      </c>
      <c r="M92" s="104" t="s">
        <v>176</v>
      </c>
      <c r="N92" s="106">
        <v>44946</v>
      </c>
      <c r="O92" s="207">
        <v>45275</v>
      </c>
      <c r="P92" s="225" t="s">
        <v>218</v>
      </c>
      <c r="Q92" s="167"/>
      <c r="R92" s="124"/>
      <c r="S92" s="167"/>
      <c r="T92" s="124"/>
      <c r="U92" s="167"/>
      <c r="V92" s="124">
        <v>0.5</v>
      </c>
      <c r="W92" s="167"/>
      <c r="X92" s="124"/>
      <c r="Y92" s="167"/>
      <c r="Z92" s="124"/>
      <c r="AA92" s="167"/>
      <c r="AB92" s="127">
        <v>1</v>
      </c>
      <c r="AC92" s="221" t="s">
        <v>99</v>
      </c>
      <c r="AD92" s="108" t="s">
        <v>100</v>
      </c>
      <c r="AE92" s="109" t="s">
        <v>1073</v>
      </c>
      <c r="AF92" s="46" t="s">
        <v>971</v>
      </c>
      <c r="AG92" s="109"/>
      <c r="AH92" s="111">
        <f>48000000</f>
        <v>48000000</v>
      </c>
      <c r="AI92" s="447"/>
    </row>
    <row r="93" spans="1:35" ht="87.75" customHeight="1" x14ac:dyDescent="0.25">
      <c r="B93" s="103" t="s">
        <v>356</v>
      </c>
      <c r="C93" s="104" t="s">
        <v>357</v>
      </c>
      <c r="D93" s="104" t="s">
        <v>402</v>
      </c>
      <c r="E93" s="141" t="s">
        <v>426</v>
      </c>
      <c r="F93" s="104" t="s">
        <v>360</v>
      </c>
      <c r="G93" s="150">
        <v>1</v>
      </c>
      <c r="H93" s="121" t="s">
        <v>950</v>
      </c>
      <c r="I93" s="105" t="s">
        <v>87</v>
      </c>
      <c r="J93" s="121" t="s">
        <v>432</v>
      </c>
      <c r="K93" s="121" t="s">
        <v>115</v>
      </c>
      <c r="L93" s="121" t="s">
        <v>433</v>
      </c>
      <c r="M93" s="104" t="s">
        <v>434</v>
      </c>
      <c r="N93" s="106">
        <v>44928</v>
      </c>
      <c r="O93" s="207">
        <v>45275</v>
      </c>
      <c r="P93" s="225" t="s">
        <v>218</v>
      </c>
      <c r="Q93" s="167"/>
      <c r="R93" s="124"/>
      <c r="S93" s="167"/>
      <c r="T93" s="124"/>
      <c r="U93" s="167"/>
      <c r="V93" s="124">
        <v>0.5</v>
      </c>
      <c r="W93" s="167"/>
      <c r="X93" s="124"/>
      <c r="Y93" s="167"/>
      <c r="Z93" s="124"/>
      <c r="AA93" s="167"/>
      <c r="AB93" s="127">
        <v>1</v>
      </c>
      <c r="AC93" s="221" t="s">
        <v>939</v>
      </c>
      <c r="AD93" s="108" t="s">
        <v>100</v>
      </c>
      <c r="AE93" s="109" t="s">
        <v>1073</v>
      </c>
      <c r="AF93" s="46" t="s">
        <v>971</v>
      </c>
      <c r="AG93" s="109"/>
      <c r="AH93" s="111">
        <v>31126949</v>
      </c>
      <c r="AI93" s="447"/>
    </row>
    <row r="94" spans="1:35" ht="63" customHeight="1" x14ac:dyDescent="0.25">
      <c r="A94" s="40"/>
      <c r="B94" s="103" t="s">
        <v>356</v>
      </c>
      <c r="C94" s="104" t="s">
        <v>357</v>
      </c>
      <c r="D94" s="104" t="s">
        <v>402</v>
      </c>
      <c r="E94" s="141" t="s">
        <v>430</v>
      </c>
      <c r="F94" s="104" t="s">
        <v>360</v>
      </c>
      <c r="G94" s="150">
        <v>1</v>
      </c>
      <c r="H94" s="121" t="s">
        <v>437</v>
      </c>
      <c r="I94" s="105" t="s">
        <v>87</v>
      </c>
      <c r="J94" s="121" t="s">
        <v>438</v>
      </c>
      <c r="K94" s="121" t="s">
        <v>115</v>
      </c>
      <c r="L94" s="121" t="s">
        <v>951</v>
      </c>
      <c r="M94" s="104" t="s">
        <v>434</v>
      </c>
      <c r="N94" s="122">
        <v>44928</v>
      </c>
      <c r="O94" s="123">
        <v>45289</v>
      </c>
      <c r="P94" s="225" t="s">
        <v>218</v>
      </c>
      <c r="Q94" s="167"/>
      <c r="R94" s="124"/>
      <c r="S94" s="167"/>
      <c r="T94" s="124"/>
      <c r="U94" s="167"/>
      <c r="V94" s="124">
        <v>0.5</v>
      </c>
      <c r="W94" s="167"/>
      <c r="X94" s="124"/>
      <c r="Y94" s="167"/>
      <c r="Z94" s="124"/>
      <c r="AA94" s="167"/>
      <c r="AB94" s="127">
        <v>1</v>
      </c>
      <c r="AC94" s="221" t="s">
        <v>939</v>
      </c>
      <c r="AD94" s="108" t="s">
        <v>100</v>
      </c>
      <c r="AE94" s="109" t="s">
        <v>1073</v>
      </c>
      <c r="AF94" s="46" t="s">
        <v>971</v>
      </c>
      <c r="AG94" s="109"/>
      <c r="AH94" s="101">
        <v>157701049</v>
      </c>
      <c r="AI94" s="443"/>
    </row>
    <row r="95" spans="1:35" ht="86.25" customHeight="1" x14ac:dyDescent="0.25">
      <c r="B95" s="103" t="s">
        <v>356</v>
      </c>
      <c r="C95" s="104"/>
      <c r="D95" s="104"/>
      <c r="E95" s="141" t="s">
        <v>431</v>
      </c>
      <c r="F95" s="104" t="s">
        <v>360</v>
      </c>
      <c r="G95" s="152">
        <v>1</v>
      </c>
      <c r="H95" s="121" t="s">
        <v>421</v>
      </c>
      <c r="I95" s="105" t="s">
        <v>87</v>
      </c>
      <c r="J95" s="121" t="s">
        <v>945</v>
      </c>
      <c r="K95" s="121" t="s">
        <v>115</v>
      </c>
      <c r="L95" s="121" t="s">
        <v>946</v>
      </c>
      <c r="M95" s="104" t="s">
        <v>89</v>
      </c>
      <c r="N95" s="106">
        <v>44928</v>
      </c>
      <c r="O95" s="207">
        <v>45289</v>
      </c>
      <c r="P95" s="225" t="s">
        <v>90</v>
      </c>
      <c r="Q95" s="167"/>
      <c r="R95" s="124"/>
      <c r="S95" s="167">
        <v>0.25</v>
      </c>
      <c r="T95" s="124"/>
      <c r="U95" s="167"/>
      <c r="V95" s="124">
        <v>0.5</v>
      </c>
      <c r="W95" s="167"/>
      <c r="X95" s="124"/>
      <c r="Y95" s="167">
        <v>0.75</v>
      </c>
      <c r="Z95" s="124"/>
      <c r="AA95" s="167"/>
      <c r="AB95" s="127">
        <v>1</v>
      </c>
      <c r="AC95" s="221" t="s">
        <v>419</v>
      </c>
      <c r="AD95" s="108" t="s">
        <v>100</v>
      </c>
      <c r="AE95" s="109" t="s">
        <v>1073</v>
      </c>
      <c r="AF95" s="46" t="s">
        <v>971</v>
      </c>
      <c r="AG95" s="109"/>
      <c r="AH95" s="111">
        <v>44694815</v>
      </c>
      <c r="AI95" s="111">
        <v>0</v>
      </c>
    </row>
    <row r="96" spans="1:35" ht="51" customHeight="1" x14ac:dyDescent="0.25">
      <c r="B96" s="103" t="s">
        <v>356</v>
      </c>
      <c r="C96" s="104"/>
      <c r="D96" s="104"/>
      <c r="E96" s="141" t="s">
        <v>435</v>
      </c>
      <c r="F96" s="104" t="s">
        <v>137</v>
      </c>
      <c r="G96" s="150">
        <v>1</v>
      </c>
      <c r="H96" s="121" t="s">
        <v>423</v>
      </c>
      <c r="I96" s="105" t="s">
        <v>87</v>
      </c>
      <c r="J96" s="121" t="s">
        <v>424</v>
      </c>
      <c r="K96" s="121" t="s">
        <v>115</v>
      </c>
      <c r="L96" s="121" t="s">
        <v>425</v>
      </c>
      <c r="M96" s="104" t="s">
        <v>176</v>
      </c>
      <c r="N96" s="106">
        <v>44928</v>
      </c>
      <c r="O96" s="207">
        <v>45289</v>
      </c>
      <c r="P96" s="225" t="s">
        <v>90</v>
      </c>
      <c r="Q96" s="167"/>
      <c r="R96" s="124"/>
      <c r="S96" s="167">
        <v>0.2</v>
      </c>
      <c r="T96" s="124"/>
      <c r="U96" s="167"/>
      <c r="V96" s="124">
        <v>0.5</v>
      </c>
      <c r="W96" s="167"/>
      <c r="X96" s="124"/>
      <c r="Y96" s="167">
        <v>0.8</v>
      </c>
      <c r="Z96" s="124"/>
      <c r="AA96" s="167"/>
      <c r="AB96" s="127">
        <v>1</v>
      </c>
      <c r="AC96" s="221"/>
      <c r="AD96" s="108" t="s">
        <v>92</v>
      </c>
      <c r="AE96" s="109" t="s">
        <v>1073</v>
      </c>
      <c r="AF96" s="46" t="s">
        <v>971</v>
      </c>
      <c r="AG96" s="109"/>
      <c r="AH96" s="111">
        <v>31126949</v>
      </c>
      <c r="AI96" s="111">
        <v>0</v>
      </c>
    </row>
    <row r="97" spans="1:37" ht="63" customHeight="1" x14ac:dyDescent="0.25">
      <c r="A97" s="40"/>
      <c r="B97" s="103" t="s">
        <v>356</v>
      </c>
      <c r="C97" s="104"/>
      <c r="D97" s="104"/>
      <c r="E97" s="141" t="s">
        <v>436</v>
      </c>
      <c r="F97" s="104" t="s">
        <v>360</v>
      </c>
      <c r="G97" s="151">
        <v>15</v>
      </c>
      <c r="H97" s="121" t="s">
        <v>440</v>
      </c>
      <c r="I97" s="105" t="s">
        <v>87</v>
      </c>
      <c r="J97" s="121" t="s">
        <v>441</v>
      </c>
      <c r="K97" s="121" t="s">
        <v>264</v>
      </c>
      <c r="L97" s="121" t="s">
        <v>442</v>
      </c>
      <c r="M97" s="104" t="s">
        <v>89</v>
      </c>
      <c r="N97" s="122">
        <v>44958</v>
      </c>
      <c r="O97" s="123">
        <v>45199</v>
      </c>
      <c r="P97" s="225" t="s">
        <v>90</v>
      </c>
      <c r="Q97" s="167"/>
      <c r="R97" s="128"/>
      <c r="S97" s="195">
        <v>5</v>
      </c>
      <c r="T97" s="128"/>
      <c r="U97" s="167"/>
      <c r="V97" s="103">
        <v>5</v>
      </c>
      <c r="W97" s="167"/>
      <c r="X97" s="128"/>
      <c r="Y97" s="195">
        <v>5</v>
      </c>
      <c r="Z97" s="128"/>
      <c r="AA97" s="167"/>
      <c r="AB97" s="129"/>
      <c r="AC97" s="221" t="s">
        <v>99</v>
      </c>
      <c r="AD97" s="107" t="s">
        <v>100</v>
      </c>
      <c r="AE97" s="107" t="s">
        <v>1073</v>
      </c>
      <c r="AF97" s="46" t="s">
        <v>971</v>
      </c>
      <c r="AG97" s="109"/>
      <c r="AH97" s="101">
        <v>34247869</v>
      </c>
      <c r="AI97" s="111">
        <v>0</v>
      </c>
    </row>
    <row r="98" spans="1:37" ht="95.25" customHeight="1" x14ac:dyDescent="0.25">
      <c r="A98" s="40"/>
      <c r="B98" s="103" t="s">
        <v>356</v>
      </c>
      <c r="C98" s="104"/>
      <c r="D98" s="104"/>
      <c r="E98" s="141" t="s">
        <v>439</v>
      </c>
      <c r="F98" s="104" t="s">
        <v>360</v>
      </c>
      <c r="G98" s="152">
        <v>1</v>
      </c>
      <c r="H98" s="121" t="s">
        <v>444</v>
      </c>
      <c r="I98" s="105" t="s">
        <v>87</v>
      </c>
      <c r="J98" s="121" t="s">
        <v>445</v>
      </c>
      <c r="K98" s="121" t="s">
        <v>115</v>
      </c>
      <c r="L98" s="121" t="s">
        <v>446</v>
      </c>
      <c r="M98" s="104" t="s">
        <v>89</v>
      </c>
      <c r="N98" s="122">
        <v>44958</v>
      </c>
      <c r="O98" s="123">
        <v>45289</v>
      </c>
      <c r="P98" s="225" t="s">
        <v>90</v>
      </c>
      <c r="Q98" s="167"/>
      <c r="R98" s="124"/>
      <c r="S98" s="167">
        <v>0.25</v>
      </c>
      <c r="T98" s="124"/>
      <c r="U98" s="167"/>
      <c r="V98" s="124">
        <v>0.5</v>
      </c>
      <c r="W98" s="167"/>
      <c r="X98" s="124"/>
      <c r="Y98" s="167">
        <v>0.75</v>
      </c>
      <c r="Z98" s="124"/>
      <c r="AA98" s="167"/>
      <c r="AB98" s="127">
        <v>1</v>
      </c>
      <c r="AC98" s="221" t="s">
        <v>99</v>
      </c>
      <c r="AD98" s="107" t="s">
        <v>100</v>
      </c>
      <c r="AE98" s="107" t="s">
        <v>1073</v>
      </c>
      <c r="AF98" s="46" t="s">
        <v>971</v>
      </c>
      <c r="AG98" s="109"/>
      <c r="AH98" s="101">
        <f>20020665+34247869</f>
        <v>54268534</v>
      </c>
      <c r="AI98" s="111"/>
    </row>
    <row r="99" spans="1:37" ht="100.5" customHeight="1" x14ac:dyDescent="0.25">
      <c r="A99" s="40"/>
      <c r="B99" s="103" t="s">
        <v>356</v>
      </c>
      <c r="C99" s="104"/>
      <c r="D99" s="104"/>
      <c r="E99" s="141" t="s">
        <v>443</v>
      </c>
      <c r="F99" s="104" t="s">
        <v>360</v>
      </c>
      <c r="G99" s="150">
        <v>1</v>
      </c>
      <c r="H99" s="121" t="s">
        <v>448</v>
      </c>
      <c r="I99" s="105" t="s">
        <v>87</v>
      </c>
      <c r="J99" s="121" t="s">
        <v>449</v>
      </c>
      <c r="K99" s="121" t="s">
        <v>115</v>
      </c>
      <c r="L99" s="121" t="s">
        <v>450</v>
      </c>
      <c r="M99" s="104" t="s">
        <v>176</v>
      </c>
      <c r="N99" s="122">
        <v>44946</v>
      </c>
      <c r="O99" s="123">
        <v>45275</v>
      </c>
      <c r="P99" s="225" t="s">
        <v>117</v>
      </c>
      <c r="Q99" s="167"/>
      <c r="R99" s="124"/>
      <c r="S99" s="167"/>
      <c r="T99" s="124">
        <v>0.3</v>
      </c>
      <c r="U99" s="167"/>
      <c r="V99" s="124"/>
      <c r="W99" s="167"/>
      <c r="X99" s="124">
        <v>0.6</v>
      </c>
      <c r="Y99" s="167"/>
      <c r="Z99" s="124"/>
      <c r="AA99" s="167"/>
      <c r="AB99" s="127">
        <v>1</v>
      </c>
      <c r="AC99" s="221" t="s">
        <v>419</v>
      </c>
      <c r="AD99" s="107" t="s">
        <v>100</v>
      </c>
      <c r="AE99" s="107" t="s">
        <v>1075</v>
      </c>
      <c r="AF99" s="46" t="s">
        <v>971</v>
      </c>
      <c r="AG99" s="109"/>
      <c r="AH99" s="101">
        <v>48000000</v>
      </c>
      <c r="AI99" s="111"/>
    </row>
    <row r="100" spans="1:37" ht="83.25" customHeight="1" x14ac:dyDescent="0.25">
      <c r="A100" s="40"/>
      <c r="B100" s="103" t="s">
        <v>356</v>
      </c>
      <c r="C100" s="104"/>
      <c r="D100" s="104"/>
      <c r="E100" s="141" t="s">
        <v>447</v>
      </c>
      <c r="F100" s="104" t="s">
        <v>360</v>
      </c>
      <c r="G100" s="150">
        <v>1</v>
      </c>
      <c r="H100" s="197" t="s">
        <v>952</v>
      </c>
      <c r="I100" s="198" t="s">
        <v>87</v>
      </c>
      <c r="J100" s="121" t="s">
        <v>449</v>
      </c>
      <c r="K100" s="121" t="s">
        <v>115</v>
      </c>
      <c r="L100" s="121" t="s">
        <v>451</v>
      </c>
      <c r="M100" s="104" t="s">
        <v>184</v>
      </c>
      <c r="N100" s="122">
        <v>44946</v>
      </c>
      <c r="O100" s="123">
        <v>45275</v>
      </c>
      <c r="P100" s="225" t="s">
        <v>117</v>
      </c>
      <c r="Q100" s="167"/>
      <c r="R100" s="124"/>
      <c r="S100" s="167"/>
      <c r="T100" s="124">
        <v>0.3</v>
      </c>
      <c r="U100" s="167"/>
      <c r="V100" s="124"/>
      <c r="W100" s="167"/>
      <c r="X100" s="124">
        <v>0.6</v>
      </c>
      <c r="Y100" s="167"/>
      <c r="Z100" s="124"/>
      <c r="AA100" s="167"/>
      <c r="AB100" s="127">
        <v>1</v>
      </c>
      <c r="AC100" s="221" t="s">
        <v>419</v>
      </c>
      <c r="AD100" s="108" t="s">
        <v>100</v>
      </c>
      <c r="AE100" s="107" t="s">
        <v>1075</v>
      </c>
      <c r="AF100" s="46" t="s">
        <v>971</v>
      </c>
      <c r="AG100" s="109"/>
      <c r="AH100" s="101">
        <f>48000000</f>
        <v>48000000</v>
      </c>
      <c r="AI100" s="111">
        <v>0</v>
      </c>
    </row>
    <row r="101" spans="1:37" ht="115.5" customHeight="1" x14ac:dyDescent="0.25">
      <c r="B101" s="8" t="s">
        <v>452</v>
      </c>
      <c r="C101" s="11" t="s">
        <v>453</v>
      </c>
      <c r="D101" s="11" t="s">
        <v>454</v>
      </c>
      <c r="E101" s="141" t="s">
        <v>455</v>
      </c>
      <c r="F101" s="11" t="s">
        <v>133</v>
      </c>
      <c r="G101" s="160">
        <v>7</v>
      </c>
      <c r="H101" s="9" t="s">
        <v>456</v>
      </c>
      <c r="I101" s="176" t="s">
        <v>87</v>
      </c>
      <c r="J101" s="9" t="s">
        <v>457</v>
      </c>
      <c r="K101" s="9" t="s">
        <v>88</v>
      </c>
      <c r="L101" s="9" t="s">
        <v>953</v>
      </c>
      <c r="M101" s="11" t="s">
        <v>89</v>
      </c>
      <c r="N101" s="50">
        <v>44958</v>
      </c>
      <c r="O101" s="217">
        <v>45087</v>
      </c>
      <c r="P101" s="227" t="s">
        <v>178</v>
      </c>
      <c r="Q101" s="158" t="s">
        <v>135</v>
      </c>
      <c r="R101" s="89" t="s">
        <v>135</v>
      </c>
      <c r="S101" s="158" t="s">
        <v>135</v>
      </c>
      <c r="T101" s="89" t="s">
        <v>135</v>
      </c>
      <c r="U101" s="158">
        <v>1</v>
      </c>
      <c r="V101" s="89">
        <v>1</v>
      </c>
      <c r="W101" s="158">
        <v>1</v>
      </c>
      <c r="X101" s="89">
        <v>2</v>
      </c>
      <c r="Y101" s="158">
        <v>1</v>
      </c>
      <c r="Z101" s="89">
        <v>1</v>
      </c>
      <c r="AA101" s="158" t="s">
        <v>135</v>
      </c>
      <c r="AB101" s="242" t="s">
        <v>135</v>
      </c>
      <c r="AC101" s="222" t="s">
        <v>118</v>
      </c>
      <c r="AD101" s="13" t="s">
        <v>100</v>
      </c>
      <c r="AE101" s="264" t="s">
        <v>1073</v>
      </c>
      <c r="AF101" s="46" t="s">
        <v>971</v>
      </c>
      <c r="AG101" s="39" t="s">
        <v>100</v>
      </c>
      <c r="AH101" s="36">
        <v>275940421.80000007</v>
      </c>
      <c r="AI101" s="36">
        <v>146765000</v>
      </c>
    </row>
    <row r="102" spans="1:37" ht="51" customHeight="1" x14ac:dyDescent="0.25">
      <c r="B102" s="8" t="s">
        <v>452</v>
      </c>
      <c r="C102" s="11" t="s">
        <v>453</v>
      </c>
      <c r="D102" s="11" t="s">
        <v>454</v>
      </c>
      <c r="E102" s="141" t="s">
        <v>459</v>
      </c>
      <c r="F102" s="11" t="s">
        <v>133</v>
      </c>
      <c r="G102" s="160">
        <v>2</v>
      </c>
      <c r="H102" s="9" t="s">
        <v>506</v>
      </c>
      <c r="I102" s="176" t="s">
        <v>87</v>
      </c>
      <c r="J102" s="9" t="s">
        <v>507</v>
      </c>
      <c r="K102" s="9" t="s">
        <v>88</v>
      </c>
      <c r="L102" s="9" t="s">
        <v>508</v>
      </c>
      <c r="M102" s="11" t="s">
        <v>89</v>
      </c>
      <c r="N102" s="10">
        <v>45170</v>
      </c>
      <c r="O102" s="10">
        <v>45289</v>
      </c>
      <c r="P102" s="227" t="s">
        <v>128</v>
      </c>
      <c r="Q102" s="158" t="s">
        <v>135</v>
      </c>
      <c r="R102" s="89" t="s">
        <v>135</v>
      </c>
      <c r="S102" s="158" t="s">
        <v>135</v>
      </c>
      <c r="T102" s="89" t="s">
        <v>135</v>
      </c>
      <c r="U102" s="158" t="s">
        <v>135</v>
      </c>
      <c r="V102" s="89" t="s">
        <v>135</v>
      </c>
      <c r="W102" s="158" t="s">
        <v>135</v>
      </c>
      <c r="X102" s="89" t="s">
        <v>135</v>
      </c>
      <c r="Y102" s="158" t="s">
        <v>135</v>
      </c>
      <c r="Z102" s="89" t="s">
        <v>135</v>
      </c>
      <c r="AA102" s="158" t="s">
        <v>135</v>
      </c>
      <c r="AB102" s="242">
        <v>2</v>
      </c>
      <c r="AC102" s="222" t="s">
        <v>118</v>
      </c>
      <c r="AD102" s="13" t="s">
        <v>100</v>
      </c>
      <c r="AE102" s="264" t="s">
        <v>1073</v>
      </c>
      <c r="AF102" s="46" t="s">
        <v>971</v>
      </c>
      <c r="AG102" s="39"/>
      <c r="AH102" s="36">
        <v>81861772.679999992</v>
      </c>
      <c r="AI102" s="36">
        <v>118075000</v>
      </c>
    </row>
    <row r="103" spans="1:37" ht="51" customHeight="1" x14ac:dyDescent="0.25">
      <c r="B103" s="8" t="s">
        <v>452</v>
      </c>
      <c r="C103" s="11" t="s">
        <v>453</v>
      </c>
      <c r="D103" s="11" t="s">
        <v>458</v>
      </c>
      <c r="E103" s="141" t="s">
        <v>464</v>
      </c>
      <c r="F103" s="11" t="s">
        <v>133</v>
      </c>
      <c r="G103" s="160">
        <v>1</v>
      </c>
      <c r="H103" s="9" t="s">
        <v>460</v>
      </c>
      <c r="I103" s="176" t="s">
        <v>125</v>
      </c>
      <c r="J103" s="9" t="s">
        <v>461</v>
      </c>
      <c r="K103" s="9" t="s">
        <v>264</v>
      </c>
      <c r="L103" s="9" t="s">
        <v>462</v>
      </c>
      <c r="M103" s="11" t="s">
        <v>89</v>
      </c>
      <c r="N103" s="10">
        <v>44959</v>
      </c>
      <c r="O103" s="205">
        <v>45069</v>
      </c>
      <c r="P103" s="227" t="s">
        <v>128</v>
      </c>
      <c r="Q103" s="158" t="s">
        <v>135</v>
      </c>
      <c r="R103" s="89" t="s">
        <v>135</v>
      </c>
      <c r="S103" s="158" t="s">
        <v>135</v>
      </c>
      <c r="T103" s="89" t="s">
        <v>135</v>
      </c>
      <c r="U103" s="158">
        <v>1</v>
      </c>
      <c r="V103" s="89" t="s">
        <v>135</v>
      </c>
      <c r="W103" s="158" t="s">
        <v>135</v>
      </c>
      <c r="X103" s="89" t="s">
        <v>135</v>
      </c>
      <c r="Y103" s="158" t="s">
        <v>135</v>
      </c>
      <c r="Z103" s="89" t="s">
        <v>135</v>
      </c>
      <c r="AA103" s="158" t="s">
        <v>135</v>
      </c>
      <c r="AB103" s="242" t="s">
        <v>135</v>
      </c>
      <c r="AC103" s="222" t="s">
        <v>118</v>
      </c>
      <c r="AD103" s="13" t="s">
        <v>100</v>
      </c>
      <c r="AE103" s="264" t="s">
        <v>1073</v>
      </c>
      <c r="AF103" s="46" t="s">
        <v>971</v>
      </c>
      <c r="AG103" s="39"/>
      <c r="AH103" s="36">
        <v>29101767.960000001</v>
      </c>
      <c r="AI103" s="36">
        <v>27168750</v>
      </c>
    </row>
    <row r="104" spans="1:37" ht="51" customHeight="1" x14ac:dyDescent="0.25">
      <c r="B104" s="8" t="s">
        <v>452</v>
      </c>
      <c r="C104" s="11" t="s">
        <v>453</v>
      </c>
      <c r="D104" s="11" t="s">
        <v>463</v>
      </c>
      <c r="E104" s="141" t="s">
        <v>469</v>
      </c>
      <c r="F104" s="11" t="s">
        <v>133</v>
      </c>
      <c r="G104" s="160">
        <v>1</v>
      </c>
      <c r="H104" s="9" t="s">
        <v>465</v>
      </c>
      <c r="I104" s="176" t="s">
        <v>125</v>
      </c>
      <c r="J104" s="9" t="s">
        <v>466</v>
      </c>
      <c r="K104" s="9" t="s">
        <v>264</v>
      </c>
      <c r="L104" s="9" t="s">
        <v>467</v>
      </c>
      <c r="M104" s="11" t="s">
        <v>89</v>
      </c>
      <c r="N104" s="10">
        <v>44937</v>
      </c>
      <c r="O104" s="205">
        <v>45128</v>
      </c>
      <c r="P104" s="227" t="s">
        <v>128</v>
      </c>
      <c r="Q104" s="158" t="s">
        <v>135</v>
      </c>
      <c r="R104" s="89" t="s">
        <v>135</v>
      </c>
      <c r="S104" s="158" t="s">
        <v>135</v>
      </c>
      <c r="T104" s="89" t="s">
        <v>135</v>
      </c>
      <c r="U104" s="158" t="s">
        <v>135</v>
      </c>
      <c r="V104" s="89" t="s">
        <v>135</v>
      </c>
      <c r="W104" s="158">
        <v>1</v>
      </c>
      <c r="X104" s="89" t="s">
        <v>135</v>
      </c>
      <c r="Y104" s="158" t="s">
        <v>135</v>
      </c>
      <c r="Z104" s="89" t="s">
        <v>135</v>
      </c>
      <c r="AA104" s="158" t="s">
        <v>135</v>
      </c>
      <c r="AB104" s="242" t="s">
        <v>135</v>
      </c>
      <c r="AC104" s="222" t="s">
        <v>118</v>
      </c>
      <c r="AD104" s="13" t="s">
        <v>100</v>
      </c>
      <c r="AE104" s="264" t="s">
        <v>1073</v>
      </c>
      <c r="AF104" s="46" t="s">
        <v>971</v>
      </c>
      <c r="AG104" s="39"/>
      <c r="AH104" s="36">
        <v>87558237.359999985</v>
      </c>
      <c r="AI104" s="36">
        <v>23695875</v>
      </c>
    </row>
    <row r="105" spans="1:37" ht="51" customHeight="1" x14ac:dyDescent="0.25">
      <c r="B105" s="8" t="s">
        <v>452</v>
      </c>
      <c r="C105" s="11" t="s">
        <v>453</v>
      </c>
      <c r="D105" s="11" t="s">
        <v>954</v>
      </c>
      <c r="E105" s="141" t="s">
        <v>473</v>
      </c>
      <c r="F105" s="11" t="s">
        <v>133</v>
      </c>
      <c r="G105" s="160">
        <v>1</v>
      </c>
      <c r="H105" s="9" t="s">
        <v>470</v>
      </c>
      <c r="I105" s="176" t="s">
        <v>125</v>
      </c>
      <c r="J105" s="9" t="s">
        <v>457</v>
      </c>
      <c r="K105" s="9" t="s">
        <v>264</v>
      </c>
      <c r="L105" s="9" t="s">
        <v>471</v>
      </c>
      <c r="M105" s="11" t="s">
        <v>89</v>
      </c>
      <c r="N105" s="10">
        <v>45110</v>
      </c>
      <c r="O105" s="205">
        <v>45198</v>
      </c>
      <c r="P105" s="227" t="s">
        <v>128</v>
      </c>
      <c r="Q105" s="158" t="s">
        <v>135</v>
      </c>
      <c r="R105" s="89" t="s">
        <v>135</v>
      </c>
      <c r="S105" s="158" t="s">
        <v>135</v>
      </c>
      <c r="T105" s="89" t="s">
        <v>135</v>
      </c>
      <c r="U105" s="158" t="s">
        <v>135</v>
      </c>
      <c r="V105" s="89" t="s">
        <v>135</v>
      </c>
      <c r="W105" s="158" t="s">
        <v>135</v>
      </c>
      <c r="X105" s="89" t="s">
        <v>135</v>
      </c>
      <c r="Y105" s="158">
        <v>1</v>
      </c>
      <c r="Z105" s="89" t="s">
        <v>135</v>
      </c>
      <c r="AA105" s="158" t="s">
        <v>135</v>
      </c>
      <c r="AB105" s="242" t="s">
        <v>135</v>
      </c>
      <c r="AC105" s="222" t="s">
        <v>118</v>
      </c>
      <c r="AD105" s="13" t="s">
        <v>100</v>
      </c>
      <c r="AE105" s="264" t="s">
        <v>1073</v>
      </c>
      <c r="AF105" s="46" t="s">
        <v>971</v>
      </c>
      <c r="AG105" s="39"/>
      <c r="AH105" s="36">
        <v>84287288.159999996</v>
      </c>
      <c r="AI105" s="36">
        <v>21063000</v>
      </c>
    </row>
    <row r="106" spans="1:37" ht="51" customHeight="1" x14ac:dyDescent="0.25">
      <c r="B106" s="8" t="s">
        <v>452</v>
      </c>
      <c r="C106" s="11" t="s">
        <v>453</v>
      </c>
      <c r="D106" s="11" t="s">
        <v>472</v>
      </c>
      <c r="E106" s="141" t="s">
        <v>477</v>
      </c>
      <c r="F106" s="11" t="s">
        <v>133</v>
      </c>
      <c r="G106" s="160">
        <v>3</v>
      </c>
      <c r="H106" s="9" t="s">
        <v>474</v>
      </c>
      <c r="I106" s="176" t="s">
        <v>125</v>
      </c>
      <c r="J106" s="9" t="s">
        <v>457</v>
      </c>
      <c r="K106" s="9" t="s">
        <v>264</v>
      </c>
      <c r="L106" s="9" t="s">
        <v>475</v>
      </c>
      <c r="M106" s="11" t="s">
        <v>89</v>
      </c>
      <c r="N106" s="10">
        <v>44958</v>
      </c>
      <c r="O106" s="205">
        <v>45267</v>
      </c>
      <c r="P106" s="227" t="s">
        <v>178</v>
      </c>
      <c r="Q106" s="158" t="s">
        <v>135</v>
      </c>
      <c r="R106" s="89" t="s">
        <v>135</v>
      </c>
      <c r="S106" s="158" t="s">
        <v>135</v>
      </c>
      <c r="T106" s="89" t="s">
        <v>135</v>
      </c>
      <c r="U106" s="158" t="s">
        <v>135</v>
      </c>
      <c r="V106" s="89" t="s">
        <v>135</v>
      </c>
      <c r="W106" s="158" t="s">
        <v>135</v>
      </c>
      <c r="X106" s="89" t="s">
        <v>135</v>
      </c>
      <c r="Y106" s="158">
        <v>1</v>
      </c>
      <c r="Z106" s="89">
        <v>1</v>
      </c>
      <c r="AA106" s="158" t="s">
        <v>135</v>
      </c>
      <c r="AB106" s="242">
        <v>1</v>
      </c>
      <c r="AC106" s="222" t="s">
        <v>118</v>
      </c>
      <c r="AD106" s="13" t="s">
        <v>100</v>
      </c>
      <c r="AE106" s="264" t="s">
        <v>1073</v>
      </c>
      <c r="AF106" s="46" t="s">
        <v>971</v>
      </c>
      <c r="AG106" s="39"/>
      <c r="AH106" s="36">
        <v>68555412.599999994</v>
      </c>
      <c r="AI106" s="36">
        <v>36604500</v>
      </c>
    </row>
    <row r="107" spans="1:37" ht="51" customHeight="1" x14ac:dyDescent="0.25">
      <c r="B107" s="8" t="s">
        <v>452</v>
      </c>
      <c r="C107" s="11" t="s">
        <v>453</v>
      </c>
      <c r="D107" s="11" t="s">
        <v>955</v>
      </c>
      <c r="E107" s="141" t="s">
        <v>482</v>
      </c>
      <c r="F107" s="11" t="s">
        <v>133</v>
      </c>
      <c r="G107" s="160">
        <v>4</v>
      </c>
      <c r="H107" s="9" t="s">
        <v>478</v>
      </c>
      <c r="I107" s="176" t="s">
        <v>125</v>
      </c>
      <c r="J107" s="9" t="s">
        <v>457</v>
      </c>
      <c r="K107" s="9" t="s">
        <v>88</v>
      </c>
      <c r="L107" s="9" t="s">
        <v>480</v>
      </c>
      <c r="M107" s="11" t="s">
        <v>89</v>
      </c>
      <c r="N107" s="10">
        <v>44935</v>
      </c>
      <c r="O107" s="205">
        <v>45245</v>
      </c>
      <c r="P107" s="227" t="s">
        <v>90</v>
      </c>
      <c r="Q107" s="158" t="s">
        <v>135</v>
      </c>
      <c r="R107" s="89"/>
      <c r="S107" s="158">
        <v>1</v>
      </c>
      <c r="T107" s="89" t="s">
        <v>135</v>
      </c>
      <c r="U107" s="158"/>
      <c r="V107" s="89">
        <v>1</v>
      </c>
      <c r="W107" s="158" t="s">
        <v>135</v>
      </c>
      <c r="X107" s="89"/>
      <c r="Y107" s="158">
        <v>1</v>
      </c>
      <c r="Z107" s="89" t="s">
        <v>135</v>
      </c>
      <c r="AA107" s="158"/>
      <c r="AB107" s="242">
        <v>1</v>
      </c>
      <c r="AC107" s="222" t="s">
        <v>118</v>
      </c>
      <c r="AD107" s="13" t="s">
        <v>100</v>
      </c>
      <c r="AE107" s="264" t="s">
        <v>1073</v>
      </c>
      <c r="AF107" s="46" t="s">
        <v>971</v>
      </c>
      <c r="AG107" s="39"/>
      <c r="AH107" s="36">
        <v>151542514.91999999</v>
      </c>
      <c r="AI107" s="36">
        <v>297740750</v>
      </c>
      <c r="AK107" s="171"/>
    </row>
    <row r="108" spans="1:37" ht="96" customHeight="1" x14ac:dyDescent="0.25">
      <c r="B108" s="8" t="s">
        <v>452</v>
      </c>
      <c r="C108" s="11" t="s">
        <v>453</v>
      </c>
      <c r="D108" s="11" t="s">
        <v>955</v>
      </c>
      <c r="E108" s="141" t="s">
        <v>486</v>
      </c>
      <c r="F108" s="11" t="s">
        <v>133</v>
      </c>
      <c r="G108" s="160">
        <v>4</v>
      </c>
      <c r="H108" s="9" t="s">
        <v>497</v>
      </c>
      <c r="I108" s="176" t="s">
        <v>125</v>
      </c>
      <c r="J108" s="9" t="s">
        <v>457</v>
      </c>
      <c r="K108" s="9" t="s">
        <v>88</v>
      </c>
      <c r="L108" s="9" t="s">
        <v>498</v>
      </c>
      <c r="M108" s="11" t="s">
        <v>89</v>
      </c>
      <c r="N108" s="10">
        <v>44928</v>
      </c>
      <c r="O108" s="205">
        <v>45289</v>
      </c>
      <c r="P108" s="227" t="s">
        <v>90</v>
      </c>
      <c r="Q108" s="158" t="s">
        <v>135</v>
      </c>
      <c r="R108" s="89" t="s">
        <v>135</v>
      </c>
      <c r="S108" s="158">
        <v>1</v>
      </c>
      <c r="T108" s="89" t="s">
        <v>135</v>
      </c>
      <c r="U108" s="158" t="s">
        <v>135</v>
      </c>
      <c r="V108" s="89">
        <v>1</v>
      </c>
      <c r="W108" s="158" t="s">
        <v>135</v>
      </c>
      <c r="X108" s="89" t="s">
        <v>135</v>
      </c>
      <c r="Y108" s="158">
        <v>1</v>
      </c>
      <c r="Z108" s="89" t="s">
        <v>135</v>
      </c>
      <c r="AA108" s="158" t="s">
        <v>135</v>
      </c>
      <c r="AB108" s="242">
        <v>1</v>
      </c>
      <c r="AC108" s="222" t="s">
        <v>118</v>
      </c>
      <c r="AD108" s="13" t="s">
        <v>100</v>
      </c>
      <c r="AE108" s="264" t="s">
        <v>1073</v>
      </c>
      <c r="AF108" s="46" t="s">
        <v>971</v>
      </c>
      <c r="AG108" s="39"/>
      <c r="AH108" s="36">
        <v>179384124.84</v>
      </c>
      <c r="AI108" s="36">
        <f>116738900+36850</f>
        <v>116775750</v>
      </c>
    </row>
    <row r="109" spans="1:37" ht="51" customHeight="1" x14ac:dyDescent="0.25">
      <c r="B109" s="8" t="s">
        <v>452</v>
      </c>
      <c r="C109" s="11" t="s">
        <v>453</v>
      </c>
      <c r="D109" s="11" t="s">
        <v>481</v>
      </c>
      <c r="E109" s="141" t="s">
        <v>488</v>
      </c>
      <c r="F109" s="11" t="s">
        <v>133</v>
      </c>
      <c r="G109" s="160">
        <v>12</v>
      </c>
      <c r="H109" s="9" t="s">
        <v>483</v>
      </c>
      <c r="I109" s="176" t="s">
        <v>125</v>
      </c>
      <c r="J109" s="9" t="s">
        <v>457</v>
      </c>
      <c r="K109" s="9" t="s">
        <v>88</v>
      </c>
      <c r="L109" s="9" t="s">
        <v>484</v>
      </c>
      <c r="M109" s="11" t="s">
        <v>89</v>
      </c>
      <c r="N109" s="10">
        <v>44935</v>
      </c>
      <c r="O109" s="205">
        <v>45278</v>
      </c>
      <c r="P109" s="227" t="s">
        <v>178</v>
      </c>
      <c r="Q109" s="158">
        <v>1</v>
      </c>
      <c r="R109" s="89">
        <v>1</v>
      </c>
      <c r="S109" s="158">
        <v>1</v>
      </c>
      <c r="T109" s="89">
        <v>1</v>
      </c>
      <c r="U109" s="158">
        <v>1</v>
      </c>
      <c r="V109" s="89">
        <v>1</v>
      </c>
      <c r="W109" s="158">
        <v>1</v>
      </c>
      <c r="X109" s="89">
        <v>1</v>
      </c>
      <c r="Y109" s="158">
        <v>1</v>
      </c>
      <c r="Z109" s="89">
        <v>1</v>
      </c>
      <c r="AA109" s="158">
        <v>1</v>
      </c>
      <c r="AB109" s="242">
        <v>1</v>
      </c>
      <c r="AC109" s="222" t="s">
        <v>118</v>
      </c>
      <c r="AD109" s="13" t="s">
        <v>100</v>
      </c>
      <c r="AE109" s="264" t="s">
        <v>1073</v>
      </c>
      <c r="AF109" s="46" t="s">
        <v>971</v>
      </c>
      <c r="AG109" s="39"/>
      <c r="AH109" s="36">
        <v>158913167.39999998</v>
      </c>
      <c r="AI109" s="36">
        <v>298796450</v>
      </c>
    </row>
    <row r="110" spans="1:37" ht="81.75" customHeight="1" x14ac:dyDescent="0.25">
      <c r="B110" s="8" t="s">
        <v>452</v>
      </c>
      <c r="C110" s="11" t="s">
        <v>453</v>
      </c>
      <c r="D110" s="11" t="s">
        <v>485</v>
      </c>
      <c r="E110" s="141" t="s">
        <v>491</v>
      </c>
      <c r="F110" s="11" t="s">
        <v>133</v>
      </c>
      <c r="G110" s="160">
        <v>2</v>
      </c>
      <c r="H110" s="9" t="s">
        <v>487</v>
      </c>
      <c r="I110" s="176" t="s">
        <v>87</v>
      </c>
      <c r="J110" s="9" t="s">
        <v>457</v>
      </c>
      <c r="K110" s="9" t="s">
        <v>88</v>
      </c>
      <c r="L110" s="9" t="s">
        <v>956</v>
      </c>
      <c r="M110" s="11" t="s">
        <v>89</v>
      </c>
      <c r="N110" s="10">
        <v>44941</v>
      </c>
      <c r="O110" s="205">
        <v>45275</v>
      </c>
      <c r="P110" s="227" t="s">
        <v>218</v>
      </c>
      <c r="Q110" s="158" t="s">
        <v>135</v>
      </c>
      <c r="R110" s="89" t="s">
        <v>135</v>
      </c>
      <c r="S110" s="158"/>
      <c r="T110" s="89" t="s">
        <v>135</v>
      </c>
      <c r="U110" s="158" t="s">
        <v>135</v>
      </c>
      <c r="V110" s="89">
        <v>1</v>
      </c>
      <c r="W110" s="158" t="s">
        <v>135</v>
      </c>
      <c r="X110" s="89" t="s">
        <v>135</v>
      </c>
      <c r="Y110" s="158" t="s">
        <v>135</v>
      </c>
      <c r="Z110" s="89" t="s">
        <v>135</v>
      </c>
      <c r="AA110" s="158" t="s">
        <v>135</v>
      </c>
      <c r="AB110" s="242">
        <v>1</v>
      </c>
      <c r="AC110" s="222" t="s">
        <v>118</v>
      </c>
      <c r="AD110" s="13" t="s">
        <v>100</v>
      </c>
      <c r="AE110" s="264" t="s">
        <v>1073</v>
      </c>
      <c r="AF110" s="46" t="s">
        <v>971</v>
      </c>
      <c r="AG110" s="39"/>
      <c r="AH110" s="36">
        <v>31059513.120000005</v>
      </c>
      <c r="AI110" s="36">
        <v>100966900</v>
      </c>
    </row>
    <row r="111" spans="1:37" ht="117" customHeight="1" x14ac:dyDescent="0.25">
      <c r="B111" s="8" t="s">
        <v>452</v>
      </c>
      <c r="C111" s="11" t="s">
        <v>453</v>
      </c>
      <c r="D111" s="11" t="s">
        <v>485</v>
      </c>
      <c r="E111" s="141" t="s">
        <v>494</v>
      </c>
      <c r="F111" s="11" t="s">
        <v>133</v>
      </c>
      <c r="G111" s="160">
        <v>4</v>
      </c>
      <c r="H111" s="9" t="s">
        <v>489</v>
      </c>
      <c r="I111" s="176" t="s">
        <v>87</v>
      </c>
      <c r="J111" s="9" t="s">
        <v>457</v>
      </c>
      <c r="K111" s="9" t="s">
        <v>88</v>
      </c>
      <c r="L111" s="9" t="s">
        <v>490</v>
      </c>
      <c r="M111" s="11" t="s">
        <v>89</v>
      </c>
      <c r="N111" s="10">
        <v>44929</v>
      </c>
      <c r="O111" s="217" t="s">
        <v>177</v>
      </c>
      <c r="P111" s="227" t="s">
        <v>178</v>
      </c>
      <c r="Q111" s="158" t="s">
        <v>135</v>
      </c>
      <c r="R111" s="89" t="s">
        <v>135</v>
      </c>
      <c r="S111" s="158" t="s">
        <v>135</v>
      </c>
      <c r="T111" s="89" t="s">
        <v>135</v>
      </c>
      <c r="U111" s="158" t="s">
        <v>135</v>
      </c>
      <c r="V111" s="89">
        <v>1</v>
      </c>
      <c r="W111" s="158" t="s">
        <v>135</v>
      </c>
      <c r="X111" s="89">
        <v>1</v>
      </c>
      <c r="Y111" s="158">
        <v>1</v>
      </c>
      <c r="Z111" s="89"/>
      <c r="AA111" s="158">
        <v>1</v>
      </c>
      <c r="AB111" s="242" t="s">
        <v>135</v>
      </c>
      <c r="AC111" s="222" t="s">
        <v>118</v>
      </c>
      <c r="AD111" s="13" t="s">
        <v>100</v>
      </c>
      <c r="AE111" s="264" t="s">
        <v>1073</v>
      </c>
      <c r="AF111" s="46" t="s">
        <v>971</v>
      </c>
      <c r="AG111" s="39"/>
      <c r="AH111" s="36">
        <v>85557090.480000004</v>
      </c>
      <c r="AI111" s="36">
        <v>100097000</v>
      </c>
    </row>
    <row r="112" spans="1:37" ht="95.25" customHeight="1" x14ac:dyDescent="0.25">
      <c r="B112" s="8" t="s">
        <v>452</v>
      </c>
      <c r="C112" s="11" t="s">
        <v>453</v>
      </c>
      <c r="D112" s="11" t="s">
        <v>485</v>
      </c>
      <c r="E112" s="141" t="s">
        <v>496</v>
      </c>
      <c r="F112" s="11" t="s">
        <v>133</v>
      </c>
      <c r="G112" s="160">
        <v>2</v>
      </c>
      <c r="H112" s="9" t="s">
        <v>492</v>
      </c>
      <c r="I112" s="176" t="s">
        <v>87</v>
      </c>
      <c r="J112" s="9" t="s">
        <v>457</v>
      </c>
      <c r="K112" s="9" t="s">
        <v>88</v>
      </c>
      <c r="L112" s="9" t="s">
        <v>957</v>
      </c>
      <c r="M112" s="11" t="s">
        <v>89</v>
      </c>
      <c r="N112" s="10">
        <v>44958</v>
      </c>
      <c r="O112" s="205">
        <v>45289</v>
      </c>
      <c r="P112" s="227" t="s">
        <v>178</v>
      </c>
      <c r="Q112" s="158" t="s">
        <v>135</v>
      </c>
      <c r="R112" s="89">
        <v>1</v>
      </c>
      <c r="S112" s="158" t="s">
        <v>135</v>
      </c>
      <c r="T112" s="89" t="s">
        <v>135</v>
      </c>
      <c r="U112" s="158" t="s">
        <v>135</v>
      </c>
      <c r="V112" s="89" t="s">
        <v>135</v>
      </c>
      <c r="W112" s="158" t="s">
        <v>135</v>
      </c>
      <c r="X112" s="89" t="s">
        <v>135</v>
      </c>
      <c r="Y112" s="158" t="s">
        <v>135</v>
      </c>
      <c r="Z112" s="89" t="s">
        <v>135</v>
      </c>
      <c r="AA112" s="158" t="s">
        <v>135</v>
      </c>
      <c r="AB112" s="242">
        <v>1</v>
      </c>
      <c r="AC112" s="222" t="s">
        <v>118</v>
      </c>
      <c r="AD112" s="13" t="s">
        <v>100</v>
      </c>
      <c r="AE112" s="264" t="s">
        <v>1073</v>
      </c>
      <c r="AF112" s="46" t="s">
        <v>971</v>
      </c>
      <c r="AG112" s="39"/>
      <c r="AH112" s="36">
        <v>534344150.63999999</v>
      </c>
      <c r="AI112" s="36">
        <v>126069375</v>
      </c>
    </row>
    <row r="113" spans="2:37" ht="86.25" customHeight="1" x14ac:dyDescent="0.25">
      <c r="B113" s="8" t="s">
        <v>452</v>
      </c>
      <c r="C113" s="11" t="s">
        <v>453</v>
      </c>
      <c r="D113" s="11" t="s">
        <v>493</v>
      </c>
      <c r="E113" s="141" t="s">
        <v>500</v>
      </c>
      <c r="F113" s="11" t="s">
        <v>133</v>
      </c>
      <c r="G113" s="160">
        <v>2</v>
      </c>
      <c r="H113" s="9" t="s">
        <v>495</v>
      </c>
      <c r="I113" s="176" t="s">
        <v>125</v>
      </c>
      <c r="J113" s="9" t="s">
        <v>457</v>
      </c>
      <c r="K113" s="9" t="s">
        <v>88</v>
      </c>
      <c r="L113" s="9" t="s">
        <v>958</v>
      </c>
      <c r="M113" s="11" t="s">
        <v>89</v>
      </c>
      <c r="N113" s="10">
        <v>44927</v>
      </c>
      <c r="O113" s="205">
        <v>45107</v>
      </c>
      <c r="P113" s="227" t="s">
        <v>90</v>
      </c>
      <c r="Q113" s="158" t="s">
        <v>135</v>
      </c>
      <c r="R113" s="89" t="s">
        <v>135</v>
      </c>
      <c r="S113" s="158">
        <v>1</v>
      </c>
      <c r="T113" s="89" t="s">
        <v>135</v>
      </c>
      <c r="U113" s="158"/>
      <c r="V113" s="89">
        <v>1</v>
      </c>
      <c r="W113" s="158" t="s">
        <v>135</v>
      </c>
      <c r="X113" s="89" t="s">
        <v>135</v>
      </c>
      <c r="Y113" s="158" t="s">
        <v>135</v>
      </c>
      <c r="Z113" s="89" t="s">
        <v>135</v>
      </c>
      <c r="AA113" s="158" t="s">
        <v>135</v>
      </c>
      <c r="AB113" s="242" t="s">
        <v>135</v>
      </c>
      <c r="AC113" s="222" t="s">
        <v>118</v>
      </c>
      <c r="AD113" s="13" t="s">
        <v>100</v>
      </c>
      <c r="AE113" s="264" t="s">
        <v>1073</v>
      </c>
      <c r="AF113" s="46" t="s">
        <v>971</v>
      </c>
      <c r="AG113" s="39"/>
      <c r="AH113" s="36">
        <v>183904842.24000001</v>
      </c>
      <c r="AI113" s="36">
        <v>244516000</v>
      </c>
      <c r="AK113" s="171"/>
    </row>
    <row r="114" spans="2:37" ht="51" customHeight="1" x14ac:dyDescent="0.25">
      <c r="B114" s="8" t="s">
        <v>452</v>
      </c>
      <c r="C114" s="11" t="s">
        <v>453</v>
      </c>
      <c r="D114" s="11" t="s">
        <v>493</v>
      </c>
      <c r="E114" s="141" t="s">
        <v>503</v>
      </c>
      <c r="F114" s="11" t="s">
        <v>133</v>
      </c>
      <c r="G114" s="160">
        <v>4</v>
      </c>
      <c r="H114" s="9" t="s">
        <v>504</v>
      </c>
      <c r="I114" s="176" t="s">
        <v>125</v>
      </c>
      <c r="J114" s="9" t="s">
        <v>457</v>
      </c>
      <c r="K114" s="9" t="s">
        <v>88</v>
      </c>
      <c r="L114" s="9" t="s">
        <v>960</v>
      </c>
      <c r="M114" s="11" t="s">
        <v>89</v>
      </c>
      <c r="N114" s="10">
        <v>44927</v>
      </c>
      <c r="O114" s="205">
        <v>45229</v>
      </c>
      <c r="P114" s="227" t="s">
        <v>90</v>
      </c>
      <c r="Q114" s="158" t="s">
        <v>135</v>
      </c>
      <c r="R114" s="89" t="s">
        <v>135</v>
      </c>
      <c r="S114" s="158">
        <v>1</v>
      </c>
      <c r="T114" s="89" t="s">
        <v>135</v>
      </c>
      <c r="U114" s="158"/>
      <c r="V114" s="89">
        <v>1</v>
      </c>
      <c r="W114" s="158" t="s">
        <v>135</v>
      </c>
      <c r="X114" s="89" t="s">
        <v>135</v>
      </c>
      <c r="Y114" s="158">
        <v>1</v>
      </c>
      <c r="Z114" s="89"/>
      <c r="AA114" s="158" t="s">
        <v>135</v>
      </c>
      <c r="AB114" s="242">
        <v>1</v>
      </c>
      <c r="AC114" s="222" t="s">
        <v>118</v>
      </c>
      <c r="AD114" s="13" t="s">
        <v>100</v>
      </c>
      <c r="AE114" s="264" t="s">
        <v>1073</v>
      </c>
      <c r="AF114" s="46" t="s">
        <v>971</v>
      </c>
      <c r="AG114" s="39"/>
      <c r="AH114" s="36">
        <v>74263010.639999986</v>
      </c>
      <c r="AI114" s="36">
        <v>100485000</v>
      </c>
      <c r="AJ114" s="171"/>
      <c r="AK114" s="171"/>
    </row>
    <row r="115" spans="2:37" ht="107.25" customHeight="1" x14ac:dyDescent="0.25">
      <c r="B115" s="8" t="s">
        <v>452</v>
      </c>
      <c r="C115" s="11" t="s">
        <v>453</v>
      </c>
      <c r="D115" s="11" t="s">
        <v>499</v>
      </c>
      <c r="E115" s="141" t="s">
        <v>505</v>
      </c>
      <c r="F115" s="11" t="s">
        <v>133</v>
      </c>
      <c r="G115" s="160">
        <v>2</v>
      </c>
      <c r="H115" s="9" t="s">
        <v>501</v>
      </c>
      <c r="I115" s="176" t="s">
        <v>87</v>
      </c>
      <c r="J115" s="9" t="s">
        <v>457</v>
      </c>
      <c r="K115" s="9" t="s">
        <v>88</v>
      </c>
      <c r="L115" s="9" t="s">
        <v>959</v>
      </c>
      <c r="M115" s="11" t="s">
        <v>89</v>
      </c>
      <c r="N115" s="10">
        <v>44928</v>
      </c>
      <c r="O115" s="205">
        <v>45289</v>
      </c>
      <c r="P115" s="227" t="s">
        <v>218</v>
      </c>
      <c r="Q115" s="158" t="s">
        <v>135</v>
      </c>
      <c r="R115" s="89"/>
      <c r="S115" s="158" t="s">
        <v>135</v>
      </c>
      <c r="T115" s="89" t="s">
        <v>135</v>
      </c>
      <c r="U115" s="158" t="s">
        <v>135</v>
      </c>
      <c r="V115" s="89">
        <v>1</v>
      </c>
      <c r="W115" s="158" t="s">
        <v>135</v>
      </c>
      <c r="X115" s="89" t="s">
        <v>135</v>
      </c>
      <c r="Y115" s="158" t="s">
        <v>135</v>
      </c>
      <c r="Z115" s="89" t="s">
        <v>135</v>
      </c>
      <c r="AA115" s="158" t="s">
        <v>135</v>
      </c>
      <c r="AB115" s="242">
        <v>1</v>
      </c>
      <c r="AC115" s="222" t="s">
        <v>118</v>
      </c>
      <c r="AD115" s="13" t="s">
        <v>100</v>
      </c>
      <c r="AE115" s="264" t="s">
        <v>1073</v>
      </c>
      <c r="AF115" s="46" t="s">
        <v>971</v>
      </c>
      <c r="AG115" s="39"/>
      <c r="AH115" s="36">
        <v>255835776.47999999</v>
      </c>
      <c r="AI115" s="36">
        <v>89929200</v>
      </c>
    </row>
    <row r="116" spans="2:37" ht="71.25" customHeight="1" x14ac:dyDescent="0.25">
      <c r="B116" s="8" t="s">
        <v>452</v>
      </c>
      <c r="C116" s="11" t="s">
        <v>453</v>
      </c>
      <c r="D116" s="11" t="s">
        <v>499</v>
      </c>
      <c r="E116" s="141" t="s">
        <v>509</v>
      </c>
      <c r="F116" s="11" t="s">
        <v>133</v>
      </c>
      <c r="G116" s="160">
        <v>2</v>
      </c>
      <c r="H116" s="9" t="s">
        <v>510</v>
      </c>
      <c r="I116" s="176" t="s">
        <v>87</v>
      </c>
      <c r="J116" s="9" t="s">
        <v>511</v>
      </c>
      <c r="K116" s="9" t="s">
        <v>88</v>
      </c>
      <c r="L116" s="9" t="s">
        <v>512</v>
      </c>
      <c r="M116" s="11" t="s">
        <v>89</v>
      </c>
      <c r="N116" s="10">
        <v>45017</v>
      </c>
      <c r="O116" s="205">
        <v>45138</v>
      </c>
      <c r="P116" s="227" t="s">
        <v>128</v>
      </c>
      <c r="Q116" s="158" t="s">
        <v>135</v>
      </c>
      <c r="R116" s="89" t="s">
        <v>135</v>
      </c>
      <c r="S116" s="158" t="s">
        <v>135</v>
      </c>
      <c r="T116" s="89" t="s">
        <v>135</v>
      </c>
      <c r="U116" s="158" t="s">
        <v>135</v>
      </c>
      <c r="V116" s="89" t="s">
        <v>135</v>
      </c>
      <c r="W116" s="158">
        <v>2</v>
      </c>
      <c r="X116" s="89" t="s">
        <v>135</v>
      </c>
      <c r="Y116" s="158" t="s">
        <v>135</v>
      </c>
      <c r="Z116" s="89" t="s">
        <v>135</v>
      </c>
      <c r="AA116" s="158" t="s">
        <v>135</v>
      </c>
      <c r="AB116" s="242" t="s">
        <v>135</v>
      </c>
      <c r="AC116" s="222" t="s">
        <v>118</v>
      </c>
      <c r="AD116" s="13" t="s">
        <v>100</v>
      </c>
      <c r="AE116" s="264" t="s">
        <v>1073</v>
      </c>
      <c r="AF116" s="46" t="s">
        <v>971</v>
      </c>
      <c r="AG116" s="39"/>
      <c r="AH116" s="36">
        <v>66026738.039999999</v>
      </c>
      <c r="AI116" s="36">
        <v>50943300</v>
      </c>
    </row>
    <row r="117" spans="2:37" ht="51" customHeight="1" x14ac:dyDescent="0.25">
      <c r="B117" s="8" t="s">
        <v>452</v>
      </c>
      <c r="C117" s="11"/>
      <c r="D117" s="11"/>
      <c r="E117" s="141" t="s">
        <v>513</v>
      </c>
      <c r="F117" s="11" t="s">
        <v>133</v>
      </c>
      <c r="G117" s="160">
        <v>1</v>
      </c>
      <c r="H117" s="9" t="s">
        <v>514</v>
      </c>
      <c r="I117" s="176" t="s">
        <v>87</v>
      </c>
      <c r="J117" s="9" t="s">
        <v>515</v>
      </c>
      <c r="K117" s="9" t="s">
        <v>88</v>
      </c>
      <c r="L117" s="9" t="s">
        <v>516</v>
      </c>
      <c r="M117" s="11" t="s">
        <v>502</v>
      </c>
      <c r="N117" s="10">
        <v>44986</v>
      </c>
      <c r="O117" s="205">
        <v>45260</v>
      </c>
      <c r="P117" s="227" t="s">
        <v>128</v>
      </c>
      <c r="Q117" s="158" t="s">
        <v>135</v>
      </c>
      <c r="R117" s="89" t="s">
        <v>135</v>
      </c>
      <c r="S117" s="158" t="s">
        <v>135</v>
      </c>
      <c r="T117" s="89" t="s">
        <v>135</v>
      </c>
      <c r="U117" s="158" t="s">
        <v>135</v>
      </c>
      <c r="V117" s="89" t="s">
        <v>135</v>
      </c>
      <c r="W117" s="158" t="s">
        <v>135</v>
      </c>
      <c r="X117" s="89" t="s">
        <v>135</v>
      </c>
      <c r="Y117" s="158" t="s">
        <v>135</v>
      </c>
      <c r="Z117" s="89" t="s">
        <v>135</v>
      </c>
      <c r="AA117" s="158">
        <v>1</v>
      </c>
      <c r="AB117" s="242" t="s">
        <v>135</v>
      </c>
      <c r="AC117" s="222" t="s">
        <v>118</v>
      </c>
      <c r="AD117" s="13" t="s">
        <v>100</v>
      </c>
      <c r="AE117" s="264" t="s">
        <v>1073</v>
      </c>
      <c r="AF117" s="46" t="s">
        <v>971</v>
      </c>
      <c r="AG117" s="39"/>
      <c r="AH117" s="36">
        <v>147302212.44000003</v>
      </c>
      <c r="AI117" s="36">
        <v>0</v>
      </c>
    </row>
    <row r="118" spans="2:37" ht="51" customHeight="1" x14ac:dyDescent="0.25">
      <c r="B118" s="8" t="s">
        <v>452</v>
      </c>
      <c r="C118" s="11"/>
      <c r="D118" s="11"/>
      <c r="E118" s="141" t="s">
        <v>517</v>
      </c>
      <c r="F118" s="11" t="s">
        <v>133</v>
      </c>
      <c r="G118" s="160">
        <v>1</v>
      </c>
      <c r="H118" s="9" t="s">
        <v>518</v>
      </c>
      <c r="I118" s="176" t="s">
        <v>125</v>
      </c>
      <c r="J118" s="9" t="s">
        <v>519</v>
      </c>
      <c r="K118" s="9" t="s">
        <v>88</v>
      </c>
      <c r="L118" s="9" t="s">
        <v>520</v>
      </c>
      <c r="M118" s="11" t="s">
        <v>502</v>
      </c>
      <c r="N118" s="10">
        <v>45017</v>
      </c>
      <c r="O118" s="205">
        <v>45289</v>
      </c>
      <c r="P118" s="227" t="s">
        <v>128</v>
      </c>
      <c r="Q118" s="158" t="s">
        <v>135</v>
      </c>
      <c r="R118" s="89" t="s">
        <v>135</v>
      </c>
      <c r="S118" s="158" t="s">
        <v>135</v>
      </c>
      <c r="T118" s="89" t="s">
        <v>135</v>
      </c>
      <c r="U118" s="158" t="s">
        <v>135</v>
      </c>
      <c r="V118" s="89" t="s">
        <v>135</v>
      </c>
      <c r="W118" s="158" t="s">
        <v>135</v>
      </c>
      <c r="X118" s="89" t="s">
        <v>135</v>
      </c>
      <c r="Y118" s="158" t="s">
        <v>135</v>
      </c>
      <c r="Z118" s="89" t="s">
        <v>135</v>
      </c>
      <c r="AA118" s="158" t="s">
        <v>135</v>
      </c>
      <c r="AB118" s="242">
        <v>1</v>
      </c>
      <c r="AC118" s="222" t="s">
        <v>118</v>
      </c>
      <c r="AD118" s="13" t="s">
        <v>100</v>
      </c>
      <c r="AE118" s="264" t="s">
        <v>1073</v>
      </c>
      <c r="AF118" s="46" t="s">
        <v>971</v>
      </c>
      <c r="AG118" s="39"/>
      <c r="AH118" s="36">
        <v>84260579.639999986</v>
      </c>
      <c r="AI118" s="36">
        <v>0</v>
      </c>
    </row>
    <row r="119" spans="2:37" ht="51" customHeight="1" x14ac:dyDescent="0.25">
      <c r="B119" s="8" t="s">
        <v>452</v>
      </c>
      <c r="C119" s="11"/>
      <c r="D119" s="11"/>
      <c r="E119" s="141" t="s">
        <v>521</v>
      </c>
      <c r="F119" s="11" t="s">
        <v>133</v>
      </c>
      <c r="G119" s="159">
        <v>1</v>
      </c>
      <c r="H119" s="43" t="s">
        <v>522</v>
      </c>
      <c r="I119" s="176" t="s">
        <v>125</v>
      </c>
      <c r="J119" s="9" t="s">
        <v>523</v>
      </c>
      <c r="K119" s="9" t="s">
        <v>88</v>
      </c>
      <c r="L119" s="9" t="s">
        <v>524</v>
      </c>
      <c r="M119" s="11" t="s">
        <v>502</v>
      </c>
      <c r="N119" s="50">
        <v>44958</v>
      </c>
      <c r="O119" s="205">
        <v>45114</v>
      </c>
      <c r="P119" s="227" t="s">
        <v>128</v>
      </c>
      <c r="Q119" s="163" t="s">
        <v>135</v>
      </c>
      <c r="R119" s="208" t="s">
        <v>135</v>
      </c>
      <c r="S119" s="163" t="s">
        <v>135</v>
      </c>
      <c r="T119" s="208" t="s">
        <v>135</v>
      </c>
      <c r="U119" s="163" t="s">
        <v>135</v>
      </c>
      <c r="V119" s="208" t="s">
        <v>135</v>
      </c>
      <c r="W119" s="163">
        <v>1</v>
      </c>
      <c r="X119" s="208" t="s">
        <v>135</v>
      </c>
      <c r="Y119" s="163" t="s">
        <v>135</v>
      </c>
      <c r="Z119" s="208" t="s">
        <v>135</v>
      </c>
      <c r="AA119" s="163" t="s">
        <v>135</v>
      </c>
      <c r="AB119" s="243" t="s">
        <v>135</v>
      </c>
      <c r="AC119" s="222" t="s">
        <v>118</v>
      </c>
      <c r="AD119" s="13" t="s">
        <v>100</v>
      </c>
      <c r="AE119" s="264" t="s">
        <v>1073</v>
      </c>
      <c r="AF119" s="46" t="s">
        <v>971</v>
      </c>
      <c r="AG119" s="39"/>
      <c r="AH119" s="36">
        <v>76704548.760000005</v>
      </c>
      <c r="AI119" s="36">
        <v>0</v>
      </c>
    </row>
    <row r="120" spans="2:37" ht="51" customHeight="1" x14ac:dyDescent="0.25">
      <c r="B120" s="8" t="s">
        <v>452</v>
      </c>
      <c r="C120" s="11"/>
      <c r="D120" s="11"/>
      <c r="E120" s="141" t="s">
        <v>525</v>
      </c>
      <c r="F120" s="11" t="s">
        <v>133</v>
      </c>
      <c r="G120" s="160">
        <v>1</v>
      </c>
      <c r="H120" s="9" t="s">
        <v>526</v>
      </c>
      <c r="I120" s="176" t="s">
        <v>125</v>
      </c>
      <c r="J120" s="9" t="s">
        <v>527</v>
      </c>
      <c r="K120" s="9" t="s">
        <v>88</v>
      </c>
      <c r="L120" s="9" t="s">
        <v>528</v>
      </c>
      <c r="M120" s="11" t="s">
        <v>502</v>
      </c>
      <c r="N120" s="10">
        <v>44928</v>
      </c>
      <c r="O120" s="205">
        <v>45012</v>
      </c>
      <c r="P120" s="227" t="s">
        <v>128</v>
      </c>
      <c r="Q120" s="158" t="s">
        <v>135</v>
      </c>
      <c r="R120" s="89" t="s">
        <v>135</v>
      </c>
      <c r="S120" s="158">
        <v>1</v>
      </c>
      <c r="T120" s="89" t="s">
        <v>135</v>
      </c>
      <c r="U120" s="158" t="s">
        <v>135</v>
      </c>
      <c r="V120" s="89" t="s">
        <v>135</v>
      </c>
      <c r="W120" s="158" t="s">
        <v>135</v>
      </c>
      <c r="X120" s="89" t="s">
        <v>135</v>
      </c>
      <c r="Y120" s="158" t="s">
        <v>135</v>
      </c>
      <c r="Z120" s="89" t="s">
        <v>135</v>
      </c>
      <c r="AA120" s="158" t="s">
        <v>135</v>
      </c>
      <c r="AB120" s="242" t="s">
        <v>135</v>
      </c>
      <c r="AC120" s="222" t="s">
        <v>118</v>
      </c>
      <c r="AD120" s="13" t="s">
        <v>100</v>
      </c>
      <c r="AE120" s="264" t="s">
        <v>1073</v>
      </c>
      <c r="AF120" s="46" t="s">
        <v>971</v>
      </c>
      <c r="AG120" s="39"/>
      <c r="AH120" s="36">
        <v>50915237.160000011</v>
      </c>
      <c r="AI120" s="36">
        <v>0</v>
      </c>
    </row>
    <row r="121" spans="2:37" ht="51" customHeight="1" x14ac:dyDescent="0.25">
      <c r="B121" s="8" t="s">
        <v>452</v>
      </c>
      <c r="C121" s="11"/>
      <c r="D121" s="11"/>
      <c r="E121" s="141" t="s">
        <v>529</v>
      </c>
      <c r="F121" s="11" t="s">
        <v>133</v>
      </c>
      <c r="G121" s="160">
        <v>4</v>
      </c>
      <c r="H121" s="9" t="s">
        <v>530</v>
      </c>
      <c r="I121" s="176" t="s">
        <v>87</v>
      </c>
      <c r="J121" s="9" t="s">
        <v>457</v>
      </c>
      <c r="K121" s="9" t="s">
        <v>88</v>
      </c>
      <c r="L121" s="9" t="s">
        <v>480</v>
      </c>
      <c r="M121" s="11" t="s">
        <v>502</v>
      </c>
      <c r="N121" s="10">
        <v>45008</v>
      </c>
      <c r="O121" s="205">
        <v>45267</v>
      </c>
      <c r="P121" s="227" t="s">
        <v>90</v>
      </c>
      <c r="Q121" s="158" t="s">
        <v>135</v>
      </c>
      <c r="R121" s="89" t="s">
        <v>135</v>
      </c>
      <c r="S121" s="158">
        <v>1</v>
      </c>
      <c r="T121" s="89" t="s">
        <v>135</v>
      </c>
      <c r="U121" s="158" t="s">
        <v>135</v>
      </c>
      <c r="V121" s="89">
        <v>1</v>
      </c>
      <c r="W121" s="158" t="s">
        <v>135</v>
      </c>
      <c r="X121" s="89" t="s">
        <v>135</v>
      </c>
      <c r="Y121" s="158">
        <v>1</v>
      </c>
      <c r="Z121" s="89" t="s">
        <v>135</v>
      </c>
      <c r="AA121" s="158" t="s">
        <v>135</v>
      </c>
      <c r="AB121" s="242">
        <v>1</v>
      </c>
      <c r="AC121" s="222" t="s">
        <v>118</v>
      </c>
      <c r="AD121" s="13" t="s">
        <v>100</v>
      </c>
      <c r="AE121" s="264" t="s">
        <v>1073</v>
      </c>
      <c r="AF121" s="46" t="s">
        <v>971</v>
      </c>
      <c r="AG121" s="39"/>
      <c r="AH121" s="36">
        <v>32072063.040000007</v>
      </c>
      <c r="AI121" s="36">
        <v>0</v>
      </c>
    </row>
    <row r="122" spans="2:37" ht="51" customHeight="1" x14ac:dyDescent="0.25">
      <c r="B122" s="8" t="s">
        <v>452</v>
      </c>
      <c r="C122" s="11"/>
      <c r="D122" s="11"/>
      <c r="E122" s="141" t="s">
        <v>531</v>
      </c>
      <c r="F122" s="11" t="s">
        <v>133</v>
      </c>
      <c r="G122" s="160">
        <v>1</v>
      </c>
      <c r="H122" s="9" t="s">
        <v>532</v>
      </c>
      <c r="I122" s="176" t="s">
        <v>125</v>
      </c>
      <c r="J122" s="9" t="s">
        <v>457</v>
      </c>
      <c r="K122" s="9" t="s">
        <v>264</v>
      </c>
      <c r="L122" s="9" t="s">
        <v>533</v>
      </c>
      <c r="M122" s="11" t="s">
        <v>502</v>
      </c>
      <c r="N122" s="10">
        <v>44958</v>
      </c>
      <c r="O122" s="205">
        <v>45226</v>
      </c>
      <c r="P122" s="227" t="s">
        <v>128</v>
      </c>
      <c r="Q122" s="158" t="s">
        <v>135</v>
      </c>
      <c r="R122" s="89" t="s">
        <v>135</v>
      </c>
      <c r="S122" s="158" t="s">
        <v>135</v>
      </c>
      <c r="T122" s="89" t="s">
        <v>135</v>
      </c>
      <c r="U122" s="158" t="s">
        <v>135</v>
      </c>
      <c r="V122" s="89" t="s">
        <v>135</v>
      </c>
      <c r="W122" s="158" t="s">
        <v>135</v>
      </c>
      <c r="X122" s="89" t="s">
        <v>135</v>
      </c>
      <c r="Y122" s="158" t="s">
        <v>135</v>
      </c>
      <c r="Z122" s="89">
        <v>1</v>
      </c>
      <c r="AA122" s="158" t="s">
        <v>135</v>
      </c>
      <c r="AB122" s="242" t="s">
        <v>135</v>
      </c>
      <c r="AC122" s="222" t="s">
        <v>118</v>
      </c>
      <c r="AD122" s="13" t="s">
        <v>100</v>
      </c>
      <c r="AE122" s="264" t="s">
        <v>1073</v>
      </c>
      <c r="AF122" s="46" t="s">
        <v>971</v>
      </c>
      <c r="AG122" s="39"/>
      <c r="AH122" s="36">
        <v>127124928.36</v>
      </c>
      <c r="AI122" s="36">
        <v>0</v>
      </c>
    </row>
    <row r="123" spans="2:37" ht="51" customHeight="1" x14ac:dyDescent="0.25">
      <c r="B123" s="8" t="s">
        <v>452</v>
      </c>
      <c r="C123" s="11"/>
      <c r="D123" s="11"/>
      <c r="E123" s="141" t="s">
        <v>534</v>
      </c>
      <c r="F123" s="11" t="s">
        <v>133</v>
      </c>
      <c r="G123" s="160">
        <v>1</v>
      </c>
      <c r="H123" s="9" t="s">
        <v>535</v>
      </c>
      <c r="I123" s="176" t="s">
        <v>125</v>
      </c>
      <c r="J123" s="9" t="s">
        <v>536</v>
      </c>
      <c r="K123" s="9" t="s">
        <v>88</v>
      </c>
      <c r="L123" s="9" t="s">
        <v>537</v>
      </c>
      <c r="M123" s="11" t="s">
        <v>502</v>
      </c>
      <c r="N123" s="10">
        <v>44929</v>
      </c>
      <c r="O123" s="205">
        <v>45043</v>
      </c>
      <c r="P123" s="227" t="s">
        <v>128</v>
      </c>
      <c r="Q123" s="158" t="s">
        <v>135</v>
      </c>
      <c r="R123" s="89" t="s">
        <v>135</v>
      </c>
      <c r="S123" s="158" t="s">
        <v>135</v>
      </c>
      <c r="T123" s="89">
        <v>1</v>
      </c>
      <c r="U123" s="158" t="s">
        <v>135</v>
      </c>
      <c r="V123" s="89" t="s">
        <v>135</v>
      </c>
      <c r="W123" s="158" t="s">
        <v>135</v>
      </c>
      <c r="X123" s="89" t="s">
        <v>135</v>
      </c>
      <c r="Y123" s="158" t="s">
        <v>135</v>
      </c>
      <c r="Z123" s="89" t="s">
        <v>135</v>
      </c>
      <c r="AA123" s="158" t="s">
        <v>135</v>
      </c>
      <c r="AB123" s="242" t="s">
        <v>135</v>
      </c>
      <c r="AC123" s="222" t="s">
        <v>118</v>
      </c>
      <c r="AD123" s="13" t="s">
        <v>100</v>
      </c>
      <c r="AE123" s="264" t="s">
        <v>1073</v>
      </c>
      <c r="AF123" s="46" t="s">
        <v>971</v>
      </c>
      <c r="AG123" s="39"/>
      <c r="AH123" s="36">
        <v>26667187.560000002</v>
      </c>
      <c r="AI123" s="36">
        <v>0</v>
      </c>
    </row>
    <row r="124" spans="2:37" ht="51" customHeight="1" x14ac:dyDescent="0.25">
      <c r="B124" s="8" t="s">
        <v>452</v>
      </c>
      <c r="C124" s="11"/>
      <c r="D124" s="11"/>
      <c r="E124" s="141" t="s">
        <v>538</v>
      </c>
      <c r="F124" s="11" t="s">
        <v>133</v>
      </c>
      <c r="G124" s="160">
        <v>1</v>
      </c>
      <c r="H124" s="9" t="s">
        <v>539</v>
      </c>
      <c r="I124" s="176" t="s">
        <v>125</v>
      </c>
      <c r="J124" s="9" t="s">
        <v>519</v>
      </c>
      <c r="K124" s="9" t="s">
        <v>88</v>
      </c>
      <c r="L124" s="9" t="s">
        <v>540</v>
      </c>
      <c r="M124" s="11" t="s">
        <v>502</v>
      </c>
      <c r="N124" s="10">
        <v>44941</v>
      </c>
      <c r="O124" s="205">
        <v>45275</v>
      </c>
      <c r="P124" s="227" t="s">
        <v>128</v>
      </c>
      <c r="Q124" s="158" t="s">
        <v>135</v>
      </c>
      <c r="R124" s="89" t="s">
        <v>135</v>
      </c>
      <c r="S124" s="158" t="s">
        <v>135</v>
      </c>
      <c r="T124" s="89" t="s">
        <v>135</v>
      </c>
      <c r="U124" s="158" t="s">
        <v>135</v>
      </c>
      <c r="V124" s="89" t="s">
        <v>135</v>
      </c>
      <c r="W124" s="158" t="s">
        <v>135</v>
      </c>
      <c r="X124" s="89" t="s">
        <v>135</v>
      </c>
      <c r="Y124" s="158" t="s">
        <v>135</v>
      </c>
      <c r="Z124" s="89" t="s">
        <v>135</v>
      </c>
      <c r="AA124" s="158" t="s">
        <v>135</v>
      </c>
      <c r="AB124" s="242">
        <v>1</v>
      </c>
      <c r="AC124" s="222" t="s">
        <v>118</v>
      </c>
      <c r="AD124" s="13" t="s">
        <v>100</v>
      </c>
      <c r="AE124" s="264" t="s">
        <v>1073</v>
      </c>
      <c r="AF124" s="46" t="s">
        <v>971</v>
      </c>
      <c r="AG124" s="39"/>
      <c r="AH124" s="36">
        <v>101162811.23999999</v>
      </c>
      <c r="AI124" s="36">
        <v>0</v>
      </c>
    </row>
    <row r="125" spans="2:37" ht="51" customHeight="1" x14ac:dyDescent="0.25">
      <c r="B125" s="103" t="s">
        <v>541</v>
      </c>
      <c r="C125" s="104" t="s">
        <v>542</v>
      </c>
      <c r="D125" s="104" t="s">
        <v>543</v>
      </c>
      <c r="E125" s="141" t="s">
        <v>544</v>
      </c>
      <c r="F125" s="104" t="s">
        <v>112</v>
      </c>
      <c r="G125" s="270">
        <v>4</v>
      </c>
      <c r="H125" s="105" t="s">
        <v>545</v>
      </c>
      <c r="I125" s="258" t="s">
        <v>87</v>
      </c>
      <c r="J125" s="121" t="s">
        <v>546</v>
      </c>
      <c r="K125" s="271" t="s">
        <v>264</v>
      </c>
      <c r="L125" s="272" t="s">
        <v>547</v>
      </c>
      <c r="M125" s="259" t="s">
        <v>89</v>
      </c>
      <c r="N125" s="106">
        <v>44936</v>
      </c>
      <c r="O125" s="207">
        <v>45289</v>
      </c>
      <c r="P125" s="261" t="s">
        <v>90</v>
      </c>
      <c r="Q125" s="163" t="s">
        <v>135</v>
      </c>
      <c r="R125" s="113" t="s">
        <v>135</v>
      </c>
      <c r="S125" s="163">
        <v>1</v>
      </c>
      <c r="T125" s="113" t="s">
        <v>135</v>
      </c>
      <c r="U125" s="163" t="s">
        <v>135</v>
      </c>
      <c r="V125" s="113">
        <v>1</v>
      </c>
      <c r="W125" s="163" t="s">
        <v>135</v>
      </c>
      <c r="X125" s="113" t="s">
        <v>135</v>
      </c>
      <c r="Y125" s="163">
        <v>1</v>
      </c>
      <c r="Z125" s="113" t="s">
        <v>135</v>
      </c>
      <c r="AA125" s="163" t="s">
        <v>135</v>
      </c>
      <c r="AB125" s="210">
        <v>1</v>
      </c>
      <c r="AC125" s="262" t="s">
        <v>118</v>
      </c>
      <c r="AD125" s="263" t="s">
        <v>100</v>
      </c>
      <c r="AE125" s="265" t="s">
        <v>1073</v>
      </c>
      <c r="AF125" s="46" t="s">
        <v>971</v>
      </c>
      <c r="AG125" s="110"/>
      <c r="AH125" s="111">
        <f>773604264*80%</f>
        <v>618883411.20000005</v>
      </c>
      <c r="AI125" s="435">
        <v>1291551826</v>
      </c>
    </row>
    <row r="126" spans="2:37" ht="86.25" customHeight="1" x14ac:dyDescent="0.25">
      <c r="B126" s="103" t="s">
        <v>541</v>
      </c>
      <c r="C126" s="104" t="s">
        <v>542</v>
      </c>
      <c r="D126" s="104" t="s">
        <v>543</v>
      </c>
      <c r="E126" s="141" t="s">
        <v>548</v>
      </c>
      <c r="F126" s="104" t="s">
        <v>112</v>
      </c>
      <c r="G126" s="273">
        <v>6</v>
      </c>
      <c r="H126" s="105" t="s">
        <v>549</v>
      </c>
      <c r="I126" s="258" t="s">
        <v>96</v>
      </c>
      <c r="J126" s="121" t="s">
        <v>550</v>
      </c>
      <c r="K126" s="274" t="s">
        <v>264</v>
      </c>
      <c r="L126" s="275" t="s">
        <v>551</v>
      </c>
      <c r="M126" s="259" t="s">
        <v>176</v>
      </c>
      <c r="N126" s="106">
        <v>45200</v>
      </c>
      <c r="O126" s="207">
        <v>45077</v>
      </c>
      <c r="P126" s="261" t="s">
        <v>128</v>
      </c>
      <c r="Q126" s="158" t="s">
        <v>135</v>
      </c>
      <c r="R126" s="115" t="s">
        <v>135</v>
      </c>
      <c r="S126" s="158" t="s">
        <v>135</v>
      </c>
      <c r="T126" s="115" t="s">
        <v>135</v>
      </c>
      <c r="U126" s="158" t="s">
        <v>135</v>
      </c>
      <c r="V126" s="115" t="s">
        <v>135</v>
      </c>
      <c r="W126" s="158" t="s">
        <v>135</v>
      </c>
      <c r="X126" s="115" t="s">
        <v>135</v>
      </c>
      <c r="Y126" s="158" t="s">
        <v>135</v>
      </c>
      <c r="Z126" s="115" t="s">
        <v>135</v>
      </c>
      <c r="AA126" s="158" t="s">
        <v>135</v>
      </c>
      <c r="AB126" s="211">
        <v>6</v>
      </c>
      <c r="AC126" s="262" t="s">
        <v>118</v>
      </c>
      <c r="AD126" s="263" t="s">
        <v>100</v>
      </c>
      <c r="AE126" s="265" t="s">
        <v>1073</v>
      </c>
      <c r="AF126" s="46" t="s">
        <v>971</v>
      </c>
      <c r="AG126" s="110"/>
      <c r="AH126" s="111">
        <f>773604264*20%</f>
        <v>154720852.80000001</v>
      </c>
      <c r="AI126" s="436"/>
    </row>
    <row r="127" spans="2:37" ht="86.25" customHeight="1" x14ac:dyDescent="0.25">
      <c r="B127" s="103" t="s">
        <v>541</v>
      </c>
      <c r="C127" s="104" t="s">
        <v>542</v>
      </c>
      <c r="D127" s="104" t="s">
        <v>543</v>
      </c>
      <c r="E127" s="141" t="s">
        <v>553</v>
      </c>
      <c r="F127" s="104" t="s">
        <v>112</v>
      </c>
      <c r="G127" s="276">
        <v>0.74</v>
      </c>
      <c r="H127" s="105" t="s">
        <v>1000</v>
      </c>
      <c r="I127" s="258" t="s">
        <v>87</v>
      </c>
      <c r="J127" s="257" t="s">
        <v>1001</v>
      </c>
      <c r="K127" s="274" t="s">
        <v>115</v>
      </c>
      <c r="L127" s="275" t="s">
        <v>1002</v>
      </c>
      <c r="M127" s="259" t="s">
        <v>176</v>
      </c>
      <c r="N127" s="260">
        <v>44927</v>
      </c>
      <c r="O127" s="260">
        <v>45107</v>
      </c>
      <c r="P127" s="261" t="s">
        <v>128</v>
      </c>
      <c r="Q127" s="158"/>
      <c r="R127" s="115"/>
      <c r="S127" s="158"/>
      <c r="T127" s="115"/>
      <c r="U127" s="158"/>
      <c r="V127" s="213">
        <v>0.74</v>
      </c>
      <c r="W127" s="158"/>
      <c r="X127" s="115"/>
      <c r="Y127" s="158"/>
      <c r="Z127" s="115"/>
      <c r="AA127" s="158"/>
      <c r="AB127" s="211"/>
      <c r="AC127" s="262" t="s">
        <v>118</v>
      </c>
      <c r="AD127" s="263" t="s">
        <v>100</v>
      </c>
      <c r="AE127" s="265" t="s">
        <v>1073</v>
      </c>
      <c r="AF127" s="46" t="s">
        <v>971</v>
      </c>
      <c r="AG127" s="110"/>
      <c r="AH127" s="111">
        <f>773604264*20%</f>
        <v>154720852.80000001</v>
      </c>
      <c r="AI127" s="437"/>
    </row>
    <row r="128" spans="2:37" ht="51" customHeight="1" x14ac:dyDescent="0.25">
      <c r="B128" s="103" t="s">
        <v>541</v>
      </c>
      <c r="C128" s="104" t="s">
        <v>542</v>
      </c>
      <c r="D128" s="104" t="s">
        <v>552</v>
      </c>
      <c r="E128" s="141" t="s">
        <v>556</v>
      </c>
      <c r="F128" s="104" t="s">
        <v>112</v>
      </c>
      <c r="G128" s="277">
        <v>2</v>
      </c>
      <c r="H128" s="105" t="s">
        <v>554</v>
      </c>
      <c r="I128" s="105" t="s">
        <v>87</v>
      </c>
      <c r="J128" s="257" t="s">
        <v>555</v>
      </c>
      <c r="K128" s="274" t="s">
        <v>264</v>
      </c>
      <c r="L128" s="275" t="s">
        <v>1003</v>
      </c>
      <c r="M128" s="259" t="s">
        <v>89</v>
      </c>
      <c r="N128" s="106">
        <v>44936</v>
      </c>
      <c r="O128" s="207">
        <v>45289</v>
      </c>
      <c r="P128" s="261" t="s">
        <v>128</v>
      </c>
      <c r="Q128" s="158" t="s">
        <v>135</v>
      </c>
      <c r="R128" s="115" t="s">
        <v>135</v>
      </c>
      <c r="S128" s="158" t="s">
        <v>135</v>
      </c>
      <c r="T128" s="115" t="s">
        <v>135</v>
      </c>
      <c r="U128" s="158" t="s">
        <v>135</v>
      </c>
      <c r="V128" s="115" t="s">
        <v>135</v>
      </c>
      <c r="W128" s="158" t="s">
        <v>135</v>
      </c>
      <c r="X128" s="115" t="s">
        <v>135</v>
      </c>
      <c r="Y128" s="158" t="s">
        <v>135</v>
      </c>
      <c r="Z128" s="115" t="s">
        <v>135</v>
      </c>
      <c r="AA128" s="158" t="s">
        <v>135</v>
      </c>
      <c r="AB128" s="211">
        <v>2</v>
      </c>
      <c r="AC128" s="262" t="s">
        <v>118</v>
      </c>
      <c r="AD128" s="263" t="s">
        <v>100</v>
      </c>
      <c r="AE128" s="265" t="s">
        <v>1073</v>
      </c>
      <c r="AF128" s="46" t="s">
        <v>971</v>
      </c>
      <c r="AG128" s="110"/>
      <c r="AH128" s="111">
        <v>141604965</v>
      </c>
      <c r="AI128" s="435">
        <v>21380274197</v>
      </c>
    </row>
    <row r="129" spans="2:35" ht="92.25" customHeight="1" x14ac:dyDescent="0.25">
      <c r="B129" s="103" t="s">
        <v>541</v>
      </c>
      <c r="C129" s="104" t="s">
        <v>542</v>
      </c>
      <c r="D129" s="104" t="s">
        <v>552</v>
      </c>
      <c r="E129" s="141" t="s">
        <v>559</v>
      </c>
      <c r="F129" s="104" t="s">
        <v>112</v>
      </c>
      <c r="G129" s="273">
        <v>3</v>
      </c>
      <c r="H129" s="105" t="s">
        <v>557</v>
      </c>
      <c r="I129" s="105" t="s">
        <v>87</v>
      </c>
      <c r="J129" s="257" t="s">
        <v>555</v>
      </c>
      <c r="K129" s="274" t="s">
        <v>264</v>
      </c>
      <c r="L129" s="275" t="s">
        <v>1004</v>
      </c>
      <c r="M129" s="259" t="s">
        <v>89</v>
      </c>
      <c r="N129" s="106">
        <v>44936</v>
      </c>
      <c r="O129" s="207">
        <v>45289</v>
      </c>
      <c r="P129" s="261" t="s">
        <v>90</v>
      </c>
      <c r="Q129" s="158" t="s">
        <v>135</v>
      </c>
      <c r="R129" s="115" t="s">
        <v>135</v>
      </c>
      <c r="S129" s="158">
        <v>0</v>
      </c>
      <c r="T129" s="115" t="s">
        <v>135</v>
      </c>
      <c r="U129" s="158" t="s">
        <v>135</v>
      </c>
      <c r="V129" s="115">
        <v>1</v>
      </c>
      <c r="W129" s="158" t="s">
        <v>135</v>
      </c>
      <c r="X129" s="115" t="s">
        <v>135</v>
      </c>
      <c r="Y129" s="158">
        <v>1</v>
      </c>
      <c r="Z129" s="115" t="s">
        <v>135</v>
      </c>
      <c r="AA129" s="158" t="s">
        <v>135</v>
      </c>
      <c r="AB129" s="211">
        <v>1</v>
      </c>
      <c r="AC129" s="262" t="s">
        <v>118</v>
      </c>
      <c r="AD129" s="263" t="s">
        <v>100</v>
      </c>
      <c r="AE129" s="265" t="s">
        <v>1073</v>
      </c>
      <c r="AF129" s="46" t="s">
        <v>971</v>
      </c>
      <c r="AG129" s="110"/>
      <c r="AH129" s="111">
        <v>141604965</v>
      </c>
      <c r="AI129" s="436"/>
    </row>
    <row r="130" spans="2:35" ht="91.5" customHeight="1" x14ac:dyDescent="0.25">
      <c r="B130" s="103" t="s">
        <v>541</v>
      </c>
      <c r="C130" s="104" t="s">
        <v>542</v>
      </c>
      <c r="D130" s="104" t="s">
        <v>552</v>
      </c>
      <c r="E130" s="141" t="s">
        <v>563</v>
      </c>
      <c r="F130" s="104" t="s">
        <v>112</v>
      </c>
      <c r="G130" s="276">
        <v>1</v>
      </c>
      <c r="H130" s="105" t="s">
        <v>1005</v>
      </c>
      <c r="I130" s="266" t="s">
        <v>87</v>
      </c>
      <c r="J130" s="105" t="s">
        <v>564</v>
      </c>
      <c r="K130" s="275" t="s">
        <v>115</v>
      </c>
      <c r="L130" s="275" t="s">
        <v>1006</v>
      </c>
      <c r="M130" s="259" t="s">
        <v>89</v>
      </c>
      <c r="N130" s="106">
        <v>44936</v>
      </c>
      <c r="O130" s="207">
        <v>45289</v>
      </c>
      <c r="P130" s="261" t="s">
        <v>218</v>
      </c>
      <c r="Q130" s="158" t="s">
        <v>135</v>
      </c>
      <c r="R130" s="115" t="s">
        <v>135</v>
      </c>
      <c r="S130" s="158" t="s">
        <v>135</v>
      </c>
      <c r="T130" s="115" t="s">
        <v>135</v>
      </c>
      <c r="U130" s="158" t="s">
        <v>135</v>
      </c>
      <c r="V130" s="213">
        <v>0.5</v>
      </c>
      <c r="W130" s="158" t="s">
        <v>135</v>
      </c>
      <c r="X130" s="115" t="s">
        <v>135</v>
      </c>
      <c r="Y130" s="158" t="s">
        <v>135</v>
      </c>
      <c r="Z130" s="115" t="s">
        <v>135</v>
      </c>
      <c r="AA130" s="158" t="s">
        <v>135</v>
      </c>
      <c r="AB130" s="214">
        <v>1</v>
      </c>
      <c r="AC130" s="262" t="s">
        <v>118</v>
      </c>
      <c r="AD130" s="263" t="s">
        <v>100</v>
      </c>
      <c r="AE130" s="265" t="s">
        <v>1073</v>
      </c>
      <c r="AF130" s="46" t="s">
        <v>971</v>
      </c>
      <c r="AG130" s="110"/>
      <c r="AH130" s="111">
        <v>141604965</v>
      </c>
      <c r="AI130" s="436"/>
    </row>
    <row r="131" spans="2:35" ht="62.25" customHeight="1" x14ac:dyDescent="0.25">
      <c r="B131" s="103" t="s">
        <v>541</v>
      </c>
      <c r="C131" s="104" t="s">
        <v>542</v>
      </c>
      <c r="D131" s="104" t="s">
        <v>552</v>
      </c>
      <c r="E131" s="141" t="s">
        <v>565</v>
      </c>
      <c r="F131" s="104" t="s">
        <v>112</v>
      </c>
      <c r="G131" s="273">
        <v>3</v>
      </c>
      <c r="H131" s="105" t="s">
        <v>566</v>
      </c>
      <c r="I131" s="266" t="s">
        <v>87</v>
      </c>
      <c r="J131" s="105" t="s">
        <v>555</v>
      </c>
      <c r="K131" s="275" t="s">
        <v>264</v>
      </c>
      <c r="L131" s="275" t="s">
        <v>567</v>
      </c>
      <c r="M131" s="259" t="s">
        <v>89</v>
      </c>
      <c r="N131" s="106">
        <v>44936</v>
      </c>
      <c r="O131" s="207">
        <v>45289</v>
      </c>
      <c r="P131" s="261" t="s">
        <v>128</v>
      </c>
      <c r="Q131" s="158" t="s">
        <v>135</v>
      </c>
      <c r="R131" s="115" t="s">
        <v>135</v>
      </c>
      <c r="S131" s="158" t="s">
        <v>135</v>
      </c>
      <c r="T131" s="115" t="s">
        <v>135</v>
      </c>
      <c r="U131" s="158" t="s">
        <v>135</v>
      </c>
      <c r="V131" s="115" t="s">
        <v>135</v>
      </c>
      <c r="W131" s="158" t="s">
        <v>135</v>
      </c>
      <c r="X131" s="115" t="s">
        <v>135</v>
      </c>
      <c r="Y131" s="158" t="s">
        <v>135</v>
      </c>
      <c r="Z131" s="115" t="s">
        <v>135</v>
      </c>
      <c r="AA131" s="158" t="s">
        <v>135</v>
      </c>
      <c r="AB131" s="211">
        <v>3</v>
      </c>
      <c r="AC131" s="262" t="s">
        <v>118</v>
      </c>
      <c r="AD131" s="263" t="s">
        <v>100</v>
      </c>
      <c r="AE131" s="265" t="s">
        <v>1073</v>
      </c>
      <c r="AF131" s="46" t="s">
        <v>971</v>
      </c>
      <c r="AG131" s="110"/>
      <c r="AH131" s="111">
        <v>141604965</v>
      </c>
      <c r="AI131" s="437"/>
    </row>
    <row r="132" spans="2:35" ht="51" customHeight="1" x14ac:dyDescent="0.25">
      <c r="B132" s="103" t="s">
        <v>541</v>
      </c>
      <c r="C132" s="104" t="s">
        <v>542</v>
      </c>
      <c r="D132" s="104" t="s">
        <v>558</v>
      </c>
      <c r="E132" s="141" t="s">
        <v>569</v>
      </c>
      <c r="F132" s="104" t="s">
        <v>112</v>
      </c>
      <c r="G132" s="276">
        <v>1</v>
      </c>
      <c r="H132" s="267" t="s">
        <v>560</v>
      </c>
      <c r="I132" s="105" t="s">
        <v>87</v>
      </c>
      <c r="J132" s="105" t="s">
        <v>1008</v>
      </c>
      <c r="K132" s="274" t="s">
        <v>115</v>
      </c>
      <c r="L132" s="275" t="s">
        <v>561</v>
      </c>
      <c r="M132" s="259" t="s">
        <v>89</v>
      </c>
      <c r="N132" s="106">
        <v>44927</v>
      </c>
      <c r="O132" s="207">
        <v>45016</v>
      </c>
      <c r="P132" s="261" t="s">
        <v>128</v>
      </c>
      <c r="Q132" s="158" t="s">
        <v>135</v>
      </c>
      <c r="R132" s="115" t="s">
        <v>135</v>
      </c>
      <c r="S132" s="158">
        <v>1</v>
      </c>
      <c r="T132" s="115" t="s">
        <v>135</v>
      </c>
      <c r="U132" s="158" t="s">
        <v>135</v>
      </c>
      <c r="V132" s="115" t="s">
        <v>135</v>
      </c>
      <c r="W132" s="158" t="s">
        <v>135</v>
      </c>
      <c r="X132" s="115" t="s">
        <v>135</v>
      </c>
      <c r="Y132" s="158" t="s">
        <v>135</v>
      </c>
      <c r="Z132" s="115" t="s">
        <v>135</v>
      </c>
      <c r="AA132" s="158" t="s">
        <v>135</v>
      </c>
      <c r="AB132" s="211" t="s">
        <v>135</v>
      </c>
      <c r="AC132" s="262" t="s">
        <v>223</v>
      </c>
      <c r="AD132" s="263" t="s">
        <v>310</v>
      </c>
      <c r="AE132" s="265" t="s">
        <v>1071</v>
      </c>
      <c r="AF132" s="46" t="s">
        <v>971</v>
      </c>
      <c r="AG132" s="110"/>
      <c r="AH132" s="111">
        <v>141604965</v>
      </c>
      <c r="AI132" s="111">
        <v>201579477</v>
      </c>
    </row>
    <row r="133" spans="2:35" ht="51" customHeight="1" x14ac:dyDescent="0.25">
      <c r="B133" s="103" t="s">
        <v>541</v>
      </c>
      <c r="C133" s="104" t="s">
        <v>542</v>
      </c>
      <c r="D133" s="104" t="s">
        <v>568</v>
      </c>
      <c r="E133" s="141" t="s">
        <v>571</v>
      </c>
      <c r="F133" s="104" t="s">
        <v>112</v>
      </c>
      <c r="G133" s="276">
        <v>1</v>
      </c>
      <c r="H133" s="105" t="s">
        <v>570</v>
      </c>
      <c r="I133" s="105" t="s">
        <v>87</v>
      </c>
      <c r="J133" s="105" t="s">
        <v>1009</v>
      </c>
      <c r="K133" s="274" t="s">
        <v>115</v>
      </c>
      <c r="L133" s="133" t="s">
        <v>961</v>
      </c>
      <c r="M133" s="104" t="s">
        <v>89</v>
      </c>
      <c r="N133" s="106">
        <v>44936</v>
      </c>
      <c r="O133" s="207">
        <v>45289</v>
      </c>
      <c r="P133" s="261" t="s">
        <v>218</v>
      </c>
      <c r="Q133" s="158" t="s">
        <v>135</v>
      </c>
      <c r="R133" s="115" t="s">
        <v>135</v>
      </c>
      <c r="S133" s="158" t="s">
        <v>135</v>
      </c>
      <c r="T133" s="115" t="s">
        <v>135</v>
      </c>
      <c r="U133" s="158" t="s">
        <v>135</v>
      </c>
      <c r="V133" s="213">
        <v>0.5</v>
      </c>
      <c r="W133" s="158" t="s">
        <v>135</v>
      </c>
      <c r="X133" s="115" t="s">
        <v>135</v>
      </c>
      <c r="Y133" s="158" t="s">
        <v>135</v>
      </c>
      <c r="Z133" s="115" t="s">
        <v>135</v>
      </c>
      <c r="AA133" s="158" t="s">
        <v>135</v>
      </c>
      <c r="AB133" s="214">
        <v>1</v>
      </c>
      <c r="AC133" s="262" t="s">
        <v>118</v>
      </c>
      <c r="AD133" s="263" t="s">
        <v>100</v>
      </c>
      <c r="AE133" s="265" t="s">
        <v>1073</v>
      </c>
      <c r="AF133" s="46" t="s">
        <v>971</v>
      </c>
      <c r="AG133" s="110"/>
      <c r="AH133" s="111">
        <v>4155443333</v>
      </c>
      <c r="AI133" s="435">
        <v>2394269500</v>
      </c>
    </row>
    <row r="134" spans="2:35" ht="75.75" customHeight="1" x14ac:dyDescent="0.25">
      <c r="B134" s="103" t="s">
        <v>541</v>
      </c>
      <c r="C134" s="104" t="s">
        <v>542</v>
      </c>
      <c r="D134" s="104" t="s">
        <v>568</v>
      </c>
      <c r="E134" s="141" t="s">
        <v>572</v>
      </c>
      <c r="F134" s="104" t="s">
        <v>112</v>
      </c>
      <c r="G134" s="273">
        <v>4</v>
      </c>
      <c r="H134" s="105" t="s">
        <v>1084</v>
      </c>
      <c r="I134" s="105" t="s">
        <v>87</v>
      </c>
      <c r="J134" s="105" t="s">
        <v>555</v>
      </c>
      <c r="K134" s="274" t="s">
        <v>264</v>
      </c>
      <c r="L134" s="275" t="s">
        <v>1085</v>
      </c>
      <c r="M134" s="104" t="s">
        <v>89</v>
      </c>
      <c r="N134" s="106">
        <v>44936</v>
      </c>
      <c r="O134" s="207">
        <v>45289</v>
      </c>
      <c r="P134" s="261" t="s">
        <v>218</v>
      </c>
      <c r="Q134" s="158" t="s">
        <v>135</v>
      </c>
      <c r="R134" s="115" t="s">
        <v>135</v>
      </c>
      <c r="S134" s="158" t="s">
        <v>135</v>
      </c>
      <c r="T134" s="115" t="s">
        <v>135</v>
      </c>
      <c r="U134" s="158" t="s">
        <v>135</v>
      </c>
      <c r="V134" s="115">
        <v>3</v>
      </c>
      <c r="W134" s="158" t="s">
        <v>135</v>
      </c>
      <c r="X134" s="115" t="s">
        <v>135</v>
      </c>
      <c r="Y134" s="158" t="s">
        <v>135</v>
      </c>
      <c r="Z134" s="115" t="s">
        <v>135</v>
      </c>
      <c r="AA134" s="158" t="s">
        <v>135</v>
      </c>
      <c r="AB134" s="211">
        <v>1</v>
      </c>
      <c r="AC134" s="262" t="s">
        <v>118</v>
      </c>
      <c r="AD134" s="263" t="s">
        <v>100</v>
      </c>
      <c r="AE134" s="265" t="s">
        <v>1073</v>
      </c>
      <c r="AF134" s="46" t="s">
        <v>971</v>
      </c>
      <c r="AG134" s="110"/>
      <c r="AH134" s="111">
        <v>4155443333</v>
      </c>
      <c r="AI134" s="436"/>
    </row>
    <row r="135" spans="2:35" ht="69.75" customHeight="1" x14ac:dyDescent="0.25">
      <c r="B135" s="103" t="s">
        <v>541</v>
      </c>
      <c r="C135" s="104" t="s">
        <v>542</v>
      </c>
      <c r="D135" s="104" t="s">
        <v>568</v>
      </c>
      <c r="E135" s="141" t="s">
        <v>575</v>
      </c>
      <c r="F135" s="104" t="s">
        <v>112</v>
      </c>
      <c r="G135" s="276">
        <v>1</v>
      </c>
      <c r="H135" s="105" t="s">
        <v>573</v>
      </c>
      <c r="I135" s="105" t="s">
        <v>87</v>
      </c>
      <c r="J135" s="105" t="s">
        <v>1011</v>
      </c>
      <c r="K135" s="274" t="s">
        <v>115</v>
      </c>
      <c r="L135" s="275" t="s">
        <v>1010</v>
      </c>
      <c r="M135" s="104" t="s">
        <v>89</v>
      </c>
      <c r="N135" s="106">
        <v>44936</v>
      </c>
      <c r="O135" s="207">
        <v>45289</v>
      </c>
      <c r="P135" s="261" t="s">
        <v>128</v>
      </c>
      <c r="Q135" s="158" t="s">
        <v>135</v>
      </c>
      <c r="R135" s="115" t="s">
        <v>135</v>
      </c>
      <c r="S135" s="158" t="s">
        <v>135</v>
      </c>
      <c r="T135" s="115" t="s">
        <v>135</v>
      </c>
      <c r="U135" s="158" t="s">
        <v>135</v>
      </c>
      <c r="V135" s="213"/>
      <c r="W135" s="158" t="s">
        <v>135</v>
      </c>
      <c r="X135" s="115" t="s">
        <v>135</v>
      </c>
      <c r="Y135" s="158" t="s">
        <v>135</v>
      </c>
      <c r="Z135" s="115" t="s">
        <v>135</v>
      </c>
      <c r="AA135" s="158" t="s">
        <v>135</v>
      </c>
      <c r="AB135" s="214">
        <v>1</v>
      </c>
      <c r="AC135" s="262" t="s">
        <v>118</v>
      </c>
      <c r="AD135" s="263" t="s">
        <v>100</v>
      </c>
      <c r="AE135" s="265" t="s">
        <v>1073</v>
      </c>
      <c r="AF135" s="46" t="s">
        <v>971</v>
      </c>
      <c r="AG135" s="110"/>
      <c r="AH135" s="111">
        <v>4155443333</v>
      </c>
      <c r="AI135" s="436"/>
    </row>
    <row r="136" spans="2:35" ht="51" customHeight="1" x14ac:dyDescent="0.25">
      <c r="B136" s="103" t="s">
        <v>541</v>
      </c>
      <c r="C136" s="104" t="s">
        <v>542</v>
      </c>
      <c r="D136" s="104" t="s">
        <v>568</v>
      </c>
      <c r="E136" s="141" t="s">
        <v>578</v>
      </c>
      <c r="F136" s="104" t="s">
        <v>112</v>
      </c>
      <c r="G136" s="273">
        <v>2</v>
      </c>
      <c r="H136" s="105" t="s">
        <v>587</v>
      </c>
      <c r="I136" s="105" t="s">
        <v>87</v>
      </c>
      <c r="J136" s="105" t="s">
        <v>555</v>
      </c>
      <c r="K136" s="274" t="s">
        <v>264</v>
      </c>
      <c r="L136" s="275" t="s">
        <v>1013</v>
      </c>
      <c r="M136" s="104" t="s">
        <v>89</v>
      </c>
      <c r="N136" s="106">
        <v>44936</v>
      </c>
      <c r="O136" s="207">
        <v>45289</v>
      </c>
      <c r="P136" s="212" t="s">
        <v>218</v>
      </c>
      <c r="Q136" s="158" t="s">
        <v>135</v>
      </c>
      <c r="R136" s="115" t="s">
        <v>135</v>
      </c>
      <c r="S136" s="158" t="s">
        <v>135</v>
      </c>
      <c r="T136" s="115" t="s">
        <v>135</v>
      </c>
      <c r="U136" s="158" t="s">
        <v>135</v>
      </c>
      <c r="V136" s="115">
        <v>1</v>
      </c>
      <c r="W136" s="158" t="s">
        <v>135</v>
      </c>
      <c r="X136" s="115" t="s">
        <v>135</v>
      </c>
      <c r="Y136" s="158" t="s">
        <v>135</v>
      </c>
      <c r="Z136" s="115" t="s">
        <v>135</v>
      </c>
      <c r="AA136" s="158" t="s">
        <v>135</v>
      </c>
      <c r="AB136" s="211">
        <v>1</v>
      </c>
      <c r="AC136" s="262" t="s">
        <v>118</v>
      </c>
      <c r="AD136" s="263" t="s">
        <v>100</v>
      </c>
      <c r="AE136" s="265" t="s">
        <v>1073</v>
      </c>
      <c r="AF136" s="46" t="s">
        <v>971</v>
      </c>
      <c r="AG136" s="110"/>
      <c r="AH136" s="111">
        <v>4155443333</v>
      </c>
      <c r="AI136" s="436"/>
    </row>
    <row r="137" spans="2:35" ht="51" customHeight="1" x14ac:dyDescent="0.25">
      <c r="B137" s="103" t="s">
        <v>541</v>
      </c>
      <c r="C137" s="104" t="s">
        <v>542</v>
      </c>
      <c r="D137" s="104" t="s">
        <v>568</v>
      </c>
      <c r="E137" s="141" t="s">
        <v>580</v>
      </c>
      <c r="F137" s="104" t="s">
        <v>112</v>
      </c>
      <c r="G137" s="273">
        <v>2</v>
      </c>
      <c r="H137" s="105" t="s">
        <v>1076</v>
      </c>
      <c r="I137" s="105" t="s">
        <v>87</v>
      </c>
      <c r="J137" s="105" t="s">
        <v>555</v>
      </c>
      <c r="K137" s="274" t="s">
        <v>264</v>
      </c>
      <c r="L137" s="275" t="s">
        <v>1013</v>
      </c>
      <c r="M137" s="104" t="s">
        <v>89</v>
      </c>
      <c r="N137" s="106">
        <v>44936</v>
      </c>
      <c r="O137" s="207">
        <v>45289</v>
      </c>
      <c r="P137" s="212" t="s">
        <v>218</v>
      </c>
      <c r="Q137" s="158" t="s">
        <v>135</v>
      </c>
      <c r="R137" s="115" t="s">
        <v>135</v>
      </c>
      <c r="S137" s="158" t="s">
        <v>135</v>
      </c>
      <c r="T137" s="115" t="s">
        <v>135</v>
      </c>
      <c r="U137" s="158" t="s">
        <v>135</v>
      </c>
      <c r="V137" s="115">
        <v>1</v>
      </c>
      <c r="W137" s="158" t="s">
        <v>135</v>
      </c>
      <c r="X137" s="115" t="s">
        <v>135</v>
      </c>
      <c r="Y137" s="158" t="s">
        <v>135</v>
      </c>
      <c r="Z137" s="115" t="s">
        <v>135</v>
      </c>
      <c r="AA137" s="158" t="s">
        <v>135</v>
      </c>
      <c r="AB137" s="211">
        <v>1</v>
      </c>
      <c r="AC137" s="262" t="s">
        <v>118</v>
      </c>
      <c r="AD137" s="263" t="s">
        <v>100</v>
      </c>
      <c r="AE137" s="265" t="s">
        <v>1073</v>
      </c>
      <c r="AF137" s="46" t="s">
        <v>971</v>
      </c>
      <c r="AG137" s="110"/>
      <c r="AH137" s="111">
        <v>4155443333</v>
      </c>
      <c r="AI137" s="436"/>
    </row>
    <row r="138" spans="2:35" ht="51" customHeight="1" x14ac:dyDescent="0.25">
      <c r="B138" s="103" t="s">
        <v>541</v>
      </c>
      <c r="C138" s="104" t="s">
        <v>542</v>
      </c>
      <c r="D138" s="104" t="s">
        <v>568</v>
      </c>
      <c r="E138" s="141" t="s">
        <v>582</v>
      </c>
      <c r="F138" s="104" t="s">
        <v>112</v>
      </c>
      <c r="G138" s="273">
        <v>2</v>
      </c>
      <c r="H138" s="105" t="s">
        <v>1012</v>
      </c>
      <c r="I138" s="105" t="s">
        <v>87</v>
      </c>
      <c r="J138" s="105" t="s">
        <v>555</v>
      </c>
      <c r="K138" s="274" t="s">
        <v>264</v>
      </c>
      <c r="L138" s="275" t="s">
        <v>1014</v>
      </c>
      <c r="M138" s="104" t="s">
        <v>89</v>
      </c>
      <c r="N138" s="106">
        <v>44936</v>
      </c>
      <c r="O138" s="207">
        <v>45289</v>
      </c>
      <c r="P138" s="212" t="s">
        <v>218</v>
      </c>
      <c r="Q138" s="158" t="s">
        <v>135</v>
      </c>
      <c r="R138" s="115" t="s">
        <v>135</v>
      </c>
      <c r="S138" s="158" t="s">
        <v>135</v>
      </c>
      <c r="T138" s="115" t="s">
        <v>135</v>
      </c>
      <c r="U138" s="158" t="s">
        <v>135</v>
      </c>
      <c r="V138" s="115">
        <v>1</v>
      </c>
      <c r="W138" s="158" t="s">
        <v>135</v>
      </c>
      <c r="X138" s="115" t="s">
        <v>135</v>
      </c>
      <c r="Y138" s="158" t="s">
        <v>135</v>
      </c>
      <c r="Z138" s="115" t="s">
        <v>135</v>
      </c>
      <c r="AA138" s="158" t="s">
        <v>135</v>
      </c>
      <c r="AB138" s="211">
        <v>1</v>
      </c>
      <c r="AC138" s="262" t="s">
        <v>118</v>
      </c>
      <c r="AD138" s="263" t="s">
        <v>100</v>
      </c>
      <c r="AE138" s="265" t="s">
        <v>1073</v>
      </c>
      <c r="AF138" s="46" t="s">
        <v>971</v>
      </c>
      <c r="AG138" s="110"/>
      <c r="AH138" s="111">
        <v>4155443333</v>
      </c>
      <c r="AI138" s="437"/>
    </row>
    <row r="139" spans="2:35" ht="51" customHeight="1" x14ac:dyDescent="0.25">
      <c r="B139" s="103" t="s">
        <v>541</v>
      </c>
      <c r="C139" s="104" t="s">
        <v>542</v>
      </c>
      <c r="D139" s="104" t="s">
        <v>574</v>
      </c>
      <c r="E139" s="141" t="s">
        <v>583</v>
      </c>
      <c r="F139" s="104" t="s">
        <v>112</v>
      </c>
      <c r="G139" s="273">
        <v>4</v>
      </c>
      <c r="H139" s="105" t="s">
        <v>1015</v>
      </c>
      <c r="I139" s="105" t="s">
        <v>87</v>
      </c>
      <c r="J139" s="105" t="s">
        <v>576</v>
      </c>
      <c r="K139" s="274" t="s">
        <v>264</v>
      </c>
      <c r="L139" s="275" t="s">
        <v>577</v>
      </c>
      <c r="M139" s="104" t="s">
        <v>89</v>
      </c>
      <c r="N139" s="106">
        <v>44936</v>
      </c>
      <c r="O139" s="207">
        <v>45289</v>
      </c>
      <c r="P139" s="212" t="s">
        <v>128</v>
      </c>
      <c r="Q139" s="158" t="s">
        <v>135</v>
      </c>
      <c r="R139" s="115" t="s">
        <v>135</v>
      </c>
      <c r="S139" s="158"/>
      <c r="T139" s="115" t="s">
        <v>135</v>
      </c>
      <c r="U139" s="158" t="s">
        <v>135</v>
      </c>
      <c r="V139" s="115"/>
      <c r="W139" s="158" t="s">
        <v>135</v>
      </c>
      <c r="X139" s="115" t="s">
        <v>135</v>
      </c>
      <c r="Y139" s="158"/>
      <c r="Z139" s="115" t="s">
        <v>135</v>
      </c>
      <c r="AA139" s="158" t="s">
        <v>135</v>
      </c>
      <c r="AB139" s="211">
        <v>4</v>
      </c>
      <c r="AC139" s="262" t="s">
        <v>118</v>
      </c>
      <c r="AD139" s="263" t="s">
        <v>100</v>
      </c>
      <c r="AE139" s="265" t="s">
        <v>1073</v>
      </c>
      <c r="AF139" s="46" t="s">
        <v>971</v>
      </c>
      <c r="AG139" s="110"/>
      <c r="AH139" s="111">
        <v>4155846</v>
      </c>
      <c r="AI139" s="431">
        <v>1032325000</v>
      </c>
    </row>
    <row r="140" spans="2:35" ht="51" customHeight="1" x14ac:dyDescent="0.25">
      <c r="B140" s="103" t="s">
        <v>541</v>
      </c>
      <c r="C140" s="104" t="s">
        <v>542</v>
      </c>
      <c r="D140" s="104" t="s">
        <v>574</v>
      </c>
      <c r="E140" s="141" t="s">
        <v>585</v>
      </c>
      <c r="F140" s="104" t="s">
        <v>112</v>
      </c>
      <c r="G140" s="273">
        <v>2</v>
      </c>
      <c r="H140" s="105" t="s">
        <v>1016</v>
      </c>
      <c r="I140" s="105" t="s">
        <v>87</v>
      </c>
      <c r="J140" s="105" t="s">
        <v>579</v>
      </c>
      <c r="K140" s="274" t="s">
        <v>264</v>
      </c>
      <c r="L140" s="275" t="s">
        <v>1067</v>
      </c>
      <c r="M140" s="104" t="s">
        <v>89</v>
      </c>
      <c r="N140" s="106">
        <v>44936</v>
      </c>
      <c r="O140" s="207">
        <v>45289</v>
      </c>
      <c r="P140" s="212" t="s">
        <v>218</v>
      </c>
      <c r="Q140" s="158" t="s">
        <v>135</v>
      </c>
      <c r="R140" s="115" t="s">
        <v>135</v>
      </c>
      <c r="S140" s="158" t="s">
        <v>135</v>
      </c>
      <c r="T140" s="115" t="s">
        <v>135</v>
      </c>
      <c r="U140" s="158" t="s">
        <v>135</v>
      </c>
      <c r="V140" s="115">
        <v>1</v>
      </c>
      <c r="W140" s="158" t="s">
        <v>135</v>
      </c>
      <c r="X140" s="115" t="s">
        <v>135</v>
      </c>
      <c r="Y140" s="158" t="s">
        <v>135</v>
      </c>
      <c r="Z140" s="115" t="s">
        <v>135</v>
      </c>
      <c r="AA140" s="158" t="s">
        <v>135</v>
      </c>
      <c r="AB140" s="211">
        <v>1</v>
      </c>
      <c r="AC140" s="262" t="s">
        <v>118</v>
      </c>
      <c r="AD140" s="263" t="s">
        <v>100</v>
      </c>
      <c r="AE140" s="265" t="s">
        <v>1073</v>
      </c>
      <c r="AF140" s="46" t="s">
        <v>971</v>
      </c>
      <c r="AG140" s="110"/>
      <c r="AH140" s="111">
        <v>4155846</v>
      </c>
      <c r="AI140" s="431"/>
    </row>
    <row r="141" spans="2:35" ht="51" customHeight="1" x14ac:dyDescent="0.25">
      <c r="B141" s="103" t="s">
        <v>541</v>
      </c>
      <c r="C141" s="104" t="s">
        <v>542</v>
      </c>
      <c r="D141" s="104" t="s">
        <v>574</v>
      </c>
      <c r="E141" s="141" t="s">
        <v>586</v>
      </c>
      <c r="F141" s="104" t="s">
        <v>112</v>
      </c>
      <c r="G141" s="273">
        <v>2</v>
      </c>
      <c r="H141" s="105" t="s">
        <v>1059</v>
      </c>
      <c r="I141" s="105" t="s">
        <v>87</v>
      </c>
      <c r="J141" s="105" t="s">
        <v>581</v>
      </c>
      <c r="K141" s="274" t="s">
        <v>264</v>
      </c>
      <c r="L141" s="275" t="s">
        <v>1013</v>
      </c>
      <c r="M141" s="104" t="s">
        <v>89</v>
      </c>
      <c r="N141" s="106">
        <v>44936</v>
      </c>
      <c r="O141" s="207">
        <v>45289</v>
      </c>
      <c r="P141" s="212" t="s">
        <v>128</v>
      </c>
      <c r="Q141" s="158" t="s">
        <v>135</v>
      </c>
      <c r="R141" s="115" t="s">
        <v>135</v>
      </c>
      <c r="S141" s="158" t="s">
        <v>135</v>
      </c>
      <c r="T141" s="115" t="s">
        <v>135</v>
      </c>
      <c r="U141" s="158" t="s">
        <v>135</v>
      </c>
      <c r="V141" s="115"/>
      <c r="W141" s="158" t="s">
        <v>135</v>
      </c>
      <c r="X141" s="115" t="s">
        <v>135</v>
      </c>
      <c r="Y141" s="158" t="s">
        <v>135</v>
      </c>
      <c r="Z141" s="115" t="s">
        <v>135</v>
      </c>
      <c r="AA141" s="158">
        <v>1</v>
      </c>
      <c r="AB141" s="211">
        <v>1</v>
      </c>
      <c r="AC141" s="262" t="s">
        <v>118</v>
      </c>
      <c r="AD141" s="263" t="s">
        <v>100</v>
      </c>
      <c r="AE141" s="265" t="s">
        <v>1073</v>
      </c>
      <c r="AF141" s="46" t="s">
        <v>971</v>
      </c>
      <c r="AG141" s="110"/>
      <c r="AH141" s="111">
        <v>4155846</v>
      </c>
      <c r="AI141" s="431"/>
    </row>
    <row r="142" spans="2:35" ht="51" customHeight="1" x14ac:dyDescent="0.25">
      <c r="B142" s="103" t="s">
        <v>541</v>
      </c>
      <c r="C142" s="104" t="s">
        <v>542</v>
      </c>
      <c r="D142" s="104" t="s">
        <v>574</v>
      </c>
      <c r="E142" s="141" t="s">
        <v>588</v>
      </c>
      <c r="F142" s="104" t="s">
        <v>112</v>
      </c>
      <c r="G142" s="273">
        <v>1</v>
      </c>
      <c r="H142" s="105" t="s">
        <v>1060</v>
      </c>
      <c r="I142" s="105" t="s">
        <v>87</v>
      </c>
      <c r="J142" s="105" t="s">
        <v>555</v>
      </c>
      <c r="K142" s="274" t="s">
        <v>264</v>
      </c>
      <c r="L142" s="275" t="s">
        <v>1061</v>
      </c>
      <c r="M142" s="104" t="s">
        <v>89</v>
      </c>
      <c r="N142" s="106">
        <v>44936</v>
      </c>
      <c r="O142" s="207">
        <v>45289</v>
      </c>
      <c r="P142" s="209" t="s">
        <v>128</v>
      </c>
      <c r="Q142" s="158" t="s">
        <v>135</v>
      </c>
      <c r="R142" s="115" t="s">
        <v>135</v>
      </c>
      <c r="S142" s="158" t="s">
        <v>135</v>
      </c>
      <c r="T142" s="115" t="s">
        <v>135</v>
      </c>
      <c r="U142" s="158" t="s">
        <v>135</v>
      </c>
      <c r="V142" s="115" t="s">
        <v>135</v>
      </c>
      <c r="W142" s="158" t="s">
        <v>135</v>
      </c>
      <c r="X142" s="115" t="s">
        <v>135</v>
      </c>
      <c r="Y142" s="158" t="s">
        <v>135</v>
      </c>
      <c r="Z142" s="115" t="s">
        <v>135</v>
      </c>
      <c r="AA142" s="158" t="s">
        <v>135</v>
      </c>
      <c r="AB142" s="211">
        <v>1</v>
      </c>
      <c r="AC142" s="262" t="s">
        <v>118</v>
      </c>
      <c r="AD142" s="263" t="s">
        <v>100</v>
      </c>
      <c r="AE142" s="265" t="s">
        <v>1073</v>
      </c>
      <c r="AF142" s="46" t="s">
        <v>971</v>
      </c>
      <c r="AG142" s="110"/>
      <c r="AH142" s="111">
        <v>1661197</v>
      </c>
      <c r="AI142" s="431"/>
    </row>
    <row r="143" spans="2:35" ht="69.75" customHeight="1" x14ac:dyDescent="0.25">
      <c r="B143" s="103" t="s">
        <v>541</v>
      </c>
      <c r="C143" s="104" t="s">
        <v>542</v>
      </c>
      <c r="D143" s="104" t="s">
        <v>574</v>
      </c>
      <c r="E143" s="141" t="s">
        <v>589</v>
      </c>
      <c r="F143" s="104" t="s">
        <v>112</v>
      </c>
      <c r="G143" s="335">
        <v>1</v>
      </c>
      <c r="H143" s="105" t="s">
        <v>1068</v>
      </c>
      <c r="I143" s="105" t="s">
        <v>87</v>
      </c>
      <c r="J143" s="105" t="s">
        <v>584</v>
      </c>
      <c r="K143" s="274" t="s">
        <v>264</v>
      </c>
      <c r="L143" s="275" t="s">
        <v>1086</v>
      </c>
      <c r="M143" s="104" t="s">
        <v>89</v>
      </c>
      <c r="N143" s="106">
        <v>44936</v>
      </c>
      <c r="O143" s="207">
        <v>45289</v>
      </c>
      <c r="P143" s="212" t="s">
        <v>117</v>
      </c>
      <c r="Q143" s="158" t="s">
        <v>135</v>
      </c>
      <c r="R143" s="115" t="s">
        <v>135</v>
      </c>
      <c r="S143" s="158" t="s">
        <v>135</v>
      </c>
      <c r="T143" s="190">
        <v>0.3</v>
      </c>
      <c r="U143" s="158" t="s">
        <v>135</v>
      </c>
      <c r="V143" s="115"/>
      <c r="W143" s="158" t="s">
        <v>135</v>
      </c>
      <c r="X143" s="190">
        <v>0.6</v>
      </c>
      <c r="Y143" s="158" t="s">
        <v>135</v>
      </c>
      <c r="Z143" s="115" t="s">
        <v>135</v>
      </c>
      <c r="AA143" s="158" t="s">
        <v>135</v>
      </c>
      <c r="AB143" s="233">
        <v>1</v>
      </c>
      <c r="AC143" s="262" t="s">
        <v>118</v>
      </c>
      <c r="AD143" s="263" t="s">
        <v>100</v>
      </c>
      <c r="AE143" s="265" t="s">
        <v>1073</v>
      </c>
      <c r="AF143" s="46" t="s">
        <v>971</v>
      </c>
      <c r="AG143" s="110"/>
      <c r="AH143" s="111">
        <v>4155846</v>
      </c>
      <c r="AI143" s="431"/>
    </row>
    <row r="144" spans="2:35" ht="51" customHeight="1" x14ac:dyDescent="0.25">
      <c r="B144" s="103" t="s">
        <v>541</v>
      </c>
      <c r="C144" s="104" t="s">
        <v>542</v>
      </c>
      <c r="D144" s="104" t="s">
        <v>574</v>
      </c>
      <c r="E144" s="141" t="s">
        <v>590</v>
      </c>
      <c r="F144" s="104" t="s">
        <v>112</v>
      </c>
      <c r="G144" s="273">
        <v>1</v>
      </c>
      <c r="H144" s="105" t="s">
        <v>1062</v>
      </c>
      <c r="I144" s="105" t="s">
        <v>87</v>
      </c>
      <c r="J144" s="105" t="s">
        <v>555</v>
      </c>
      <c r="K144" s="274" t="s">
        <v>264</v>
      </c>
      <c r="L144" s="275" t="s">
        <v>1063</v>
      </c>
      <c r="M144" s="104" t="s">
        <v>89</v>
      </c>
      <c r="N144" s="106">
        <v>44936</v>
      </c>
      <c r="O144" s="207">
        <v>45289</v>
      </c>
      <c r="P144" s="212" t="s">
        <v>128</v>
      </c>
      <c r="Q144" s="158" t="s">
        <v>135</v>
      </c>
      <c r="R144" s="115" t="s">
        <v>135</v>
      </c>
      <c r="S144" s="158" t="s">
        <v>135</v>
      </c>
      <c r="T144" s="115" t="s">
        <v>135</v>
      </c>
      <c r="U144" s="158" t="s">
        <v>135</v>
      </c>
      <c r="V144" s="115"/>
      <c r="W144" s="158" t="s">
        <v>135</v>
      </c>
      <c r="X144" s="115" t="s">
        <v>135</v>
      </c>
      <c r="Y144" s="158" t="s">
        <v>135</v>
      </c>
      <c r="Z144" s="115" t="s">
        <v>135</v>
      </c>
      <c r="AA144" s="158" t="s">
        <v>135</v>
      </c>
      <c r="AB144" s="211">
        <v>1</v>
      </c>
      <c r="AC144" s="262" t="s">
        <v>118</v>
      </c>
      <c r="AD144" s="263" t="s">
        <v>100</v>
      </c>
      <c r="AE144" s="265" t="s">
        <v>1073</v>
      </c>
      <c r="AF144" s="46" t="s">
        <v>971</v>
      </c>
      <c r="AG144" s="110"/>
      <c r="AH144" s="111">
        <v>4155846</v>
      </c>
      <c r="AI144" s="431"/>
    </row>
    <row r="145" spans="2:35" ht="51" customHeight="1" x14ac:dyDescent="0.25">
      <c r="B145" s="103" t="s">
        <v>541</v>
      </c>
      <c r="C145" s="104" t="s">
        <v>542</v>
      </c>
      <c r="D145" s="104" t="s">
        <v>574</v>
      </c>
      <c r="E145" s="141" t="s">
        <v>593</v>
      </c>
      <c r="F145" s="104" t="s">
        <v>112</v>
      </c>
      <c r="G145" s="273">
        <v>1</v>
      </c>
      <c r="H145" s="105" t="s">
        <v>591</v>
      </c>
      <c r="I145" s="105" t="s">
        <v>87</v>
      </c>
      <c r="J145" s="105" t="s">
        <v>555</v>
      </c>
      <c r="K145" s="274" t="s">
        <v>264</v>
      </c>
      <c r="L145" s="275" t="s">
        <v>592</v>
      </c>
      <c r="M145" s="104" t="s">
        <v>89</v>
      </c>
      <c r="N145" s="106">
        <v>44936</v>
      </c>
      <c r="O145" s="207">
        <v>45289</v>
      </c>
      <c r="P145" s="209" t="s">
        <v>128</v>
      </c>
      <c r="Q145" s="158" t="s">
        <v>135</v>
      </c>
      <c r="R145" s="115" t="s">
        <v>135</v>
      </c>
      <c r="S145" s="158" t="s">
        <v>135</v>
      </c>
      <c r="T145" s="115" t="s">
        <v>135</v>
      </c>
      <c r="U145" s="158" t="s">
        <v>135</v>
      </c>
      <c r="V145" s="115" t="s">
        <v>135</v>
      </c>
      <c r="W145" s="158" t="s">
        <v>135</v>
      </c>
      <c r="X145" s="115" t="s">
        <v>135</v>
      </c>
      <c r="Y145" s="158" t="s">
        <v>135</v>
      </c>
      <c r="Z145" s="115" t="s">
        <v>135</v>
      </c>
      <c r="AA145" s="158" t="s">
        <v>135</v>
      </c>
      <c r="AB145" s="211">
        <v>1</v>
      </c>
      <c r="AC145" s="262" t="s">
        <v>118</v>
      </c>
      <c r="AD145" s="263" t="s">
        <v>100</v>
      </c>
      <c r="AE145" s="265" t="s">
        <v>1073</v>
      </c>
      <c r="AF145" s="46" t="s">
        <v>971</v>
      </c>
      <c r="AG145" s="110"/>
      <c r="AH145" s="111">
        <v>1661197</v>
      </c>
      <c r="AI145" s="431"/>
    </row>
    <row r="146" spans="2:35" ht="99.75" customHeight="1" x14ac:dyDescent="0.25">
      <c r="B146" s="103" t="s">
        <v>541</v>
      </c>
      <c r="C146" s="104" t="s">
        <v>542</v>
      </c>
      <c r="D146" s="104" t="s">
        <v>574</v>
      </c>
      <c r="E146" s="141" t="s">
        <v>594</v>
      </c>
      <c r="F146" s="104" t="s">
        <v>112</v>
      </c>
      <c r="G146" s="273">
        <v>2</v>
      </c>
      <c r="H146" s="105" t="s">
        <v>1017</v>
      </c>
      <c r="I146" s="105" t="s">
        <v>87</v>
      </c>
      <c r="J146" s="105" t="s">
        <v>555</v>
      </c>
      <c r="K146" s="274" t="s">
        <v>264</v>
      </c>
      <c r="L146" s="275" t="s">
        <v>1064</v>
      </c>
      <c r="M146" s="104" t="s">
        <v>89</v>
      </c>
      <c r="N146" s="106">
        <v>44936</v>
      </c>
      <c r="O146" s="207">
        <v>45289</v>
      </c>
      <c r="P146" s="209" t="s">
        <v>128</v>
      </c>
      <c r="Q146" s="158" t="s">
        <v>135</v>
      </c>
      <c r="R146" s="115" t="s">
        <v>135</v>
      </c>
      <c r="S146" s="158" t="s">
        <v>135</v>
      </c>
      <c r="T146" s="115" t="s">
        <v>135</v>
      </c>
      <c r="U146" s="158" t="s">
        <v>135</v>
      </c>
      <c r="V146" s="115" t="s">
        <v>135</v>
      </c>
      <c r="W146" s="158" t="s">
        <v>135</v>
      </c>
      <c r="X146" s="115" t="s">
        <v>135</v>
      </c>
      <c r="Y146" s="158" t="s">
        <v>135</v>
      </c>
      <c r="Z146" s="115" t="s">
        <v>135</v>
      </c>
      <c r="AA146" s="158" t="s">
        <v>135</v>
      </c>
      <c r="AB146" s="211">
        <v>2</v>
      </c>
      <c r="AC146" s="262" t="s">
        <v>118</v>
      </c>
      <c r="AD146" s="263" t="s">
        <v>100</v>
      </c>
      <c r="AE146" s="265" t="s">
        <v>1073</v>
      </c>
      <c r="AF146" s="46" t="s">
        <v>971</v>
      </c>
      <c r="AG146" s="110"/>
      <c r="AH146" s="111">
        <v>1661197</v>
      </c>
      <c r="AI146" s="431"/>
    </row>
    <row r="147" spans="2:35" ht="99.75" customHeight="1" x14ac:dyDescent="0.25">
      <c r="B147" s="103" t="s">
        <v>541</v>
      </c>
      <c r="C147" s="104" t="s">
        <v>542</v>
      </c>
      <c r="D147" s="104" t="s">
        <v>574</v>
      </c>
      <c r="E147" s="141" t="s">
        <v>595</v>
      </c>
      <c r="F147" s="104" t="s">
        <v>112</v>
      </c>
      <c r="G147" s="273">
        <v>2</v>
      </c>
      <c r="H147" s="105" t="s">
        <v>1065</v>
      </c>
      <c r="I147" s="105" t="s">
        <v>87</v>
      </c>
      <c r="J147" s="105" t="s">
        <v>555</v>
      </c>
      <c r="K147" s="274" t="s">
        <v>264</v>
      </c>
      <c r="L147" s="275" t="s">
        <v>1066</v>
      </c>
      <c r="M147" s="104" t="s">
        <v>89</v>
      </c>
      <c r="N147" s="106">
        <v>44936</v>
      </c>
      <c r="O147" s="207">
        <v>45289</v>
      </c>
      <c r="P147" s="212" t="s">
        <v>128</v>
      </c>
      <c r="Q147" s="158" t="s">
        <v>135</v>
      </c>
      <c r="R147" s="115" t="s">
        <v>135</v>
      </c>
      <c r="S147" s="158" t="s">
        <v>135</v>
      </c>
      <c r="T147" s="115" t="s">
        <v>135</v>
      </c>
      <c r="U147" s="158" t="s">
        <v>135</v>
      </c>
      <c r="V147" s="115"/>
      <c r="W147" s="158" t="s">
        <v>135</v>
      </c>
      <c r="X147" s="115" t="s">
        <v>135</v>
      </c>
      <c r="Y147" s="158" t="s">
        <v>135</v>
      </c>
      <c r="Z147" s="115" t="s">
        <v>135</v>
      </c>
      <c r="AA147" s="158" t="s">
        <v>135</v>
      </c>
      <c r="AB147" s="211">
        <v>2</v>
      </c>
      <c r="AC147" s="262" t="s">
        <v>118</v>
      </c>
      <c r="AD147" s="263" t="s">
        <v>100</v>
      </c>
      <c r="AE147" s="265" t="s">
        <v>1073</v>
      </c>
      <c r="AF147" s="46" t="s">
        <v>971</v>
      </c>
      <c r="AG147" s="110"/>
      <c r="AH147" s="111">
        <v>1661197</v>
      </c>
      <c r="AI147" s="431"/>
    </row>
    <row r="148" spans="2:35" ht="99.75" customHeight="1" x14ac:dyDescent="0.25">
      <c r="B148" s="103" t="s">
        <v>541</v>
      </c>
      <c r="C148" s="104" t="s">
        <v>542</v>
      </c>
      <c r="D148" s="104" t="s">
        <v>574</v>
      </c>
      <c r="E148" s="141" t="s">
        <v>598</v>
      </c>
      <c r="F148" s="104" t="s">
        <v>112</v>
      </c>
      <c r="G148" s="278">
        <v>3</v>
      </c>
      <c r="H148" s="105" t="s">
        <v>1087</v>
      </c>
      <c r="I148" s="105" t="s">
        <v>87</v>
      </c>
      <c r="J148" s="105" t="s">
        <v>555</v>
      </c>
      <c r="K148" s="274" t="s">
        <v>264</v>
      </c>
      <c r="L148" s="275" t="s">
        <v>596</v>
      </c>
      <c r="M148" s="104" t="s">
        <v>89</v>
      </c>
      <c r="N148" s="106">
        <v>44936</v>
      </c>
      <c r="O148" s="207">
        <v>45289</v>
      </c>
      <c r="P148" s="212" t="s">
        <v>128</v>
      </c>
      <c r="Q148" s="158" t="s">
        <v>135</v>
      </c>
      <c r="R148" s="115" t="s">
        <v>135</v>
      </c>
      <c r="S148" s="158" t="s">
        <v>135</v>
      </c>
      <c r="T148" s="115" t="s">
        <v>135</v>
      </c>
      <c r="U148" s="158" t="s">
        <v>135</v>
      </c>
      <c r="V148" s="115"/>
      <c r="W148" s="158" t="s">
        <v>135</v>
      </c>
      <c r="X148" s="115" t="s">
        <v>135</v>
      </c>
      <c r="Y148" s="158" t="s">
        <v>135</v>
      </c>
      <c r="Z148" s="115" t="s">
        <v>135</v>
      </c>
      <c r="AA148" s="158" t="s">
        <v>135</v>
      </c>
      <c r="AB148" s="211">
        <v>3</v>
      </c>
      <c r="AC148" s="262" t="s">
        <v>118</v>
      </c>
      <c r="AD148" s="263" t="s">
        <v>100</v>
      </c>
      <c r="AE148" s="265" t="s">
        <v>1073</v>
      </c>
      <c r="AF148" s="46" t="s">
        <v>971</v>
      </c>
      <c r="AG148" s="110"/>
      <c r="AH148" s="111">
        <v>1661197</v>
      </c>
      <c r="AI148" s="431"/>
    </row>
    <row r="149" spans="2:35" ht="99.75" customHeight="1" x14ac:dyDescent="0.25">
      <c r="B149" s="134" t="s">
        <v>541</v>
      </c>
      <c r="C149" s="135"/>
      <c r="D149" s="259"/>
      <c r="E149" s="141" t="s">
        <v>1007</v>
      </c>
      <c r="F149" s="104" t="s">
        <v>112</v>
      </c>
      <c r="G149" s="144">
        <v>1</v>
      </c>
      <c r="H149" s="203" t="s">
        <v>1043</v>
      </c>
      <c r="I149" s="105" t="s">
        <v>87</v>
      </c>
      <c r="J149" s="105" t="s">
        <v>599</v>
      </c>
      <c r="K149" s="279" t="s">
        <v>115</v>
      </c>
      <c r="L149" s="280" t="s">
        <v>1018</v>
      </c>
      <c r="M149" s="104" t="s">
        <v>176</v>
      </c>
      <c r="N149" s="106">
        <v>45078</v>
      </c>
      <c r="O149" s="106">
        <v>45290</v>
      </c>
      <c r="P149" s="209" t="s">
        <v>128</v>
      </c>
      <c r="Q149" s="158" t="s">
        <v>135</v>
      </c>
      <c r="R149" s="115" t="s">
        <v>135</v>
      </c>
      <c r="S149" s="158" t="s">
        <v>135</v>
      </c>
      <c r="T149" s="115" t="s">
        <v>135</v>
      </c>
      <c r="U149" s="158" t="s">
        <v>135</v>
      </c>
      <c r="V149" s="213"/>
      <c r="W149" s="158" t="s">
        <v>135</v>
      </c>
      <c r="X149" s="115" t="s">
        <v>135</v>
      </c>
      <c r="Y149" s="158" t="s">
        <v>135</v>
      </c>
      <c r="Z149" s="115" t="s">
        <v>135</v>
      </c>
      <c r="AA149" s="158" t="s">
        <v>135</v>
      </c>
      <c r="AB149" s="214">
        <v>1</v>
      </c>
      <c r="AC149" s="262" t="s">
        <v>118</v>
      </c>
      <c r="AD149" s="263" t="s">
        <v>100</v>
      </c>
      <c r="AE149" s="265" t="s">
        <v>1073</v>
      </c>
      <c r="AF149" s="180" t="s">
        <v>971</v>
      </c>
      <c r="AG149" s="136"/>
      <c r="AH149" s="111">
        <v>156983712</v>
      </c>
      <c r="AI149" s="268">
        <v>0</v>
      </c>
    </row>
    <row r="150" spans="2:35" ht="99.75" customHeight="1" x14ac:dyDescent="0.25">
      <c r="B150" s="173" t="s">
        <v>1042</v>
      </c>
      <c r="C150" s="174" t="s">
        <v>351</v>
      </c>
      <c r="D150" s="11" t="s">
        <v>352</v>
      </c>
      <c r="E150" s="141" t="s">
        <v>982</v>
      </c>
      <c r="F150" s="202" t="s">
        <v>133</v>
      </c>
      <c r="G150" s="144">
        <v>1</v>
      </c>
      <c r="H150" s="204" t="s">
        <v>987</v>
      </c>
      <c r="I150" s="9" t="s">
        <v>87</v>
      </c>
      <c r="J150" s="9" t="s">
        <v>992</v>
      </c>
      <c r="K150" s="37" t="s">
        <v>115</v>
      </c>
      <c r="L150" s="37" t="s">
        <v>993</v>
      </c>
      <c r="M150" s="11" t="s">
        <v>89</v>
      </c>
      <c r="N150" s="10">
        <v>44930</v>
      </c>
      <c r="O150" s="205">
        <v>45275</v>
      </c>
      <c r="P150" s="227" t="s">
        <v>90</v>
      </c>
      <c r="Q150" s="158"/>
      <c r="R150" s="215"/>
      <c r="S150" s="157">
        <v>0.25</v>
      </c>
      <c r="T150" s="215"/>
      <c r="U150" s="158"/>
      <c r="V150" s="216">
        <v>0.5</v>
      </c>
      <c r="W150" s="158"/>
      <c r="X150" s="215"/>
      <c r="Y150" s="157">
        <v>0.75</v>
      </c>
      <c r="Z150" s="215"/>
      <c r="AA150" s="158"/>
      <c r="AB150" s="244">
        <v>1</v>
      </c>
      <c r="AC150" s="222" t="s">
        <v>353</v>
      </c>
      <c r="AD150" s="13" t="s">
        <v>100</v>
      </c>
      <c r="AE150" s="37" t="s">
        <v>1077</v>
      </c>
      <c r="AF150" s="46" t="s">
        <v>971</v>
      </c>
      <c r="AG150" s="200"/>
      <c r="AH150" s="36">
        <v>84195707</v>
      </c>
      <c r="AI150" s="438">
        <v>694502309</v>
      </c>
    </row>
    <row r="151" spans="2:35" ht="99.75" customHeight="1" x14ac:dyDescent="0.25">
      <c r="B151" s="173" t="s">
        <v>1042</v>
      </c>
      <c r="C151" s="174" t="s">
        <v>351</v>
      </c>
      <c r="D151" s="11" t="s">
        <v>352</v>
      </c>
      <c r="E151" s="141" t="s">
        <v>983</v>
      </c>
      <c r="F151" s="202" t="s">
        <v>133</v>
      </c>
      <c r="G151" s="144">
        <v>1</v>
      </c>
      <c r="H151" s="204" t="s">
        <v>988</v>
      </c>
      <c r="I151" s="9" t="s">
        <v>87</v>
      </c>
      <c r="J151" s="9" t="s">
        <v>992</v>
      </c>
      <c r="K151" s="37" t="s">
        <v>115</v>
      </c>
      <c r="L151" s="37" t="s">
        <v>993</v>
      </c>
      <c r="M151" s="11" t="s">
        <v>89</v>
      </c>
      <c r="N151" s="10">
        <v>44930</v>
      </c>
      <c r="O151" s="205">
        <v>45275</v>
      </c>
      <c r="P151" s="227" t="s">
        <v>90</v>
      </c>
      <c r="Q151" s="158"/>
      <c r="R151" s="215"/>
      <c r="S151" s="157">
        <v>0.25</v>
      </c>
      <c r="T151" s="215"/>
      <c r="U151" s="158"/>
      <c r="V151" s="216">
        <v>0.5</v>
      </c>
      <c r="W151" s="158"/>
      <c r="X151" s="215"/>
      <c r="Y151" s="157">
        <v>0.75</v>
      </c>
      <c r="Z151" s="215"/>
      <c r="AA151" s="158"/>
      <c r="AB151" s="244">
        <v>1</v>
      </c>
      <c r="AC151" s="222" t="s">
        <v>353</v>
      </c>
      <c r="AD151" s="13" t="s">
        <v>100</v>
      </c>
      <c r="AE151" s="37" t="s">
        <v>1078</v>
      </c>
      <c r="AF151" s="46" t="s">
        <v>971</v>
      </c>
      <c r="AG151" s="200"/>
      <c r="AH151" s="36">
        <v>71960504</v>
      </c>
      <c r="AI151" s="438"/>
    </row>
    <row r="152" spans="2:35" ht="99.75" customHeight="1" x14ac:dyDescent="0.25">
      <c r="B152" s="173" t="s">
        <v>1042</v>
      </c>
      <c r="C152" s="174" t="s">
        <v>351</v>
      </c>
      <c r="D152" s="11" t="s">
        <v>354</v>
      </c>
      <c r="E152" s="141" t="s">
        <v>984</v>
      </c>
      <c r="F152" s="202" t="s">
        <v>133</v>
      </c>
      <c r="G152" s="144">
        <v>1</v>
      </c>
      <c r="H152" s="204" t="s">
        <v>989</v>
      </c>
      <c r="I152" s="9" t="s">
        <v>87</v>
      </c>
      <c r="J152" s="9" t="s">
        <v>992</v>
      </c>
      <c r="K152" s="37" t="s">
        <v>115</v>
      </c>
      <c r="L152" s="37" t="s">
        <v>993</v>
      </c>
      <c r="M152" s="11" t="s">
        <v>89</v>
      </c>
      <c r="N152" s="10">
        <v>44930</v>
      </c>
      <c r="O152" s="205">
        <v>45275</v>
      </c>
      <c r="P152" s="227" t="s">
        <v>90</v>
      </c>
      <c r="Q152" s="158"/>
      <c r="R152" s="215"/>
      <c r="S152" s="157">
        <v>0.25</v>
      </c>
      <c r="T152" s="215"/>
      <c r="U152" s="158"/>
      <c r="V152" s="216">
        <v>0.5</v>
      </c>
      <c r="W152" s="158"/>
      <c r="X152" s="215"/>
      <c r="Y152" s="157">
        <v>0.75</v>
      </c>
      <c r="Z152" s="215"/>
      <c r="AA152" s="158"/>
      <c r="AB152" s="244">
        <v>1</v>
      </c>
      <c r="AC152" s="222" t="s">
        <v>353</v>
      </c>
      <c r="AD152" s="13" t="s">
        <v>100</v>
      </c>
      <c r="AE152" s="37" t="s">
        <v>1075</v>
      </c>
      <c r="AF152" s="46" t="s">
        <v>971</v>
      </c>
      <c r="AG152" s="200"/>
      <c r="AH152" s="36">
        <v>36468347</v>
      </c>
      <c r="AI152" s="438">
        <v>605497691</v>
      </c>
    </row>
    <row r="153" spans="2:35" ht="99.75" customHeight="1" x14ac:dyDescent="0.25">
      <c r="B153" s="173" t="s">
        <v>1042</v>
      </c>
      <c r="C153" s="174" t="s">
        <v>351</v>
      </c>
      <c r="D153" s="11" t="s">
        <v>354</v>
      </c>
      <c r="E153" s="141" t="s">
        <v>985</v>
      </c>
      <c r="F153" s="202" t="s">
        <v>133</v>
      </c>
      <c r="G153" s="144">
        <v>1</v>
      </c>
      <c r="H153" s="204" t="s">
        <v>990</v>
      </c>
      <c r="I153" s="9" t="s">
        <v>125</v>
      </c>
      <c r="J153" s="9" t="s">
        <v>992</v>
      </c>
      <c r="K153" s="37" t="s">
        <v>115</v>
      </c>
      <c r="L153" s="37" t="s">
        <v>993</v>
      </c>
      <c r="M153" s="11" t="s">
        <v>89</v>
      </c>
      <c r="N153" s="10">
        <v>44930</v>
      </c>
      <c r="O153" s="205">
        <v>45275</v>
      </c>
      <c r="P153" s="227" t="s">
        <v>90</v>
      </c>
      <c r="Q153" s="158"/>
      <c r="R153" s="215"/>
      <c r="S153" s="157">
        <v>0.25</v>
      </c>
      <c r="T153" s="215"/>
      <c r="U153" s="158"/>
      <c r="V153" s="216">
        <v>0.5</v>
      </c>
      <c r="W153" s="158"/>
      <c r="X153" s="215"/>
      <c r="Y153" s="157">
        <v>0.75</v>
      </c>
      <c r="Z153" s="215"/>
      <c r="AA153" s="158"/>
      <c r="AB153" s="244">
        <v>1</v>
      </c>
      <c r="AC153" s="222" t="s">
        <v>353</v>
      </c>
      <c r="AD153" s="13" t="s">
        <v>100</v>
      </c>
      <c r="AE153" s="37" t="s">
        <v>1078</v>
      </c>
      <c r="AF153" s="46" t="s">
        <v>971</v>
      </c>
      <c r="AG153" s="200"/>
      <c r="AH153" s="36">
        <v>24312231</v>
      </c>
      <c r="AI153" s="438"/>
    </row>
    <row r="154" spans="2:35" ht="99.75" customHeight="1" x14ac:dyDescent="0.25">
      <c r="B154" s="173" t="s">
        <v>1042</v>
      </c>
      <c r="C154" s="174" t="s">
        <v>351</v>
      </c>
      <c r="D154" s="11" t="s">
        <v>354</v>
      </c>
      <c r="E154" s="141" t="s">
        <v>986</v>
      </c>
      <c r="F154" s="202" t="s">
        <v>133</v>
      </c>
      <c r="G154" s="144">
        <v>1</v>
      </c>
      <c r="H154" s="204" t="s">
        <v>991</v>
      </c>
      <c r="I154" s="9" t="s">
        <v>87</v>
      </c>
      <c r="J154" s="9" t="s">
        <v>992</v>
      </c>
      <c r="K154" s="37" t="s">
        <v>115</v>
      </c>
      <c r="L154" s="37" t="s">
        <v>993</v>
      </c>
      <c r="M154" s="11" t="s">
        <v>89</v>
      </c>
      <c r="N154" s="10">
        <v>44930</v>
      </c>
      <c r="O154" s="205">
        <v>45275</v>
      </c>
      <c r="P154" s="227" t="s">
        <v>90</v>
      </c>
      <c r="Q154" s="158"/>
      <c r="R154" s="215"/>
      <c r="S154" s="157">
        <v>0.25</v>
      </c>
      <c r="T154" s="215"/>
      <c r="U154" s="158"/>
      <c r="V154" s="216">
        <v>0.5</v>
      </c>
      <c r="W154" s="158"/>
      <c r="X154" s="215"/>
      <c r="Y154" s="157">
        <v>0.75</v>
      </c>
      <c r="Z154" s="215"/>
      <c r="AA154" s="158"/>
      <c r="AB154" s="244">
        <v>1</v>
      </c>
      <c r="AC154" s="222" t="s">
        <v>353</v>
      </c>
      <c r="AD154" s="13" t="s">
        <v>100</v>
      </c>
      <c r="AE154" s="37" t="s">
        <v>355</v>
      </c>
      <c r="AF154" s="46" t="s">
        <v>971</v>
      </c>
      <c r="AG154" s="200"/>
      <c r="AH154" s="36">
        <v>54893819</v>
      </c>
      <c r="AI154" s="438"/>
    </row>
    <row r="155" spans="2:35" ht="103.5" customHeight="1" x14ac:dyDescent="0.25">
      <c r="B155" s="103" t="s">
        <v>629</v>
      </c>
      <c r="C155" s="104" t="s">
        <v>630</v>
      </c>
      <c r="D155" s="104" t="s">
        <v>631</v>
      </c>
      <c r="E155" s="141" t="s">
        <v>632</v>
      </c>
      <c r="F155" s="104" t="s">
        <v>133</v>
      </c>
      <c r="G155" s="281">
        <v>3</v>
      </c>
      <c r="H155" s="105" t="s">
        <v>633</v>
      </c>
      <c r="I155" s="105" t="s">
        <v>87</v>
      </c>
      <c r="J155" s="105" t="s">
        <v>634</v>
      </c>
      <c r="K155" s="105" t="s">
        <v>264</v>
      </c>
      <c r="L155" s="105" t="s">
        <v>635</v>
      </c>
      <c r="M155" s="104" t="s">
        <v>89</v>
      </c>
      <c r="N155" s="106">
        <v>44958</v>
      </c>
      <c r="O155" s="207">
        <v>45289</v>
      </c>
      <c r="P155" s="225" t="s">
        <v>117</v>
      </c>
      <c r="Q155" s="161"/>
      <c r="R155" s="112"/>
      <c r="S155" s="161"/>
      <c r="T155" s="112"/>
      <c r="U155" s="161"/>
      <c r="V155" s="112"/>
      <c r="W155" s="201">
        <v>1</v>
      </c>
      <c r="X155" s="112"/>
      <c r="Y155" s="161"/>
      <c r="Z155" s="112"/>
      <c r="AA155" s="201">
        <v>1</v>
      </c>
      <c r="AB155" s="245">
        <v>1</v>
      </c>
      <c r="AC155" s="221" t="s">
        <v>118</v>
      </c>
      <c r="AD155" s="108" t="s">
        <v>100</v>
      </c>
      <c r="AE155" s="109" t="s">
        <v>1073</v>
      </c>
      <c r="AF155" s="46" t="s">
        <v>971</v>
      </c>
      <c r="AG155" s="109"/>
      <c r="AH155" s="111">
        <v>81166000</v>
      </c>
      <c r="AI155" s="435">
        <v>1725318000</v>
      </c>
    </row>
    <row r="156" spans="2:35" ht="213.75" customHeight="1" x14ac:dyDescent="0.25">
      <c r="B156" s="103" t="s">
        <v>629</v>
      </c>
      <c r="C156" s="104" t="s">
        <v>630</v>
      </c>
      <c r="D156" s="104" t="s">
        <v>631</v>
      </c>
      <c r="E156" s="141" t="s">
        <v>636</v>
      </c>
      <c r="F156" s="104" t="s">
        <v>912</v>
      </c>
      <c r="G156" s="154">
        <v>3</v>
      </c>
      <c r="H156" s="105" t="s">
        <v>637</v>
      </c>
      <c r="I156" s="105" t="s">
        <v>87</v>
      </c>
      <c r="J156" s="105" t="s">
        <v>638</v>
      </c>
      <c r="K156" s="105" t="s">
        <v>264</v>
      </c>
      <c r="L156" s="105" t="s">
        <v>962</v>
      </c>
      <c r="M156" s="104" t="s">
        <v>89</v>
      </c>
      <c r="N156" s="106">
        <v>44958</v>
      </c>
      <c r="O156" s="207">
        <v>45289</v>
      </c>
      <c r="P156" s="225" t="s">
        <v>90</v>
      </c>
      <c r="Q156" s="162"/>
      <c r="R156" s="254"/>
      <c r="S156" s="201">
        <v>0</v>
      </c>
      <c r="T156" s="254"/>
      <c r="U156" s="162"/>
      <c r="V156" s="120">
        <v>1</v>
      </c>
      <c r="W156" s="201"/>
      <c r="X156" s="120"/>
      <c r="Y156" s="201">
        <v>1</v>
      </c>
      <c r="Z156" s="120"/>
      <c r="AA156" s="201"/>
      <c r="AB156" s="245">
        <v>1</v>
      </c>
      <c r="AC156" s="221" t="s">
        <v>118</v>
      </c>
      <c r="AD156" s="108" t="s">
        <v>100</v>
      </c>
      <c r="AE156" s="109" t="s">
        <v>1073</v>
      </c>
      <c r="AF156" s="46" t="s">
        <v>971</v>
      </c>
      <c r="AG156" s="109"/>
      <c r="AH156" s="111">
        <v>31173000</v>
      </c>
      <c r="AI156" s="436"/>
    </row>
    <row r="157" spans="2:35" ht="168" customHeight="1" x14ac:dyDescent="0.25">
      <c r="B157" s="103" t="s">
        <v>629</v>
      </c>
      <c r="C157" s="104" t="s">
        <v>630</v>
      </c>
      <c r="D157" s="104" t="s">
        <v>631</v>
      </c>
      <c r="E157" s="141" t="s">
        <v>639</v>
      </c>
      <c r="F157" s="104" t="s">
        <v>133</v>
      </c>
      <c r="G157" s="154">
        <v>1</v>
      </c>
      <c r="H157" s="105" t="s">
        <v>963</v>
      </c>
      <c r="I157" s="105" t="s">
        <v>87</v>
      </c>
      <c r="J157" s="105" t="s">
        <v>640</v>
      </c>
      <c r="K157" s="105" t="s">
        <v>264</v>
      </c>
      <c r="L157" s="105" t="s">
        <v>641</v>
      </c>
      <c r="M157" s="104" t="s">
        <v>89</v>
      </c>
      <c r="N157" s="106">
        <v>44958</v>
      </c>
      <c r="O157" s="207">
        <v>45289</v>
      </c>
      <c r="P157" s="225" t="s">
        <v>128</v>
      </c>
      <c r="Q157" s="161"/>
      <c r="R157" s="112"/>
      <c r="S157" s="161"/>
      <c r="T157" s="112"/>
      <c r="U157" s="161"/>
      <c r="V157" s="112"/>
      <c r="W157" s="161"/>
      <c r="X157" s="112"/>
      <c r="Y157" s="161"/>
      <c r="Z157" s="112"/>
      <c r="AA157" s="161"/>
      <c r="AB157" s="245">
        <v>1</v>
      </c>
      <c r="AC157" s="221" t="s">
        <v>118</v>
      </c>
      <c r="AD157" s="108" t="s">
        <v>100</v>
      </c>
      <c r="AE157" s="109" t="s">
        <v>1073</v>
      </c>
      <c r="AF157" s="46" t="s">
        <v>971</v>
      </c>
      <c r="AG157" s="109"/>
      <c r="AH157" s="137" t="s">
        <v>642</v>
      </c>
      <c r="AI157" s="436"/>
    </row>
    <row r="158" spans="2:35" ht="92.25" customHeight="1" x14ac:dyDescent="0.25">
      <c r="B158" s="103" t="s">
        <v>629</v>
      </c>
      <c r="C158" s="104" t="s">
        <v>630</v>
      </c>
      <c r="D158" s="104" t="s">
        <v>631</v>
      </c>
      <c r="E158" s="141" t="s">
        <v>643</v>
      </c>
      <c r="F158" s="104" t="s">
        <v>133</v>
      </c>
      <c r="G158" s="154">
        <v>1</v>
      </c>
      <c r="H158" s="105" t="s">
        <v>644</v>
      </c>
      <c r="I158" s="105" t="s">
        <v>87</v>
      </c>
      <c r="J158" s="105" t="s">
        <v>640</v>
      </c>
      <c r="K158" s="105" t="s">
        <v>264</v>
      </c>
      <c r="L158" s="105" t="s">
        <v>645</v>
      </c>
      <c r="M158" s="104" t="s">
        <v>89</v>
      </c>
      <c r="N158" s="106">
        <v>44958</v>
      </c>
      <c r="O158" s="207">
        <v>45289</v>
      </c>
      <c r="P158" s="225" t="s">
        <v>128</v>
      </c>
      <c r="Q158" s="161"/>
      <c r="R158" s="112"/>
      <c r="S158" s="161"/>
      <c r="T158" s="112"/>
      <c r="U158" s="161"/>
      <c r="V158" s="112"/>
      <c r="W158" s="161"/>
      <c r="X158" s="112"/>
      <c r="Y158" s="161"/>
      <c r="Z158" s="112"/>
      <c r="AA158" s="161"/>
      <c r="AB158" s="245">
        <v>1</v>
      </c>
      <c r="AC158" s="221" t="s">
        <v>118</v>
      </c>
      <c r="AD158" s="108" t="s">
        <v>100</v>
      </c>
      <c r="AE158" s="109" t="s">
        <v>1073</v>
      </c>
      <c r="AF158" s="46" t="s">
        <v>971</v>
      </c>
      <c r="AG158" s="109"/>
      <c r="AH158" s="255">
        <v>231657000</v>
      </c>
      <c r="AI158" s="437"/>
    </row>
    <row r="159" spans="2:35" ht="100.5" customHeight="1" x14ac:dyDescent="0.25">
      <c r="B159" s="103" t="s">
        <v>629</v>
      </c>
      <c r="C159" s="104" t="s">
        <v>630</v>
      </c>
      <c r="D159" s="104" t="s">
        <v>646</v>
      </c>
      <c r="E159" s="141" t="s">
        <v>647</v>
      </c>
      <c r="F159" s="104" t="s">
        <v>137</v>
      </c>
      <c r="G159" s="154">
        <v>4</v>
      </c>
      <c r="H159" s="105" t="s">
        <v>648</v>
      </c>
      <c r="I159" s="105" t="s">
        <v>87</v>
      </c>
      <c r="J159" s="105" t="s">
        <v>649</v>
      </c>
      <c r="K159" s="105" t="s">
        <v>115</v>
      </c>
      <c r="L159" s="109" t="s">
        <v>650</v>
      </c>
      <c r="M159" s="104" t="s">
        <v>89</v>
      </c>
      <c r="N159" s="106">
        <v>44958</v>
      </c>
      <c r="O159" s="207">
        <v>45289</v>
      </c>
      <c r="P159" s="225" t="s">
        <v>218</v>
      </c>
      <c r="Q159" s="161"/>
      <c r="R159" s="112"/>
      <c r="S159" s="161"/>
      <c r="T159" s="112"/>
      <c r="U159" s="161"/>
      <c r="V159" s="120">
        <v>2</v>
      </c>
      <c r="W159" s="161"/>
      <c r="X159" s="112"/>
      <c r="Y159" s="161"/>
      <c r="Z159" s="112"/>
      <c r="AA159" s="161"/>
      <c r="AB159" s="245">
        <v>2</v>
      </c>
      <c r="AC159" s="221" t="s">
        <v>419</v>
      </c>
      <c r="AD159" s="108" t="s">
        <v>100</v>
      </c>
      <c r="AE159" s="109" t="s">
        <v>1075</v>
      </c>
      <c r="AF159" s="46" t="s">
        <v>971</v>
      </c>
      <c r="AG159" s="109"/>
      <c r="AH159" s="138" t="s">
        <v>651</v>
      </c>
      <c r="AI159" s="435">
        <v>1274682000</v>
      </c>
    </row>
    <row r="160" spans="2:35" ht="84" customHeight="1" x14ac:dyDescent="0.25">
      <c r="B160" s="103" t="s">
        <v>629</v>
      </c>
      <c r="C160" s="104" t="s">
        <v>630</v>
      </c>
      <c r="D160" s="104" t="s">
        <v>646</v>
      </c>
      <c r="E160" s="141" t="s">
        <v>652</v>
      </c>
      <c r="F160" s="104" t="s">
        <v>838</v>
      </c>
      <c r="G160" s="154">
        <v>2</v>
      </c>
      <c r="H160" s="105" t="s">
        <v>653</v>
      </c>
      <c r="I160" s="105" t="s">
        <v>87</v>
      </c>
      <c r="J160" s="105" t="s">
        <v>654</v>
      </c>
      <c r="K160" s="105" t="s">
        <v>264</v>
      </c>
      <c r="L160" s="119" t="s">
        <v>655</v>
      </c>
      <c r="M160" s="104" t="s">
        <v>89</v>
      </c>
      <c r="N160" s="106">
        <v>44958</v>
      </c>
      <c r="O160" s="207">
        <v>45289</v>
      </c>
      <c r="P160" s="225" t="s">
        <v>128</v>
      </c>
      <c r="Q160" s="161"/>
      <c r="R160" s="112"/>
      <c r="S160" s="161"/>
      <c r="T160" s="112"/>
      <c r="U160" s="161"/>
      <c r="V160" s="112"/>
      <c r="W160" s="161"/>
      <c r="X160" s="112"/>
      <c r="Y160" s="161"/>
      <c r="Z160" s="112"/>
      <c r="AA160" s="161"/>
      <c r="AB160" s="245">
        <v>2</v>
      </c>
      <c r="AC160" s="221" t="s">
        <v>419</v>
      </c>
      <c r="AD160" s="108" t="s">
        <v>100</v>
      </c>
      <c r="AE160" s="109" t="s">
        <v>1073</v>
      </c>
      <c r="AF160" s="46" t="s">
        <v>971</v>
      </c>
      <c r="AG160" s="109"/>
      <c r="AH160" s="139">
        <v>59800000</v>
      </c>
      <c r="AI160" s="436"/>
    </row>
    <row r="161" spans="2:35" ht="51" customHeight="1" x14ac:dyDescent="0.25">
      <c r="B161" s="103" t="s">
        <v>629</v>
      </c>
      <c r="C161" s="104" t="s">
        <v>630</v>
      </c>
      <c r="D161" s="104" t="s">
        <v>646</v>
      </c>
      <c r="E161" s="141" t="s">
        <v>656</v>
      </c>
      <c r="F161" s="104" t="s">
        <v>133</v>
      </c>
      <c r="G161" s="154">
        <v>1</v>
      </c>
      <c r="H161" s="109" t="s">
        <v>970</v>
      </c>
      <c r="I161" s="105" t="s">
        <v>87</v>
      </c>
      <c r="J161" s="109" t="s">
        <v>657</v>
      </c>
      <c r="K161" s="105" t="s">
        <v>264</v>
      </c>
      <c r="L161" s="109" t="s">
        <v>658</v>
      </c>
      <c r="M161" s="104" t="s">
        <v>89</v>
      </c>
      <c r="N161" s="106">
        <v>44958</v>
      </c>
      <c r="O161" s="207">
        <v>45289</v>
      </c>
      <c r="P161" s="225" t="s">
        <v>128</v>
      </c>
      <c r="Q161" s="161"/>
      <c r="R161" s="112"/>
      <c r="S161" s="161"/>
      <c r="T161" s="112"/>
      <c r="U161" s="161"/>
      <c r="V161" s="112"/>
      <c r="W161" s="161"/>
      <c r="X161" s="112"/>
      <c r="Y161" s="161"/>
      <c r="Z161" s="112"/>
      <c r="AA161" s="161"/>
      <c r="AB161" s="245">
        <v>1</v>
      </c>
      <c r="AC161" s="221" t="s">
        <v>118</v>
      </c>
      <c r="AD161" s="108" t="s">
        <v>100</v>
      </c>
      <c r="AE161" s="109" t="s">
        <v>1073</v>
      </c>
      <c r="AF161" s="46" t="s">
        <v>971</v>
      </c>
      <c r="AG161" s="109"/>
      <c r="AH161" s="140">
        <v>220000000</v>
      </c>
      <c r="AI161" s="436"/>
    </row>
    <row r="162" spans="2:35" ht="51" customHeight="1" x14ac:dyDescent="0.25">
      <c r="B162" s="103" t="s">
        <v>629</v>
      </c>
      <c r="C162" s="104" t="s">
        <v>630</v>
      </c>
      <c r="D162" s="104" t="s">
        <v>646</v>
      </c>
      <c r="E162" s="141" t="s">
        <v>659</v>
      </c>
      <c r="F162" s="104" t="s">
        <v>133</v>
      </c>
      <c r="G162" s="147">
        <v>1</v>
      </c>
      <c r="H162" s="105" t="s">
        <v>660</v>
      </c>
      <c r="I162" s="105" t="s">
        <v>87</v>
      </c>
      <c r="J162" s="119" t="s">
        <v>661</v>
      </c>
      <c r="K162" s="105" t="s">
        <v>264</v>
      </c>
      <c r="L162" s="119" t="s">
        <v>662</v>
      </c>
      <c r="M162" s="104" t="s">
        <v>89</v>
      </c>
      <c r="N162" s="106">
        <v>44958</v>
      </c>
      <c r="O162" s="207">
        <v>45289</v>
      </c>
      <c r="P162" s="225" t="s">
        <v>90</v>
      </c>
      <c r="Q162" s="161"/>
      <c r="R162" s="112"/>
      <c r="S162" s="161">
        <v>0.1</v>
      </c>
      <c r="T162" s="112"/>
      <c r="U162" s="161"/>
      <c r="V162" s="112">
        <v>0.4</v>
      </c>
      <c r="W162" s="161"/>
      <c r="X162" s="112"/>
      <c r="Y162" s="161">
        <v>0.7</v>
      </c>
      <c r="Z162" s="112"/>
      <c r="AA162" s="161"/>
      <c r="AB162" s="226">
        <v>1</v>
      </c>
      <c r="AC162" s="221" t="s">
        <v>118</v>
      </c>
      <c r="AD162" s="108" t="s">
        <v>100</v>
      </c>
      <c r="AE162" s="109" t="s">
        <v>1073</v>
      </c>
      <c r="AF162" s="46" t="s">
        <v>971</v>
      </c>
      <c r="AG162" s="109"/>
      <c r="AH162" s="139">
        <v>59800000</v>
      </c>
      <c r="AI162" s="436"/>
    </row>
    <row r="163" spans="2:35" ht="65.25" customHeight="1" x14ac:dyDescent="0.25">
      <c r="B163" s="103" t="s">
        <v>629</v>
      </c>
      <c r="C163" s="104" t="s">
        <v>630</v>
      </c>
      <c r="D163" s="104" t="s">
        <v>646</v>
      </c>
      <c r="E163" s="141" t="s">
        <v>973</v>
      </c>
      <c r="F163" s="104" t="s">
        <v>133</v>
      </c>
      <c r="G163" s="154">
        <v>1</v>
      </c>
      <c r="H163" s="105" t="s">
        <v>994</v>
      </c>
      <c r="I163" s="105" t="s">
        <v>87</v>
      </c>
      <c r="J163" s="105" t="s">
        <v>995</v>
      </c>
      <c r="K163" s="105" t="s">
        <v>264</v>
      </c>
      <c r="L163" s="105" t="s">
        <v>996</v>
      </c>
      <c r="M163" s="104" t="s">
        <v>89</v>
      </c>
      <c r="N163" s="106">
        <v>44958</v>
      </c>
      <c r="O163" s="207">
        <v>45289</v>
      </c>
      <c r="P163" s="225" t="s">
        <v>128</v>
      </c>
      <c r="Q163" s="161"/>
      <c r="R163" s="112"/>
      <c r="S163" s="161"/>
      <c r="T163" s="112"/>
      <c r="U163" s="161"/>
      <c r="V163" s="112"/>
      <c r="W163" s="161"/>
      <c r="X163" s="112"/>
      <c r="Y163" s="161"/>
      <c r="Z163" s="112"/>
      <c r="AA163" s="161"/>
      <c r="AB163" s="245">
        <v>1</v>
      </c>
      <c r="AC163" s="221" t="s">
        <v>419</v>
      </c>
      <c r="AD163" s="108" t="s">
        <v>100</v>
      </c>
      <c r="AE163" s="109" t="s">
        <v>1075</v>
      </c>
      <c r="AF163" s="46" t="s">
        <v>971</v>
      </c>
      <c r="AG163" s="109"/>
      <c r="AH163" s="111">
        <v>60456000</v>
      </c>
      <c r="AI163" s="437"/>
    </row>
    <row r="164" spans="2:35" ht="51" customHeight="1" x14ac:dyDescent="0.25">
      <c r="B164" s="8" t="s">
        <v>663</v>
      </c>
      <c r="C164" s="11" t="s">
        <v>130</v>
      </c>
      <c r="D164" s="11" t="s">
        <v>664</v>
      </c>
      <c r="E164" s="141" t="s">
        <v>665</v>
      </c>
      <c r="F164" s="11" t="s">
        <v>112</v>
      </c>
      <c r="G164" s="143">
        <v>11</v>
      </c>
      <c r="H164" s="199" t="s">
        <v>666</v>
      </c>
      <c r="I164" s="9" t="s">
        <v>125</v>
      </c>
      <c r="J164" s="42" t="s">
        <v>667</v>
      </c>
      <c r="K164" s="44" t="s">
        <v>264</v>
      </c>
      <c r="L164" s="47" t="s">
        <v>964</v>
      </c>
      <c r="M164" s="11" t="s">
        <v>89</v>
      </c>
      <c r="N164" s="48">
        <v>44928</v>
      </c>
      <c r="O164" s="218">
        <v>45289</v>
      </c>
      <c r="P164" s="227" t="s">
        <v>178</v>
      </c>
      <c r="Q164" s="169">
        <v>1</v>
      </c>
      <c r="R164" s="99">
        <v>1</v>
      </c>
      <c r="S164" s="169">
        <v>1</v>
      </c>
      <c r="T164" s="99">
        <v>1</v>
      </c>
      <c r="U164" s="169">
        <v>1</v>
      </c>
      <c r="V164" s="99">
        <v>1</v>
      </c>
      <c r="W164" s="169">
        <v>1</v>
      </c>
      <c r="X164" s="99">
        <v>1</v>
      </c>
      <c r="Y164" s="169">
        <v>1</v>
      </c>
      <c r="Z164" s="99">
        <v>1</v>
      </c>
      <c r="AA164" s="169">
        <v>1</v>
      </c>
      <c r="AB164" s="246"/>
      <c r="AC164" s="222" t="s">
        <v>99</v>
      </c>
      <c r="AD164" s="13" t="s">
        <v>100</v>
      </c>
      <c r="AE164" s="37" t="s">
        <v>1073</v>
      </c>
      <c r="AF164" s="46" t="s">
        <v>971</v>
      </c>
      <c r="AG164" s="39"/>
      <c r="AH164" s="49">
        <v>0</v>
      </c>
      <c r="AI164" s="385">
        <v>3349609759.5</v>
      </c>
    </row>
    <row r="165" spans="2:35" ht="51" customHeight="1" x14ac:dyDescent="0.25">
      <c r="B165" s="8" t="s">
        <v>663</v>
      </c>
      <c r="C165" s="11" t="s">
        <v>130</v>
      </c>
      <c r="D165" s="11" t="s">
        <v>664</v>
      </c>
      <c r="E165" s="141" t="s">
        <v>668</v>
      </c>
      <c r="F165" s="11" t="s">
        <v>112</v>
      </c>
      <c r="G165" s="143">
        <v>9</v>
      </c>
      <c r="H165" s="199" t="s">
        <v>1041</v>
      </c>
      <c r="I165" s="9" t="s">
        <v>125</v>
      </c>
      <c r="J165" s="42" t="s">
        <v>1027</v>
      </c>
      <c r="K165" s="44" t="s">
        <v>115</v>
      </c>
      <c r="L165" s="47" t="s">
        <v>1079</v>
      </c>
      <c r="M165" s="11" t="s">
        <v>89</v>
      </c>
      <c r="N165" s="48">
        <v>44928</v>
      </c>
      <c r="O165" s="218">
        <v>45199</v>
      </c>
      <c r="P165" s="227" t="s">
        <v>178</v>
      </c>
      <c r="Q165" s="290">
        <v>1</v>
      </c>
      <c r="R165" s="291">
        <v>1</v>
      </c>
      <c r="S165" s="290">
        <v>1</v>
      </c>
      <c r="T165" s="291">
        <v>1</v>
      </c>
      <c r="U165" s="290">
        <v>1</v>
      </c>
      <c r="V165" s="291">
        <v>1</v>
      </c>
      <c r="W165" s="290">
        <v>1</v>
      </c>
      <c r="X165" s="291">
        <v>1</v>
      </c>
      <c r="Y165" s="290">
        <v>1</v>
      </c>
      <c r="Z165" s="99"/>
      <c r="AA165" s="169"/>
      <c r="AB165" s="246"/>
      <c r="AC165" s="222" t="s">
        <v>99</v>
      </c>
      <c r="AD165" s="13" t="s">
        <v>100</v>
      </c>
      <c r="AE165" s="37" t="s">
        <v>1073</v>
      </c>
      <c r="AF165" s="46" t="s">
        <v>971</v>
      </c>
      <c r="AG165" s="39"/>
      <c r="AH165" s="49">
        <v>0</v>
      </c>
      <c r="AI165" s="386"/>
    </row>
    <row r="166" spans="2:35" ht="51" customHeight="1" x14ac:dyDescent="0.25">
      <c r="B166" s="8" t="s">
        <v>663</v>
      </c>
      <c r="C166" s="11" t="s">
        <v>130</v>
      </c>
      <c r="D166" s="11" t="s">
        <v>669</v>
      </c>
      <c r="E166" s="141" t="s">
        <v>670</v>
      </c>
      <c r="F166" s="11" t="s">
        <v>912</v>
      </c>
      <c r="G166" s="155">
        <v>1</v>
      </c>
      <c r="H166" s="199" t="s">
        <v>965</v>
      </c>
      <c r="I166" s="9" t="s">
        <v>125</v>
      </c>
      <c r="J166" s="53" t="s">
        <v>671</v>
      </c>
      <c r="K166" s="47" t="s">
        <v>115</v>
      </c>
      <c r="L166" s="42" t="s">
        <v>966</v>
      </c>
      <c r="M166" s="11" t="s">
        <v>89</v>
      </c>
      <c r="N166" s="48">
        <v>45122</v>
      </c>
      <c r="O166" s="218">
        <v>45260</v>
      </c>
      <c r="P166" s="227" t="s">
        <v>128</v>
      </c>
      <c r="Q166" s="170"/>
      <c r="R166" s="97"/>
      <c r="S166" s="170"/>
      <c r="T166" s="97"/>
      <c r="U166" s="170"/>
      <c r="V166" s="97"/>
      <c r="W166" s="170"/>
      <c r="X166" s="97"/>
      <c r="Y166" s="170"/>
      <c r="Z166" s="97"/>
      <c r="AA166" s="170">
        <v>1</v>
      </c>
      <c r="AB166" s="246"/>
      <c r="AC166" s="222" t="s">
        <v>99</v>
      </c>
      <c r="AD166" s="13" t="s">
        <v>100</v>
      </c>
      <c r="AE166" s="37" t="s">
        <v>1073</v>
      </c>
      <c r="AF166" s="46" t="s">
        <v>971</v>
      </c>
      <c r="AG166" s="39"/>
      <c r="AH166" s="49">
        <v>0</v>
      </c>
      <c r="AI166" s="49">
        <v>365738922</v>
      </c>
    </row>
    <row r="167" spans="2:35" ht="51" customHeight="1" x14ac:dyDescent="0.25">
      <c r="B167" s="8" t="s">
        <v>663</v>
      </c>
      <c r="C167" s="11" t="s">
        <v>130</v>
      </c>
      <c r="D167" s="11" t="s">
        <v>672</v>
      </c>
      <c r="E167" s="141" t="s">
        <v>673</v>
      </c>
      <c r="F167" s="11" t="s">
        <v>137</v>
      </c>
      <c r="G167" s="143">
        <v>12</v>
      </c>
      <c r="H167" s="42" t="s">
        <v>674</v>
      </c>
      <c r="I167" s="9" t="s">
        <v>87</v>
      </c>
      <c r="J167" s="47" t="s">
        <v>675</v>
      </c>
      <c r="K167" s="44" t="s">
        <v>264</v>
      </c>
      <c r="L167" s="42" t="s">
        <v>676</v>
      </c>
      <c r="M167" s="11" t="s">
        <v>89</v>
      </c>
      <c r="N167" s="48">
        <v>44928</v>
      </c>
      <c r="O167" s="218">
        <v>45289</v>
      </c>
      <c r="P167" s="227" t="s">
        <v>178</v>
      </c>
      <c r="Q167" s="169">
        <v>1</v>
      </c>
      <c r="R167" s="99">
        <v>1</v>
      </c>
      <c r="S167" s="169">
        <v>1</v>
      </c>
      <c r="T167" s="99">
        <v>1</v>
      </c>
      <c r="U167" s="169">
        <v>1</v>
      </c>
      <c r="V167" s="99">
        <v>1</v>
      </c>
      <c r="W167" s="169">
        <v>1</v>
      </c>
      <c r="X167" s="99">
        <v>1</v>
      </c>
      <c r="Y167" s="169">
        <v>1</v>
      </c>
      <c r="Z167" s="99">
        <v>1</v>
      </c>
      <c r="AA167" s="169">
        <v>1</v>
      </c>
      <c r="AB167" s="247">
        <v>1</v>
      </c>
      <c r="AC167" s="222" t="s">
        <v>118</v>
      </c>
      <c r="AD167" s="13" t="s">
        <v>100</v>
      </c>
      <c r="AE167" s="37" t="s">
        <v>1073</v>
      </c>
      <c r="AF167" s="46" t="s">
        <v>971</v>
      </c>
      <c r="AG167" s="39"/>
      <c r="AH167" s="49">
        <v>39360276</v>
      </c>
      <c r="AI167" s="432">
        <v>4692461877</v>
      </c>
    </row>
    <row r="168" spans="2:35" ht="68.25" customHeight="1" x14ac:dyDescent="0.25">
      <c r="B168" s="8" t="s">
        <v>663</v>
      </c>
      <c r="C168" s="11" t="s">
        <v>130</v>
      </c>
      <c r="D168" s="11" t="s">
        <v>672</v>
      </c>
      <c r="E168" s="141" t="s">
        <v>677</v>
      </c>
      <c r="F168" s="11" t="s">
        <v>137</v>
      </c>
      <c r="G168" s="144">
        <v>1</v>
      </c>
      <c r="H168" s="42" t="s">
        <v>678</v>
      </c>
      <c r="I168" s="9" t="s">
        <v>87</v>
      </c>
      <c r="J168" s="42" t="s">
        <v>679</v>
      </c>
      <c r="K168" s="43" t="s">
        <v>115</v>
      </c>
      <c r="L168" s="42" t="s">
        <v>680</v>
      </c>
      <c r="M168" s="11" t="s">
        <v>89</v>
      </c>
      <c r="N168" s="54">
        <v>44928</v>
      </c>
      <c r="O168" s="218">
        <v>45289</v>
      </c>
      <c r="P168" s="227" t="s">
        <v>178</v>
      </c>
      <c r="Q168" s="144">
        <v>1</v>
      </c>
      <c r="R168" s="98">
        <v>1</v>
      </c>
      <c r="S168" s="144">
        <v>1</v>
      </c>
      <c r="T168" s="98">
        <v>1</v>
      </c>
      <c r="U168" s="144">
        <v>1</v>
      </c>
      <c r="V168" s="98">
        <v>1</v>
      </c>
      <c r="W168" s="144">
        <v>1</v>
      </c>
      <c r="X168" s="98">
        <v>1</v>
      </c>
      <c r="Y168" s="144">
        <v>1</v>
      </c>
      <c r="Z168" s="98">
        <v>1</v>
      </c>
      <c r="AA168" s="144">
        <v>1</v>
      </c>
      <c r="AB168" s="248">
        <v>1</v>
      </c>
      <c r="AC168" s="222" t="s">
        <v>118</v>
      </c>
      <c r="AD168" s="13" t="s">
        <v>100</v>
      </c>
      <c r="AE168" s="37" t="s">
        <v>1073</v>
      </c>
      <c r="AF168" s="46" t="s">
        <v>971</v>
      </c>
      <c r="AG168" s="39"/>
      <c r="AH168" s="56">
        <v>156256188</v>
      </c>
      <c r="AI168" s="433"/>
    </row>
    <row r="169" spans="2:35" ht="88.5" customHeight="1" x14ac:dyDescent="0.25">
      <c r="B169" s="8" t="s">
        <v>663</v>
      </c>
      <c r="C169" s="11" t="s">
        <v>130</v>
      </c>
      <c r="D169" s="11" t="s">
        <v>672</v>
      </c>
      <c r="E169" s="141" t="s">
        <v>681</v>
      </c>
      <c r="F169" s="11" t="s">
        <v>137</v>
      </c>
      <c r="G169" s="156">
        <v>3</v>
      </c>
      <c r="H169" s="44" t="s">
        <v>682</v>
      </c>
      <c r="I169" s="9" t="s">
        <v>125</v>
      </c>
      <c r="J169" s="51" t="s">
        <v>683</v>
      </c>
      <c r="K169" s="44" t="s">
        <v>264</v>
      </c>
      <c r="L169" s="51" t="s">
        <v>684</v>
      </c>
      <c r="M169" s="11" t="s">
        <v>502</v>
      </c>
      <c r="N169" s="55">
        <v>44936</v>
      </c>
      <c r="O169" s="218">
        <v>45289</v>
      </c>
      <c r="P169" s="227" t="s">
        <v>128</v>
      </c>
      <c r="Q169" s="158" t="s">
        <v>135</v>
      </c>
      <c r="R169" s="89" t="s">
        <v>135</v>
      </c>
      <c r="S169" s="158" t="s">
        <v>135</v>
      </c>
      <c r="T169" s="89" t="s">
        <v>135</v>
      </c>
      <c r="U169" s="158" t="s">
        <v>135</v>
      </c>
      <c r="V169" s="89" t="s">
        <v>135</v>
      </c>
      <c r="W169" s="158" t="s">
        <v>135</v>
      </c>
      <c r="X169" s="89" t="s">
        <v>135</v>
      </c>
      <c r="Y169" s="158" t="s">
        <v>135</v>
      </c>
      <c r="Z169" s="89" t="s">
        <v>135</v>
      </c>
      <c r="AA169" s="158" t="s">
        <v>135</v>
      </c>
      <c r="AB169" s="247">
        <v>3</v>
      </c>
      <c r="AC169" s="222" t="s">
        <v>118</v>
      </c>
      <c r="AD169" s="13" t="s">
        <v>100</v>
      </c>
      <c r="AE169" s="37" t="s">
        <v>1073</v>
      </c>
      <c r="AF169" s="46" t="s">
        <v>971</v>
      </c>
      <c r="AG169" s="39"/>
      <c r="AH169" s="57">
        <v>46968640</v>
      </c>
      <c r="AI169" s="434"/>
    </row>
    <row r="170" spans="2:35" ht="142.5" customHeight="1" x14ac:dyDescent="0.25">
      <c r="B170" s="8" t="s">
        <v>663</v>
      </c>
      <c r="C170" s="11" t="s">
        <v>130</v>
      </c>
      <c r="D170" s="11" t="s">
        <v>685</v>
      </c>
      <c r="E170" s="141" t="s">
        <v>686</v>
      </c>
      <c r="F170" s="11" t="s">
        <v>137</v>
      </c>
      <c r="G170" s="144">
        <v>1</v>
      </c>
      <c r="H170" s="44" t="s">
        <v>687</v>
      </c>
      <c r="I170" s="9" t="s">
        <v>87</v>
      </c>
      <c r="J170" s="51" t="s">
        <v>967</v>
      </c>
      <c r="K170" s="44" t="s">
        <v>115</v>
      </c>
      <c r="L170" s="51" t="s">
        <v>688</v>
      </c>
      <c r="M170" s="11" t="s">
        <v>89</v>
      </c>
      <c r="N170" s="55">
        <v>44927</v>
      </c>
      <c r="O170" s="218">
        <v>45289</v>
      </c>
      <c r="P170" s="227" t="s">
        <v>178</v>
      </c>
      <c r="Q170" s="157">
        <v>1</v>
      </c>
      <c r="R170" s="90">
        <v>1</v>
      </c>
      <c r="S170" s="157">
        <v>1</v>
      </c>
      <c r="T170" s="90">
        <v>1</v>
      </c>
      <c r="U170" s="157">
        <v>1</v>
      </c>
      <c r="V170" s="90">
        <v>1</v>
      </c>
      <c r="W170" s="157">
        <v>1</v>
      </c>
      <c r="X170" s="90">
        <v>1</v>
      </c>
      <c r="Y170" s="157">
        <v>1</v>
      </c>
      <c r="Z170" s="90">
        <v>1</v>
      </c>
      <c r="AA170" s="157">
        <v>1</v>
      </c>
      <c r="AB170" s="249">
        <v>1</v>
      </c>
      <c r="AC170" s="222" t="s">
        <v>118</v>
      </c>
      <c r="AD170" s="13" t="s">
        <v>100</v>
      </c>
      <c r="AE170" s="37" t="s">
        <v>1073</v>
      </c>
      <c r="AF170" s="46" t="s">
        <v>971</v>
      </c>
      <c r="AG170" s="39"/>
      <c r="AH170" s="57">
        <v>0</v>
      </c>
      <c r="AI170" s="58">
        <v>9702455898.1800003</v>
      </c>
    </row>
    <row r="171" spans="2:35" ht="51" customHeight="1" x14ac:dyDescent="0.25">
      <c r="B171" s="8" t="s">
        <v>663</v>
      </c>
      <c r="C171" s="11" t="s">
        <v>130</v>
      </c>
      <c r="D171" s="11" t="s">
        <v>131</v>
      </c>
      <c r="E171" s="141" t="s">
        <v>689</v>
      </c>
      <c r="F171" s="11" t="s">
        <v>137</v>
      </c>
      <c r="G171" s="157">
        <v>1</v>
      </c>
      <c r="H171" s="44" t="s">
        <v>690</v>
      </c>
      <c r="I171" s="9" t="s">
        <v>125</v>
      </c>
      <c r="J171" s="51" t="s">
        <v>691</v>
      </c>
      <c r="K171" s="44" t="s">
        <v>115</v>
      </c>
      <c r="L171" s="51" t="s">
        <v>692</v>
      </c>
      <c r="M171" s="11" t="s">
        <v>89</v>
      </c>
      <c r="N171" s="55">
        <v>44927</v>
      </c>
      <c r="O171" s="218">
        <v>45289</v>
      </c>
      <c r="P171" s="227" t="s">
        <v>178</v>
      </c>
      <c r="Q171" s="157">
        <v>1</v>
      </c>
      <c r="R171" s="90">
        <v>1</v>
      </c>
      <c r="S171" s="157">
        <v>1</v>
      </c>
      <c r="T171" s="90">
        <v>1</v>
      </c>
      <c r="U171" s="157">
        <v>1</v>
      </c>
      <c r="V171" s="90">
        <v>1</v>
      </c>
      <c r="W171" s="157">
        <v>1</v>
      </c>
      <c r="X171" s="90">
        <v>1</v>
      </c>
      <c r="Y171" s="157">
        <v>1</v>
      </c>
      <c r="Z171" s="90">
        <v>1</v>
      </c>
      <c r="AA171" s="157">
        <v>1</v>
      </c>
      <c r="AB171" s="249">
        <v>0.98</v>
      </c>
      <c r="AC171" s="222" t="s">
        <v>118</v>
      </c>
      <c r="AD171" s="13" t="s">
        <v>100</v>
      </c>
      <c r="AE171" s="37" t="s">
        <v>1073</v>
      </c>
      <c r="AF171" s="46" t="s">
        <v>971</v>
      </c>
      <c r="AG171" s="39"/>
      <c r="AH171" s="57">
        <v>0</v>
      </c>
      <c r="AI171" s="432">
        <v>35027938573.519997</v>
      </c>
    </row>
    <row r="172" spans="2:35" ht="51" customHeight="1" x14ac:dyDescent="0.25">
      <c r="B172" s="8" t="s">
        <v>663</v>
      </c>
      <c r="C172" s="11" t="s">
        <v>130</v>
      </c>
      <c r="D172" s="11" t="s">
        <v>131</v>
      </c>
      <c r="E172" s="141" t="s">
        <v>693</v>
      </c>
      <c r="F172" s="11" t="s">
        <v>137</v>
      </c>
      <c r="G172" s="157">
        <v>1</v>
      </c>
      <c r="H172" s="44" t="s">
        <v>694</v>
      </c>
      <c r="I172" s="9" t="s">
        <v>125</v>
      </c>
      <c r="J172" s="51" t="s">
        <v>691</v>
      </c>
      <c r="K172" s="44" t="s">
        <v>115</v>
      </c>
      <c r="L172" s="51" t="s">
        <v>695</v>
      </c>
      <c r="M172" s="11" t="s">
        <v>89</v>
      </c>
      <c r="N172" s="55">
        <v>44928</v>
      </c>
      <c r="O172" s="218">
        <v>45289</v>
      </c>
      <c r="P172" s="227" t="s">
        <v>218</v>
      </c>
      <c r="Q172" s="158" t="s">
        <v>135</v>
      </c>
      <c r="R172" s="89" t="s">
        <v>135</v>
      </c>
      <c r="S172" s="158" t="s">
        <v>135</v>
      </c>
      <c r="T172" s="89" t="s">
        <v>135</v>
      </c>
      <c r="U172" s="158" t="s">
        <v>135</v>
      </c>
      <c r="V172" s="90">
        <v>0.5</v>
      </c>
      <c r="W172" s="158" t="s">
        <v>135</v>
      </c>
      <c r="X172" s="89" t="s">
        <v>135</v>
      </c>
      <c r="Y172" s="158" t="s">
        <v>135</v>
      </c>
      <c r="Z172" s="89" t="s">
        <v>135</v>
      </c>
      <c r="AA172" s="158" t="s">
        <v>135</v>
      </c>
      <c r="AB172" s="249">
        <v>1</v>
      </c>
      <c r="AC172" s="222" t="s">
        <v>118</v>
      </c>
      <c r="AD172" s="13" t="s">
        <v>100</v>
      </c>
      <c r="AE172" s="37" t="s">
        <v>1073</v>
      </c>
      <c r="AF172" s="46" t="s">
        <v>971</v>
      </c>
      <c r="AG172" s="39"/>
      <c r="AH172" s="57">
        <v>0</v>
      </c>
      <c r="AI172" s="434"/>
    </row>
    <row r="173" spans="2:35" ht="51" customHeight="1" x14ac:dyDescent="0.25">
      <c r="B173" s="8" t="s">
        <v>663</v>
      </c>
      <c r="C173" s="11" t="s">
        <v>130</v>
      </c>
      <c r="D173" s="11" t="s">
        <v>696</v>
      </c>
      <c r="E173" s="141" t="s">
        <v>697</v>
      </c>
      <c r="F173" s="11" t="s">
        <v>137</v>
      </c>
      <c r="G173" s="157">
        <v>1</v>
      </c>
      <c r="H173" s="44" t="s">
        <v>698</v>
      </c>
      <c r="I173" s="9" t="s">
        <v>87</v>
      </c>
      <c r="J173" s="51" t="s">
        <v>699</v>
      </c>
      <c r="K173" s="44" t="s">
        <v>115</v>
      </c>
      <c r="L173" s="51" t="s">
        <v>695</v>
      </c>
      <c r="M173" s="11" t="s">
        <v>89</v>
      </c>
      <c r="N173" s="55">
        <v>44986</v>
      </c>
      <c r="O173" s="219">
        <v>45261</v>
      </c>
      <c r="P173" s="227" t="s">
        <v>90</v>
      </c>
      <c r="Q173" s="158" t="s">
        <v>135</v>
      </c>
      <c r="R173" s="89" t="s">
        <v>135</v>
      </c>
      <c r="S173" s="157">
        <v>1</v>
      </c>
      <c r="T173" s="89" t="s">
        <v>135</v>
      </c>
      <c r="U173" s="158" t="s">
        <v>135</v>
      </c>
      <c r="V173" s="90">
        <v>1</v>
      </c>
      <c r="W173" s="158" t="s">
        <v>135</v>
      </c>
      <c r="X173" s="89" t="s">
        <v>135</v>
      </c>
      <c r="Y173" s="157">
        <v>1</v>
      </c>
      <c r="Z173" s="89" t="s">
        <v>135</v>
      </c>
      <c r="AA173" s="158" t="s">
        <v>135</v>
      </c>
      <c r="AB173" s="249">
        <v>1</v>
      </c>
      <c r="AC173" s="222" t="s">
        <v>118</v>
      </c>
      <c r="AD173" s="13" t="s">
        <v>100</v>
      </c>
      <c r="AE173" s="37" t="s">
        <v>1073</v>
      </c>
      <c r="AF173" s="46" t="s">
        <v>971</v>
      </c>
      <c r="AG173" s="39"/>
      <c r="AH173" s="59">
        <v>42000000</v>
      </c>
      <c r="AI173" s="432">
        <v>7363930131.9399996</v>
      </c>
    </row>
    <row r="174" spans="2:35" ht="51" customHeight="1" x14ac:dyDescent="0.25">
      <c r="B174" s="8" t="s">
        <v>663</v>
      </c>
      <c r="C174" s="11" t="s">
        <v>130</v>
      </c>
      <c r="D174" s="11" t="s">
        <v>696</v>
      </c>
      <c r="E174" s="141" t="s">
        <v>700</v>
      </c>
      <c r="F174" s="11" t="s">
        <v>137</v>
      </c>
      <c r="G174" s="157">
        <v>1</v>
      </c>
      <c r="H174" s="44" t="s">
        <v>701</v>
      </c>
      <c r="I174" s="9" t="s">
        <v>87</v>
      </c>
      <c r="J174" s="51" t="s">
        <v>702</v>
      </c>
      <c r="K174" s="44" t="s">
        <v>115</v>
      </c>
      <c r="L174" s="51" t="s">
        <v>695</v>
      </c>
      <c r="M174" s="11" t="s">
        <v>89</v>
      </c>
      <c r="N174" s="55">
        <v>44928</v>
      </c>
      <c r="O174" s="218">
        <v>45289</v>
      </c>
      <c r="P174" s="227" t="s">
        <v>178</v>
      </c>
      <c r="Q174" s="157">
        <v>1</v>
      </c>
      <c r="R174" s="90">
        <v>1</v>
      </c>
      <c r="S174" s="157">
        <v>1</v>
      </c>
      <c r="T174" s="90">
        <v>1</v>
      </c>
      <c r="U174" s="157">
        <v>1</v>
      </c>
      <c r="V174" s="90">
        <v>1</v>
      </c>
      <c r="W174" s="157">
        <v>1</v>
      </c>
      <c r="X174" s="90">
        <v>1</v>
      </c>
      <c r="Y174" s="157">
        <v>1</v>
      </c>
      <c r="Z174" s="90">
        <v>1</v>
      </c>
      <c r="AA174" s="157">
        <v>1</v>
      </c>
      <c r="AB174" s="249">
        <v>1</v>
      </c>
      <c r="AC174" s="222" t="s">
        <v>118</v>
      </c>
      <c r="AD174" s="13" t="s">
        <v>100</v>
      </c>
      <c r="AE174" s="37" t="s">
        <v>1073</v>
      </c>
      <c r="AF174" s="46" t="s">
        <v>971</v>
      </c>
      <c r="AG174" s="39"/>
      <c r="AH174" s="59">
        <v>42000000</v>
      </c>
      <c r="AI174" s="434"/>
    </row>
    <row r="175" spans="2:35" ht="99" customHeight="1" x14ac:dyDescent="0.25">
      <c r="B175" s="173" t="s">
        <v>663</v>
      </c>
      <c r="C175" s="174" t="s">
        <v>130</v>
      </c>
      <c r="D175" s="11" t="s">
        <v>826</v>
      </c>
      <c r="E175" s="141" t="s">
        <v>705</v>
      </c>
      <c r="F175" s="174" t="s">
        <v>137</v>
      </c>
      <c r="G175" s="175">
        <v>1</v>
      </c>
      <c r="H175" s="45" t="s">
        <v>729</v>
      </c>
      <c r="I175" s="176" t="s">
        <v>125</v>
      </c>
      <c r="J175" s="42" t="s">
        <v>726</v>
      </c>
      <c r="K175" s="45" t="s">
        <v>115</v>
      </c>
      <c r="L175" s="45" t="s">
        <v>727</v>
      </c>
      <c r="M175" s="174" t="s">
        <v>89</v>
      </c>
      <c r="N175" s="55">
        <v>44928</v>
      </c>
      <c r="O175" s="220">
        <v>45289</v>
      </c>
      <c r="P175" s="229" t="s">
        <v>178</v>
      </c>
      <c r="Q175" s="175">
        <v>1</v>
      </c>
      <c r="R175" s="177">
        <v>1</v>
      </c>
      <c r="S175" s="175">
        <v>1</v>
      </c>
      <c r="T175" s="177">
        <v>1</v>
      </c>
      <c r="U175" s="175">
        <v>1</v>
      </c>
      <c r="V175" s="177">
        <v>1</v>
      </c>
      <c r="W175" s="175">
        <v>1</v>
      </c>
      <c r="X175" s="177">
        <v>1</v>
      </c>
      <c r="Y175" s="175">
        <v>1</v>
      </c>
      <c r="Z175" s="177">
        <v>1</v>
      </c>
      <c r="AA175" s="175">
        <v>1</v>
      </c>
      <c r="AB175" s="250">
        <v>1</v>
      </c>
      <c r="AC175" s="223" t="s">
        <v>118</v>
      </c>
      <c r="AD175" s="178" t="s">
        <v>100</v>
      </c>
      <c r="AE175" s="179" t="s">
        <v>1073</v>
      </c>
      <c r="AF175" s="180" t="s">
        <v>971</v>
      </c>
      <c r="AG175" s="39"/>
      <c r="AH175" s="172">
        <v>78166140</v>
      </c>
      <c r="AI175" s="58">
        <v>410773349</v>
      </c>
    </row>
    <row r="176" spans="2:35" ht="78.75" customHeight="1" x14ac:dyDescent="0.25">
      <c r="B176" s="8" t="s">
        <v>663</v>
      </c>
      <c r="C176" s="11" t="s">
        <v>130</v>
      </c>
      <c r="D176" s="11" t="s">
        <v>704</v>
      </c>
      <c r="E176" s="141" t="s">
        <v>709</v>
      </c>
      <c r="F176" s="11" t="s">
        <v>137</v>
      </c>
      <c r="G176" s="157">
        <v>1</v>
      </c>
      <c r="H176" s="44" t="s">
        <v>725</v>
      </c>
      <c r="I176" s="9" t="s">
        <v>125</v>
      </c>
      <c r="J176" s="42" t="s">
        <v>726</v>
      </c>
      <c r="K176" s="44" t="s">
        <v>115</v>
      </c>
      <c r="L176" s="51" t="s">
        <v>727</v>
      </c>
      <c r="M176" s="11" t="s">
        <v>89</v>
      </c>
      <c r="N176" s="55">
        <v>44958</v>
      </c>
      <c r="O176" s="218">
        <v>45289</v>
      </c>
      <c r="P176" s="227" t="s">
        <v>128</v>
      </c>
      <c r="Q176" s="158" t="s">
        <v>135</v>
      </c>
      <c r="R176" s="89" t="s">
        <v>135</v>
      </c>
      <c r="S176" s="158" t="s">
        <v>135</v>
      </c>
      <c r="T176" s="89" t="s">
        <v>135</v>
      </c>
      <c r="U176" s="158" t="s">
        <v>135</v>
      </c>
      <c r="V176" s="89" t="s">
        <v>135</v>
      </c>
      <c r="W176" s="158" t="s">
        <v>135</v>
      </c>
      <c r="X176" s="89" t="s">
        <v>135</v>
      </c>
      <c r="Y176" s="158" t="s">
        <v>135</v>
      </c>
      <c r="Z176" s="89" t="s">
        <v>135</v>
      </c>
      <c r="AA176" s="158" t="s">
        <v>135</v>
      </c>
      <c r="AB176" s="249">
        <v>1</v>
      </c>
      <c r="AC176" s="222" t="s">
        <v>118</v>
      </c>
      <c r="AD176" s="13" t="s">
        <v>100</v>
      </c>
      <c r="AE176" s="37" t="s">
        <v>1073</v>
      </c>
      <c r="AF176" s="46" t="s">
        <v>971</v>
      </c>
      <c r="AG176" s="39"/>
      <c r="AH176" s="59">
        <v>82926581</v>
      </c>
      <c r="AI176" s="433"/>
    </row>
    <row r="177" spans="2:35" ht="119.25" customHeight="1" x14ac:dyDescent="0.25">
      <c r="B177" s="8" t="s">
        <v>663</v>
      </c>
      <c r="C177" s="11" t="s">
        <v>130</v>
      </c>
      <c r="D177" s="11" t="s">
        <v>704</v>
      </c>
      <c r="E177" s="141" t="s">
        <v>713</v>
      </c>
      <c r="F177" s="11" t="s">
        <v>137</v>
      </c>
      <c r="G177" s="158">
        <v>5</v>
      </c>
      <c r="H177" s="44" t="s">
        <v>706</v>
      </c>
      <c r="I177" s="9" t="s">
        <v>125</v>
      </c>
      <c r="J177" s="51" t="s">
        <v>968</v>
      </c>
      <c r="K177" s="44" t="s">
        <v>264</v>
      </c>
      <c r="L177" s="51" t="s">
        <v>707</v>
      </c>
      <c r="M177" s="11" t="s">
        <v>89</v>
      </c>
      <c r="N177" s="55">
        <v>44967</v>
      </c>
      <c r="O177" s="205">
        <v>45107</v>
      </c>
      <c r="P177" s="227" t="s">
        <v>128</v>
      </c>
      <c r="Q177" s="158" t="s">
        <v>135</v>
      </c>
      <c r="R177" s="89" t="s">
        <v>135</v>
      </c>
      <c r="S177" s="158" t="s">
        <v>135</v>
      </c>
      <c r="T177" s="89" t="s">
        <v>135</v>
      </c>
      <c r="U177" s="158" t="s">
        <v>135</v>
      </c>
      <c r="V177" s="100">
        <v>5</v>
      </c>
      <c r="W177" s="158" t="s">
        <v>135</v>
      </c>
      <c r="X177" s="89" t="s">
        <v>135</v>
      </c>
      <c r="Y177" s="158" t="s">
        <v>135</v>
      </c>
      <c r="Z177" s="89" t="s">
        <v>135</v>
      </c>
      <c r="AA177" s="158" t="s">
        <v>135</v>
      </c>
      <c r="AB177" s="242" t="s">
        <v>135</v>
      </c>
      <c r="AC177" s="222" t="s">
        <v>118</v>
      </c>
      <c r="AD177" s="13" t="s">
        <v>100</v>
      </c>
      <c r="AE177" s="37" t="s">
        <v>1073</v>
      </c>
      <c r="AF177" s="46" t="s">
        <v>971</v>
      </c>
      <c r="AG177" s="39"/>
      <c r="AH177" s="59">
        <v>22440497</v>
      </c>
      <c r="AI177" s="434"/>
    </row>
    <row r="178" spans="2:35" ht="81" customHeight="1" x14ac:dyDescent="0.25">
      <c r="B178" s="8" t="s">
        <v>663</v>
      </c>
      <c r="C178" s="11" t="s">
        <v>130</v>
      </c>
      <c r="D178" s="11" t="s">
        <v>708</v>
      </c>
      <c r="E178" s="141" t="s">
        <v>716</v>
      </c>
      <c r="F178" s="11" t="s">
        <v>137</v>
      </c>
      <c r="G178" s="158">
        <v>3</v>
      </c>
      <c r="H178" s="44" t="s">
        <v>710</v>
      </c>
      <c r="I178" s="9" t="s">
        <v>125</v>
      </c>
      <c r="J178" s="51" t="s">
        <v>711</v>
      </c>
      <c r="K178" s="44" t="s">
        <v>264</v>
      </c>
      <c r="L178" s="51" t="s">
        <v>703</v>
      </c>
      <c r="M178" s="11" t="s">
        <v>89</v>
      </c>
      <c r="N178" s="55">
        <v>44967</v>
      </c>
      <c r="O178" s="205">
        <v>45107</v>
      </c>
      <c r="P178" s="227" t="s">
        <v>128</v>
      </c>
      <c r="Q178" s="158" t="s">
        <v>135</v>
      </c>
      <c r="R178" s="89" t="s">
        <v>135</v>
      </c>
      <c r="S178" s="158" t="s">
        <v>135</v>
      </c>
      <c r="T178" s="89" t="s">
        <v>135</v>
      </c>
      <c r="U178" s="158" t="s">
        <v>135</v>
      </c>
      <c r="V178" s="100">
        <v>3</v>
      </c>
      <c r="W178" s="158" t="s">
        <v>135</v>
      </c>
      <c r="X178" s="89" t="s">
        <v>135</v>
      </c>
      <c r="Y178" s="158" t="s">
        <v>135</v>
      </c>
      <c r="Z178" s="89" t="s">
        <v>135</v>
      </c>
      <c r="AA178" s="158" t="s">
        <v>135</v>
      </c>
      <c r="AB178" s="242" t="s">
        <v>135</v>
      </c>
      <c r="AC178" s="222" t="s">
        <v>118</v>
      </c>
      <c r="AD178" s="13" t="s">
        <v>100</v>
      </c>
      <c r="AE178" s="37" t="s">
        <v>1073</v>
      </c>
      <c r="AF178" s="46" t="s">
        <v>971</v>
      </c>
      <c r="AG178" s="39"/>
      <c r="AH178" s="59">
        <v>15384633</v>
      </c>
      <c r="AI178" s="432">
        <v>1375020157.8699999</v>
      </c>
    </row>
    <row r="179" spans="2:35" ht="51" customHeight="1" x14ac:dyDescent="0.25">
      <c r="B179" s="8" t="s">
        <v>663</v>
      </c>
      <c r="C179" s="11" t="s">
        <v>130</v>
      </c>
      <c r="D179" s="11" t="s">
        <v>708</v>
      </c>
      <c r="E179" s="141" t="s">
        <v>718</v>
      </c>
      <c r="F179" s="11" t="s">
        <v>137</v>
      </c>
      <c r="G179" s="157">
        <v>1</v>
      </c>
      <c r="H179" s="44" t="s">
        <v>719</v>
      </c>
      <c r="I179" s="9" t="s">
        <v>125</v>
      </c>
      <c r="J179" s="51" t="s">
        <v>968</v>
      </c>
      <c r="K179" s="44" t="s">
        <v>115</v>
      </c>
      <c r="L179" s="51" t="s">
        <v>720</v>
      </c>
      <c r="M179" s="11" t="s">
        <v>89</v>
      </c>
      <c r="N179" s="55">
        <v>44967</v>
      </c>
      <c r="O179" s="205">
        <v>45107</v>
      </c>
      <c r="P179" s="227" t="s">
        <v>128</v>
      </c>
      <c r="Q179" s="158" t="s">
        <v>135</v>
      </c>
      <c r="R179" s="89" t="s">
        <v>135</v>
      </c>
      <c r="S179" s="158" t="s">
        <v>135</v>
      </c>
      <c r="T179" s="89" t="s">
        <v>135</v>
      </c>
      <c r="U179" s="158" t="s">
        <v>135</v>
      </c>
      <c r="V179" s="90">
        <v>1</v>
      </c>
      <c r="W179" s="158" t="s">
        <v>135</v>
      </c>
      <c r="X179" s="89" t="s">
        <v>135</v>
      </c>
      <c r="Y179" s="158" t="s">
        <v>135</v>
      </c>
      <c r="Z179" s="89" t="s">
        <v>135</v>
      </c>
      <c r="AA179" s="158" t="s">
        <v>135</v>
      </c>
      <c r="AB179" s="242" t="s">
        <v>135</v>
      </c>
      <c r="AC179" s="222" t="s">
        <v>118</v>
      </c>
      <c r="AD179" s="13" t="s">
        <v>100</v>
      </c>
      <c r="AE179" s="37" t="s">
        <v>1073</v>
      </c>
      <c r="AF179" s="46" t="s">
        <v>971</v>
      </c>
      <c r="AG179" s="39"/>
      <c r="AH179" s="57">
        <v>0</v>
      </c>
      <c r="AI179" s="433"/>
    </row>
    <row r="180" spans="2:35" ht="85.5" customHeight="1" x14ac:dyDescent="0.25">
      <c r="B180" s="8" t="s">
        <v>663</v>
      </c>
      <c r="C180" s="11" t="s">
        <v>130</v>
      </c>
      <c r="D180" s="11" t="s">
        <v>708</v>
      </c>
      <c r="E180" s="141" t="s">
        <v>722</v>
      </c>
      <c r="F180" s="11" t="s">
        <v>137</v>
      </c>
      <c r="G180" s="157">
        <v>1</v>
      </c>
      <c r="H180" s="44" t="s">
        <v>731</v>
      </c>
      <c r="I180" s="9" t="s">
        <v>96</v>
      </c>
      <c r="J180" s="51" t="s">
        <v>726</v>
      </c>
      <c r="K180" s="44" t="s">
        <v>115</v>
      </c>
      <c r="L180" s="51" t="s">
        <v>727</v>
      </c>
      <c r="M180" s="11" t="s">
        <v>89</v>
      </c>
      <c r="N180" s="55">
        <v>44928</v>
      </c>
      <c r="O180" s="218">
        <v>45289</v>
      </c>
      <c r="P180" s="227" t="s">
        <v>218</v>
      </c>
      <c r="Q180" s="158" t="s">
        <v>135</v>
      </c>
      <c r="R180" s="89" t="s">
        <v>135</v>
      </c>
      <c r="S180" s="158" t="s">
        <v>135</v>
      </c>
      <c r="T180" s="89" t="s">
        <v>135</v>
      </c>
      <c r="U180" s="158" t="s">
        <v>135</v>
      </c>
      <c r="V180" s="90">
        <v>1</v>
      </c>
      <c r="W180" s="158" t="s">
        <v>135</v>
      </c>
      <c r="X180" s="89" t="s">
        <v>135</v>
      </c>
      <c r="Y180" s="158" t="s">
        <v>135</v>
      </c>
      <c r="Z180" s="89" t="s">
        <v>135</v>
      </c>
      <c r="AA180" s="158" t="s">
        <v>135</v>
      </c>
      <c r="AB180" s="249">
        <v>1</v>
      </c>
      <c r="AC180" s="222" t="s">
        <v>118</v>
      </c>
      <c r="AD180" s="13" t="s">
        <v>100</v>
      </c>
      <c r="AE180" s="37" t="s">
        <v>1073</v>
      </c>
      <c r="AF180" s="46" t="s">
        <v>971</v>
      </c>
      <c r="AG180" s="39"/>
      <c r="AH180" s="59">
        <v>106153964</v>
      </c>
      <c r="AI180" s="433"/>
    </row>
    <row r="181" spans="2:35" ht="51" customHeight="1" x14ac:dyDescent="0.25">
      <c r="B181" s="8" t="s">
        <v>663</v>
      </c>
      <c r="C181" s="11" t="s">
        <v>130</v>
      </c>
      <c r="D181" s="11" t="s">
        <v>708</v>
      </c>
      <c r="E181" s="141" t="s">
        <v>724</v>
      </c>
      <c r="F181" s="11" t="s">
        <v>137</v>
      </c>
      <c r="G181" s="157">
        <v>1</v>
      </c>
      <c r="H181" s="44" t="s">
        <v>746</v>
      </c>
      <c r="I181" s="9" t="s">
        <v>96</v>
      </c>
      <c r="J181" s="51" t="s">
        <v>726</v>
      </c>
      <c r="K181" s="44" t="s">
        <v>115</v>
      </c>
      <c r="L181" s="51" t="s">
        <v>727</v>
      </c>
      <c r="M181" s="11" t="s">
        <v>89</v>
      </c>
      <c r="N181" s="55">
        <v>44928</v>
      </c>
      <c r="O181" s="218">
        <v>45289</v>
      </c>
      <c r="P181" s="227" t="s">
        <v>178</v>
      </c>
      <c r="Q181" s="157">
        <v>1</v>
      </c>
      <c r="R181" s="90">
        <v>1</v>
      </c>
      <c r="S181" s="157">
        <v>1</v>
      </c>
      <c r="T181" s="90">
        <v>1</v>
      </c>
      <c r="U181" s="157">
        <v>1</v>
      </c>
      <c r="V181" s="90">
        <v>1</v>
      </c>
      <c r="W181" s="157">
        <v>1</v>
      </c>
      <c r="X181" s="90">
        <v>1</v>
      </c>
      <c r="Y181" s="157">
        <v>1</v>
      </c>
      <c r="Z181" s="90">
        <v>1</v>
      </c>
      <c r="AA181" s="157">
        <v>1</v>
      </c>
      <c r="AB181" s="249">
        <v>1</v>
      </c>
      <c r="AC181" s="222" t="s">
        <v>118</v>
      </c>
      <c r="AD181" s="13" t="s">
        <v>100</v>
      </c>
      <c r="AE181" s="37" t="s">
        <v>1073</v>
      </c>
      <c r="AF181" s="46" t="s">
        <v>971</v>
      </c>
      <c r="AG181" s="39"/>
      <c r="AH181" s="59">
        <v>0</v>
      </c>
      <c r="AI181" s="434"/>
    </row>
    <row r="182" spans="2:35" ht="81" customHeight="1" x14ac:dyDescent="0.25">
      <c r="B182" s="8" t="s">
        <v>663</v>
      </c>
      <c r="C182" s="11" t="s">
        <v>130</v>
      </c>
      <c r="D182" s="11" t="s">
        <v>712</v>
      </c>
      <c r="E182" s="141" t="s">
        <v>728</v>
      </c>
      <c r="F182" s="11" t="s">
        <v>137</v>
      </c>
      <c r="G182" s="158">
        <v>3</v>
      </c>
      <c r="H182" s="44" t="s">
        <v>714</v>
      </c>
      <c r="I182" s="9" t="s">
        <v>125</v>
      </c>
      <c r="J182" s="51" t="s">
        <v>968</v>
      </c>
      <c r="K182" s="44" t="s">
        <v>264</v>
      </c>
      <c r="L182" s="51" t="s">
        <v>703</v>
      </c>
      <c r="M182" s="11" t="s">
        <v>89</v>
      </c>
      <c r="N182" s="55">
        <v>44967</v>
      </c>
      <c r="O182" s="205">
        <v>45107</v>
      </c>
      <c r="P182" s="227" t="s">
        <v>128</v>
      </c>
      <c r="Q182" s="158" t="s">
        <v>135</v>
      </c>
      <c r="R182" s="89" t="s">
        <v>135</v>
      </c>
      <c r="S182" s="158" t="s">
        <v>135</v>
      </c>
      <c r="T182" s="89" t="s">
        <v>135</v>
      </c>
      <c r="U182" s="158" t="s">
        <v>135</v>
      </c>
      <c r="V182" s="100">
        <v>3</v>
      </c>
      <c r="W182" s="158" t="s">
        <v>135</v>
      </c>
      <c r="X182" s="89" t="s">
        <v>135</v>
      </c>
      <c r="Y182" s="158" t="s">
        <v>135</v>
      </c>
      <c r="Z182" s="89" t="s">
        <v>135</v>
      </c>
      <c r="AA182" s="158" t="s">
        <v>135</v>
      </c>
      <c r="AB182" s="242" t="s">
        <v>135</v>
      </c>
      <c r="AC182" s="222" t="s">
        <v>118</v>
      </c>
      <c r="AD182" s="13" t="s">
        <v>100</v>
      </c>
      <c r="AE182" s="37" t="s">
        <v>1073</v>
      </c>
      <c r="AF182" s="46" t="s">
        <v>971</v>
      </c>
      <c r="AG182" s="39"/>
      <c r="AH182" s="59">
        <v>23205950</v>
      </c>
      <c r="AI182" s="432">
        <v>6723685912.8999996</v>
      </c>
    </row>
    <row r="183" spans="2:35" ht="51" customHeight="1" x14ac:dyDescent="0.25">
      <c r="B183" s="8" t="s">
        <v>663</v>
      </c>
      <c r="C183" s="11" t="s">
        <v>130</v>
      </c>
      <c r="D183" s="11" t="s">
        <v>712</v>
      </c>
      <c r="E183" s="141" t="s">
        <v>730</v>
      </c>
      <c r="F183" s="11" t="s">
        <v>137</v>
      </c>
      <c r="G183" s="157">
        <v>1</v>
      </c>
      <c r="H183" s="44" t="s">
        <v>733</v>
      </c>
      <c r="I183" s="9" t="s">
        <v>96</v>
      </c>
      <c r="J183" s="51" t="s">
        <v>726</v>
      </c>
      <c r="K183" s="44" t="s">
        <v>115</v>
      </c>
      <c r="L183" s="51" t="s">
        <v>727</v>
      </c>
      <c r="M183" s="11" t="s">
        <v>89</v>
      </c>
      <c r="N183" s="55">
        <v>44928</v>
      </c>
      <c r="O183" s="218">
        <v>45289</v>
      </c>
      <c r="P183" s="227" t="s">
        <v>178</v>
      </c>
      <c r="Q183" s="157">
        <v>1</v>
      </c>
      <c r="R183" s="90">
        <v>1</v>
      </c>
      <c r="S183" s="157">
        <v>1</v>
      </c>
      <c r="T183" s="90">
        <v>1</v>
      </c>
      <c r="U183" s="157">
        <v>1</v>
      </c>
      <c r="V183" s="90">
        <v>1</v>
      </c>
      <c r="W183" s="157">
        <v>1</v>
      </c>
      <c r="X183" s="90">
        <v>1</v>
      </c>
      <c r="Y183" s="157">
        <v>1</v>
      </c>
      <c r="Z183" s="90">
        <v>1</v>
      </c>
      <c r="AA183" s="157">
        <v>1</v>
      </c>
      <c r="AB183" s="249">
        <v>1</v>
      </c>
      <c r="AC183" s="222" t="s">
        <v>118</v>
      </c>
      <c r="AD183" s="13" t="s">
        <v>100</v>
      </c>
      <c r="AE183" s="37" t="s">
        <v>1073</v>
      </c>
      <c r="AF183" s="46" t="s">
        <v>971</v>
      </c>
      <c r="AG183" s="39"/>
      <c r="AH183" s="59">
        <v>0</v>
      </c>
      <c r="AI183" s="433"/>
    </row>
    <row r="184" spans="2:35" ht="51" customHeight="1" x14ac:dyDescent="0.25">
      <c r="B184" s="8" t="s">
        <v>663</v>
      </c>
      <c r="C184" s="11" t="s">
        <v>130</v>
      </c>
      <c r="D184" s="11" t="s">
        <v>712</v>
      </c>
      <c r="E184" s="141" t="s">
        <v>732</v>
      </c>
      <c r="F184" s="11" t="s">
        <v>137</v>
      </c>
      <c r="G184" s="157">
        <v>1</v>
      </c>
      <c r="H184" s="44" t="s">
        <v>735</v>
      </c>
      <c r="I184" s="9" t="s">
        <v>96</v>
      </c>
      <c r="J184" s="51" t="s">
        <v>726</v>
      </c>
      <c r="K184" s="44" t="s">
        <v>115</v>
      </c>
      <c r="L184" s="51" t="s">
        <v>736</v>
      </c>
      <c r="M184" s="11" t="s">
        <v>89</v>
      </c>
      <c r="N184" s="55">
        <v>44958</v>
      </c>
      <c r="O184" s="218">
        <v>45289</v>
      </c>
      <c r="P184" s="227" t="s">
        <v>128</v>
      </c>
      <c r="Q184" s="158" t="s">
        <v>135</v>
      </c>
      <c r="R184" s="89" t="s">
        <v>135</v>
      </c>
      <c r="S184" s="158" t="s">
        <v>135</v>
      </c>
      <c r="T184" s="89" t="s">
        <v>135</v>
      </c>
      <c r="U184" s="158" t="s">
        <v>135</v>
      </c>
      <c r="V184" s="89" t="s">
        <v>135</v>
      </c>
      <c r="W184" s="158" t="s">
        <v>135</v>
      </c>
      <c r="X184" s="89" t="s">
        <v>135</v>
      </c>
      <c r="Y184" s="158" t="s">
        <v>135</v>
      </c>
      <c r="Z184" s="89" t="s">
        <v>135</v>
      </c>
      <c r="AA184" s="158" t="s">
        <v>135</v>
      </c>
      <c r="AB184" s="249">
        <v>1</v>
      </c>
      <c r="AC184" s="222" t="s">
        <v>118</v>
      </c>
      <c r="AD184" s="13" t="s">
        <v>100</v>
      </c>
      <c r="AE184" s="37" t="s">
        <v>1073</v>
      </c>
      <c r="AF184" s="46" t="s">
        <v>971</v>
      </c>
      <c r="AG184" s="39"/>
      <c r="AH184" s="59">
        <v>143294408</v>
      </c>
      <c r="AI184" s="433"/>
    </row>
    <row r="185" spans="2:35" ht="51" customHeight="1" x14ac:dyDescent="0.25">
      <c r="B185" s="8" t="s">
        <v>663</v>
      </c>
      <c r="C185" s="11" t="s">
        <v>130</v>
      </c>
      <c r="D185" s="11" t="s">
        <v>712</v>
      </c>
      <c r="E185" s="141" t="s">
        <v>734</v>
      </c>
      <c r="F185" s="11" t="s">
        <v>137</v>
      </c>
      <c r="G185" s="157">
        <v>1</v>
      </c>
      <c r="H185" s="44" t="s">
        <v>738</v>
      </c>
      <c r="I185" s="9" t="s">
        <v>96</v>
      </c>
      <c r="J185" s="51" t="s">
        <v>726</v>
      </c>
      <c r="K185" s="44" t="s">
        <v>115</v>
      </c>
      <c r="L185" s="51" t="s">
        <v>727</v>
      </c>
      <c r="M185" s="11" t="s">
        <v>89</v>
      </c>
      <c r="N185" s="55">
        <v>44928</v>
      </c>
      <c r="O185" s="218">
        <v>45289</v>
      </c>
      <c r="P185" s="227" t="s">
        <v>218</v>
      </c>
      <c r="Q185" s="158" t="s">
        <v>135</v>
      </c>
      <c r="R185" s="89" t="s">
        <v>135</v>
      </c>
      <c r="S185" s="158" t="s">
        <v>135</v>
      </c>
      <c r="T185" s="89" t="s">
        <v>135</v>
      </c>
      <c r="U185" s="158" t="s">
        <v>135</v>
      </c>
      <c r="V185" s="90">
        <v>1</v>
      </c>
      <c r="W185" s="158" t="s">
        <v>135</v>
      </c>
      <c r="X185" s="89" t="s">
        <v>135</v>
      </c>
      <c r="Y185" s="158" t="s">
        <v>135</v>
      </c>
      <c r="Z185" s="89" t="s">
        <v>135</v>
      </c>
      <c r="AA185" s="158" t="s">
        <v>135</v>
      </c>
      <c r="AB185" s="249">
        <v>1</v>
      </c>
      <c r="AC185" s="222" t="s">
        <v>118</v>
      </c>
      <c r="AD185" s="13" t="s">
        <v>100</v>
      </c>
      <c r="AE185" s="37" t="s">
        <v>1073</v>
      </c>
      <c r="AF185" s="46" t="s">
        <v>971</v>
      </c>
      <c r="AG185" s="39"/>
      <c r="AH185" s="59">
        <v>28290198</v>
      </c>
      <c r="AI185" s="434"/>
    </row>
    <row r="186" spans="2:35" ht="51" customHeight="1" x14ac:dyDescent="0.25">
      <c r="B186" s="8" t="s">
        <v>663</v>
      </c>
      <c r="C186" s="11" t="s">
        <v>130</v>
      </c>
      <c r="D186" s="11" t="s">
        <v>721</v>
      </c>
      <c r="E186" s="141" t="s">
        <v>737</v>
      </c>
      <c r="F186" s="11" t="s">
        <v>137</v>
      </c>
      <c r="G186" s="157">
        <v>1</v>
      </c>
      <c r="H186" s="44" t="s">
        <v>723</v>
      </c>
      <c r="I186" s="9" t="s">
        <v>125</v>
      </c>
      <c r="J186" s="51" t="s">
        <v>968</v>
      </c>
      <c r="K186" s="44" t="s">
        <v>115</v>
      </c>
      <c r="L186" s="51" t="s">
        <v>720</v>
      </c>
      <c r="M186" s="11" t="s">
        <v>89</v>
      </c>
      <c r="N186" s="55">
        <v>45078</v>
      </c>
      <c r="O186" s="219">
        <v>45170</v>
      </c>
      <c r="P186" s="227" t="s">
        <v>128</v>
      </c>
      <c r="Q186" s="158" t="s">
        <v>135</v>
      </c>
      <c r="R186" s="89" t="s">
        <v>135</v>
      </c>
      <c r="S186" s="158" t="s">
        <v>135</v>
      </c>
      <c r="T186" s="89" t="s">
        <v>135</v>
      </c>
      <c r="U186" s="158" t="s">
        <v>135</v>
      </c>
      <c r="V186" s="89" t="s">
        <v>135</v>
      </c>
      <c r="W186" s="158" t="s">
        <v>135</v>
      </c>
      <c r="X186" s="89" t="s">
        <v>135</v>
      </c>
      <c r="Y186" s="158">
        <v>1</v>
      </c>
      <c r="Z186" s="89" t="s">
        <v>135</v>
      </c>
      <c r="AA186" s="158" t="s">
        <v>135</v>
      </c>
      <c r="AB186" s="242" t="s">
        <v>135</v>
      </c>
      <c r="AC186" s="222" t="s">
        <v>118</v>
      </c>
      <c r="AD186" s="13" t="s">
        <v>100</v>
      </c>
      <c r="AE186" s="37" t="s">
        <v>1073</v>
      </c>
      <c r="AF186" s="46" t="s">
        <v>971</v>
      </c>
      <c r="AG186" s="39"/>
      <c r="AH186" s="57">
        <v>0</v>
      </c>
      <c r="AI186" s="439">
        <v>240590787</v>
      </c>
    </row>
    <row r="187" spans="2:35" ht="51" customHeight="1" x14ac:dyDescent="0.25">
      <c r="B187" s="8" t="s">
        <v>663</v>
      </c>
      <c r="C187" s="11" t="s">
        <v>130</v>
      </c>
      <c r="D187" s="11" t="s">
        <v>721</v>
      </c>
      <c r="E187" s="141" t="s">
        <v>739</v>
      </c>
      <c r="F187" s="11" t="s">
        <v>137</v>
      </c>
      <c r="G187" s="157">
        <v>1</v>
      </c>
      <c r="H187" s="44" t="s">
        <v>747</v>
      </c>
      <c r="I187" s="9" t="s">
        <v>96</v>
      </c>
      <c r="J187" s="51" t="s">
        <v>726</v>
      </c>
      <c r="K187" s="44" t="s">
        <v>115</v>
      </c>
      <c r="L187" s="51" t="s">
        <v>727</v>
      </c>
      <c r="M187" s="11" t="s">
        <v>89</v>
      </c>
      <c r="N187" s="55">
        <v>45017</v>
      </c>
      <c r="O187" s="218">
        <v>45289</v>
      </c>
      <c r="P187" s="227" t="s">
        <v>90</v>
      </c>
      <c r="Q187" s="158" t="s">
        <v>135</v>
      </c>
      <c r="R187" s="89" t="s">
        <v>135</v>
      </c>
      <c r="S187" s="157">
        <v>1</v>
      </c>
      <c r="T187" s="90"/>
      <c r="U187" s="158" t="s">
        <v>135</v>
      </c>
      <c r="V187" s="90">
        <v>1</v>
      </c>
      <c r="W187" s="158" t="s">
        <v>135</v>
      </c>
      <c r="X187" s="90"/>
      <c r="Y187" s="157">
        <v>1</v>
      </c>
      <c r="Z187" s="89" t="s">
        <v>135</v>
      </c>
      <c r="AA187" s="158" t="s">
        <v>135</v>
      </c>
      <c r="AB187" s="249">
        <v>1</v>
      </c>
      <c r="AC187" s="222" t="s">
        <v>118</v>
      </c>
      <c r="AD187" s="13" t="s">
        <v>100</v>
      </c>
      <c r="AE187" s="37" t="s">
        <v>1073</v>
      </c>
      <c r="AF187" s="46" t="s">
        <v>971</v>
      </c>
      <c r="AG187" s="39"/>
      <c r="AH187" s="59">
        <v>0</v>
      </c>
      <c r="AI187" s="440"/>
    </row>
    <row r="188" spans="2:35" ht="73.5" customHeight="1" x14ac:dyDescent="0.25">
      <c r="B188" s="8" t="s">
        <v>663</v>
      </c>
      <c r="C188" s="11" t="s">
        <v>130</v>
      </c>
      <c r="D188" s="11" t="s">
        <v>715</v>
      </c>
      <c r="E188" s="141" t="s">
        <v>741</v>
      </c>
      <c r="F188" s="11" t="s">
        <v>137</v>
      </c>
      <c r="G188" s="158">
        <v>3</v>
      </c>
      <c r="H188" s="44" t="s">
        <v>717</v>
      </c>
      <c r="I188" s="9" t="s">
        <v>125</v>
      </c>
      <c r="J188" s="51" t="s">
        <v>968</v>
      </c>
      <c r="K188" s="44" t="s">
        <v>264</v>
      </c>
      <c r="L188" s="51" t="s">
        <v>703</v>
      </c>
      <c r="M188" s="11" t="s">
        <v>89</v>
      </c>
      <c r="N188" s="55">
        <v>44967</v>
      </c>
      <c r="O188" s="205">
        <v>45107</v>
      </c>
      <c r="P188" s="227" t="s">
        <v>128</v>
      </c>
      <c r="Q188" s="158" t="s">
        <v>135</v>
      </c>
      <c r="R188" s="89" t="s">
        <v>135</v>
      </c>
      <c r="S188" s="158" t="s">
        <v>135</v>
      </c>
      <c r="T188" s="89" t="s">
        <v>135</v>
      </c>
      <c r="U188" s="158" t="s">
        <v>135</v>
      </c>
      <c r="V188" s="100">
        <v>3</v>
      </c>
      <c r="W188" s="158" t="s">
        <v>135</v>
      </c>
      <c r="X188" s="89" t="s">
        <v>135</v>
      </c>
      <c r="Y188" s="158" t="s">
        <v>135</v>
      </c>
      <c r="Z188" s="89" t="s">
        <v>135</v>
      </c>
      <c r="AA188" s="158" t="s">
        <v>135</v>
      </c>
      <c r="AB188" s="242" t="s">
        <v>135</v>
      </c>
      <c r="AC188" s="222" t="s">
        <v>118</v>
      </c>
      <c r="AD188" s="13" t="s">
        <v>100</v>
      </c>
      <c r="AE188" s="37" t="s">
        <v>1073</v>
      </c>
      <c r="AF188" s="46" t="s">
        <v>971</v>
      </c>
      <c r="AG188" s="39"/>
      <c r="AH188" s="59">
        <v>79677528</v>
      </c>
      <c r="AI188" s="432">
        <v>3412187414.8400002</v>
      </c>
    </row>
    <row r="189" spans="2:35" ht="51" customHeight="1" x14ac:dyDescent="0.25">
      <c r="B189" s="8" t="s">
        <v>663</v>
      </c>
      <c r="C189" s="11" t="s">
        <v>130</v>
      </c>
      <c r="D189" s="11" t="s">
        <v>715</v>
      </c>
      <c r="E189" s="141" t="s">
        <v>743</v>
      </c>
      <c r="F189" s="11" t="s">
        <v>137</v>
      </c>
      <c r="G189" s="157">
        <v>1</v>
      </c>
      <c r="H189" s="44" t="s">
        <v>740</v>
      </c>
      <c r="I189" s="9" t="s">
        <v>96</v>
      </c>
      <c r="J189" s="51" t="s">
        <v>726</v>
      </c>
      <c r="K189" s="44" t="s">
        <v>115</v>
      </c>
      <c r="L189" s="51" t="s">
        <v>736</v>
      </c>
      <c r="M189" s="11" t="s">
        <v>89</v>
      </c>
      <c r="N189" s="55">
        <v>44958</v>
      </c>
      <c r="O189" s="218">
        <v>45289</v>
      </c>
      <c r="P189" s="227" t="s">
        <v>128</v>
      </c>
      <c r="Q189" s="158" t="s">
        <v>135</v>
      </c>
      <c r="R189" s="89" t="s">
        <v>135</v>
      </c>
      <c r="S189" s="158" t="s">
        <v>135</v>
      </c>
      <c r="T189" s="89" t="s">
        <v>135</v>
      </c>
      <c r="U189" s="158" t="s">
        <v>135</v>
      </c>
      <c r="V189" s="89" t="s">
        <v>135</v>
      </c>
      <c r="W189" s="158" t="s">
        <v>135</v>
      </c>
      <c r="X189" s="89" t="s">
        <v>135</v>
      </c>
      <c r="Y189" s="158" t="s">
        <v>135</v>
      </c>
      <c r="Z189" s="89" t="s">
        <v>135</v>
      </c>
      <c r="AA189" s="158" t="s">
        <v>135</v>
      </c>
      <c r="AB189" s="249">
        <v>1</v>
      </c>
      <c r="AC189" s="222" t="s">
        <v>118</v>
      </c>
      <c r="AD189" s="13" t="s">
        <v>100</v>
      </c>
      <c r="AE189" s="37" t="s">
        <v>1073</v>
      </c>
      <c r="AF189" s="46" t="s">
        <v>971</v>
      </c>
      <c r="AG189" s="39"/>
      <c r="AH189" s="59">
        <v>0</v>
      </c>
      <c r="AI189" s="433"/>
    </row>
    <row r="190" spans="2:35" ht="51" customHeight="1" x14ac:dyDescent="0.25">
      <c r="B190" s="8" t="s">
        <v>663</v>
      </c>
      <c r="C190" s="11" t="s">
        <v>130</v>
      </c>
      <c r="D190" s="11" t="s">
        <v>715</v>
      </c>
      <c r="E190" s="141" t="s">
        <v>745</v>
      </c>
      <c r="F190" s="11" t="s">
        <v>137</v>
      </c>
      <c r="G190" s="157">
        <v>1</v>
      </c>
      <c r="H190" s="44" t="s">
        <v>742</v>
      </c>
      <c r="I190" s="9" t="s">
        <v>96</v>
      </c>
      <c r="J190" s="51" t="s">
        <v>726</v>
      </c>
      <c r="K190" s="44" t="s">
        <v>115</v>
      </c>
      <c r="L190" s="51" t="s">
        <v>736</v>
      </c>
      <c r="M190" s="11" t="s">
        <v>89</v>
      </c>
      <c r="N190" s="55">
        <v>44928</v>
      </c>
      <c r="O190" s="218">
        <v>45289</v>
      </c>
      <c r="P190" s="227" t="s">
        <v>178</v>
      </c>
      <c r="Q190" s="157">
        <v>1</v>
      </c>
      <c r="R190" s="90">
        <v>1</v>
      </c>
      <c r="S190" s="157">
        <v>1</v>
      </c>
      <c r="T190" s="90">
        <v>1</v>
      </c>
      <c r="U190" s="157">
        <v>1</v>
      </c>
      <c r="V190" s="90">
        <v>1</v>
      </c>
      <c r="W190" s="157">
        <v>1</v>
      </c>
      <c r="X190" s="90">
        <v>1</v>
      </c>
      <c r="Y190" s="157">
        <v>1</v>
      </c>
      <c r="Z190" s="90">
        <v>1</v>
      </c>
      <c r="AA190" s="157">
        <v>1</v>
      </c>
      <c r="AB190" s="249">
        <v>1</v>
      </c>
      <c r="AC190" s="222" t="s">
        <v>118</v>
      </c>
      <c r="AD190" s="13" t="s">
        <v>100</v>
      </c>
      <c r="AE190" s="37" t="s">
        <v>1073</v>
      </c>
      <c r="AF190" s="46" t="s">
        <v>971</v>
      </c>
      <c r="AG190" s="39"/>
      <c r="AH190" s="59">
        <v>0</v>
      </c>
      <c r="AI190" s="433"/>
    </row>
    <row r="191" spans="2:35" ht="51" customHeight="1" x14ac:dyDescent="0.25">
      <c r="B191" s="8" t="s">
        <v>663</v>
      </c>
      <c r="C191" s="11" t="s">
        <v>130</v>
      </c>
      <c r="D191" s="11" t="s">
        <v>715</v>
      </c>
      <c r="E191" s="141" t="s">
        <v>1028</v>
      </c>
      <c r="F191" s="11" t="s">
        <v>137</v>
      </c>
      <c r="G191" s="157">
        <v>1</v>
      </c>
      <c r="H191" s="44" t="s">
        <v>744</v>
      </c>
      <c r="I191" s="9" t="s">
        <v>96</v>
      </c>
      <c r="J191" s="51" t="s">
        <v>726</v>
      </c>
      <c r="K191" s="44" t="s">
        <v>115</v>
      </c>
      <c r="L191" s="51" t="s">
        <v>727</v>
      </c>
      <c r="M191" s="11" t="s">
        <v>89</v>
      </c>
      <c r="N191" s="55">
        <v>44928</v>
      </c>
      <c r="O191" s="218">
        <v>45289</v>
      </c>
      <c r="P191" s="227" t="s">
        <v>178</v>
      </c>
      <c r="Q191" s="157">
        <v>1</v>
      </c>
      <c r="R191" s="90">
        <v>1</v>
      </c>
      <c r="S191" s="157">
        <v>1</v>
      </c>
      <c r="T191" s="90">
        <v>1</v>
      </c>
      <c r="U191" s="157">
        <v>1</v>
      </c>
      <c r="V191" s="90">
        <v>1</v>
      </c>
      <c r="W191" s="157">
        <v>1</v>
      </c>
      <c r="X191" s="90">
        <v>1</v>
      </c>
      <c r="Y191" s="157">
        <v>1</v>
      </c>
      <c r="Z191" s="90">
        <v>1</v>
      </c>
      <c r="AA191" s="157">
        <v>1</v>
      </c>
      <c r="AB191" s="249">
        <v>1</v>
      </c>
      <c r="AC191" s="222" t="s">
        <v>118</v>
      </c>
      <c r="AD191" s="13" t="s">
        <v>100</v>
      </c>
      <c r="AE191" s="37" t="s">
        <v>1073</v>
      </c>
      <c r="AF191" s="46" t="s">
        <v>971</v>
      </c>
      <c r="AG191" s="39"/>
      <c r="AH191" s="59">
        <v>0</v>
      </c>
      <c r="AI191" s="434"/>
    </row>
    <row r="192" spans="2:35" ht="28.5" customHeight="1" x14ac:dyDescent="0.25">
      <c r="B192" s="403" t="s">
        <v>600</v>
      </c>
      <c r="C192" s="406" t="s">
        <v>601</v>
      </c>
      <c r="D192" s="259" t="s">
        <v>602</v>
      </c>
      <c r="E192" s="376" t="s">
        <v>1019</v>
      </c>
      <c r="F192" s="406" t="s">
        <v>137</v>
      </c>
      <c r="G192" s="400">
        <v>1</v>
      </c>
      <c r="H192" s="413" t="s">
        <v>1080</v>
      </c>
      <c r="I192" s="416" t="s">
        <v>87</v>
      </c>
      <c r="J192" s="413" t="s">
        <v>1081</v>
      </c>
      <c r="K192" s="413" t="s">
        <v>115</v>
      </c>
      <c r="L192" s="413" t="s">
        <v>1023</v>
      </c>
      <c r="M192" s="406" t="s">
        <v>89</v>
      </c>
      <c r="N192" s="428">
        <v>44928</v>
      </c>
      <c r="O192" s="425">
        <v>45289</v>
      </c>
      <c r="P192" s="419" t="s">
        <v>117</v>
      </c>
      <c r="Q192" s="400"/>
      <c r="R192" s="422"/>
      <c r="S192" s="400"/>
      <c r="T192" s="422">
        <v>0.33</v>
      </c>
      <c r="U192" s="400"/>
      <c r="V192" s="422"/>
      <c r="W192" s="400"/>
      <c r="X192" s="422">
        <v>0.66</v>
      </c>
      <c r="Y192" s="400"/>
      <c r="Z192" s="422"/>
      <c r="AA192" s="400"/>
      <c r="AB192" s="387">
        <v>1</v>
      </c>
      <c r="AC192" s="390" t="s">
        <v>118</v>
      </c>
      <c r="AD192" s="393" t="s">
        <v>100</v>
      </c>
      <c r="AE192" s="396" t="s">
        <v>1073</v>
      </c>
      <c r="AF192" s="354" t="s">
        <v>971</v>
      </c>
      <c r="AG192" s="39"/>
      <c r="AH192" s="382">
        <v>4313672238</v>
      </c>
      <c r="AI192" s="382">
        <v>3064000000</v>
      </c>
    </row>
    <row r="193" spans="2:35" ht="28.5" customHeight="1" x14ac:dyDescent="0.25">
      <c r="B193" s="404"/>
      <c r="C193" s="407"/>
      <c r="D193" s="259" t="s">
        <v>603</v>
      </c>
      <c r="E193" s="409"/>
      <c r="F193" s="407"/>
      <c r="G193" s="401"/>
      <c r="H193" s="414"/>
      <c r="I193" s="417"/>
      <c r="J193" s="414"/>
      <c r="K193" s="414"/>
      <c r="L193" s="414"/>
      <c r="M193" s="407"/>
      <c r="N193" s="429"/>
      <c r="O193" s="426"/>
      <c r="P193" s="420"/>
      <c r="Q193" s="401"/>
      <c r="R193" s="423"/>
      <c r="S193" s="401"/>
      <c r="T193" s="423"/>
      <c r="U193" s="401"/>
      <c r="V193" s="423"/>
      <c r="W193" s="401"/>
      <c r="X193" s="423"/>
      <c r="Y193" s="401"/>
      <c r="Z193" s="423"/>
      <c r="AA193" s="401"/>
      <c r="AB193" s="388"/>
      <c r="AC193" s="391"/>
      <c r="AD193" s="394"/>
      <c r="AE193" s="397"/>
      <c r="AF193" s="399"/>
      <c r="AG193" s="39"/>
      <c r="AH193" s="383"/>
      <c r="AI193" s="383"/>
    </row>
    <row r="194" spans="2:35" ht="28.5" customHeight="1" x14ac:dyDescent="0.25">
      <c r="B194" s="404"/>
      <c r="C194" s="407"/>
      <c r="D194" s="259" t="s">
        <v>604</v>
      </c>
      <c r="E194" s="409"/>
      <c r="F194" s="407"/>
      <c r="G194" s="401"/>
      <c r="H194" s="414"/>
      <c r="I194" s="417"/>
      <c r="J194" s="414"/>
      <c r="K194" s="414"/>
      <c r="L194" s="414"/>
      <c r="M194" s="407"/>
      <c r="N194" s="429"/>
      <c r="O194" s="426"/>
      <c r="P194" s="420"/>
      <c r="Q194" s="401"/>
      <c r="R194" s="423"/>
      <c r="S194" s="401"/>
      <c r="T194" s="423"/>
      <c r="U194" s="401"/>
      <c r="V194" s="423"/>
      <c r="W194" s="401"/>
      <c r="X194" s="423"/>
      <c r="Y194" s="401"/>
      <c r="Z194" s="423"/>
      <c r="AA194" s="401"/>
      <c r="AB194" s="388"/>
      <c r="AC194" s="391"/>
      <c r="AD194" s="394"/>
      <c r="AE194" s="397"/>
      <c r="AF194" s="399"/>
      <c r="AG194" s="39"/>
      <c r="AH194" s="383"/>
      <c r="AI194" s="383"/>
    </row>
    <row r="195" spans="2:35" ht="28.5" customHeight="1" x14ac:dyDescent="0.25">
      <c r="B195" s="404"/>
      <c r="C195" s="407"/>
      <c r="D195" s="259" t="s">
        <v>605</v>
      </c>
      <c r="E195" s="409"/>
      <c r="F195" s="407"/>
      <c r="G195" s="401"/>
      <c r="H195" s="414"/>
      <c r="I195" s="417"/>
      <c r="J195" s="414"/>
      <c r="K195" s="414"/>
      <c r="L195" s="414"/>
      <c r="M195" s="407"/>
      <c r="N195" s="429"/>
      <c r="O195" s="426"/>
      <c r="P195" s="420"/>
      <c r="Q195" s="401"/>
      <c r="R195" s="423"/>
      <c r="S195" s="401"/>
      <c r="T195" s="423"/>
      <c r="U195" s="401"/>
      <c r="V195" s="423"/>
      <c r="W195" s="401"/>
      <c r="X195" s="423"/>
      <c r="Y195" s="401"/>
      <c r="Z195" s="423"/>
      <c r="AA195" s="401"/>
      <c r="AB195" s="388"/>
      <c r="AC195" s="391"/>
      <c r="AD195" s="394"/>
      <c r="AE195" s="397"/>
      <c r="AF195" s="399"/>
      <c r="AG195" s="39"/>
      <c r="AH195" s="383"/>
      <c r="AI195" s="383"/>
    </row>
    <row r="196" spans="2:35" ht="28.5" customHeight="1" x14ac:dyDescent="0.25">
      <c r="B196" s="404"/>
      <c r="C196" s="407"/>
      <c r="D196" s="259" t="s">
        <v>607</v>
      </c>
      <c r="E196" s="409"/>
      <c r="F196" s="407"/>
      <c r="G196" s="401"/>
      <c r="H196" s="414"/>
      <c r="I196" s="417"/>
      <c r="J196" s="414"/>
      <c r="K196" s="414"/>
      <c r="L196" s="414"/>
      <c r="M196" s="407"/>
      <c r="N196" s="429"/>
      <c r="O196" s="426"/>
      <c r="P196" s="420"/>
      <c r="Q196" s="401"/>
      <c r="R196" s="423"/>
      <c r="S196" s="401"/>
      <c r="T196" s="423"/>
      <c r="U196" s="401"/>
      <c r="V196" s="423"/>
      <c r="W196" s="401"/>
      <c r="X196" s="423"/>
      <c r="Y196" s="401"/>
      <c r="Z196" s="423"/>
      <c r="AA196" s="401"/>
      <c r="AB196" s="388"/>
      <c r="AC196" s="391"/>
      <c r="AD196" s="394"/>
      <c r="AE196" s="397"/>
      <c r="AF196" s="399"/>
      <c r="AG196" s="39"/>
      <c r="AH196" s="383"/>
      <c r="AI196" s="383"/>
    </row>
    <row r="197" spans="2:35" ht="28.5" customHeight="1" x14ac:dyDescent="0.25">
      <c r="B197" s="404"/>
      <c r="C197" s="407"/>
      <c r="D197" s="259" t="s">
        <v>610</v>
      </c>
      <c r="E197" s="409"/>
      <c r="F197" s="407"/>
      <c r="G197" s="401"/>
      <c r="H197" s="414"/>
      <c r="I197" s="417"/>
      <c r="J197" s="414"/>
      <c r="K197" s="414"/>
      <c r="L197" s="414"/>
      <c r="M197" s="407"/>
      <c r="N197" s="429"/>
      <c r="O197" s="426"/>
      <c r="P197" s="420"/>
      <c r="Q197" s="401"/>
      <c r="R197" s="423"/>
      <c r="S197" s="401"/>
      <c r="T197" s="423"/>
      <c r="U197" s="401"/>
      <c r="V197" s="423"/>
      <c r="W197" s="401"/>
      <c r="X197" s="423"/>
      <c r="Y197" s="401"/>
      <c r="Z197" s="423"/>
      <c r="AA197" s="401"/>
      <c r="AB197" s="388"/>
      <c r="AC197" s="391"/>
      <c r="AD197" s="394"/>
      <c r="AE197" s="397"/>
      <c r="AF197" s="399"/>
      <c r="AG197" s="39"/>
      <c r="AH197" s="383"/>
      <c r="AI197" s="383"/>
    </row>
    <row r="198" spans="2:35" ht="28.5" customHeight="1" x14ac:dyDescent="0.25">
      <c r="B198" s="404"/>
      <c r="C198" s="407"/>
      <c r="D198" s="259" t="s">
        <v>608</v>
      </c>
      <c r="E198" s="409"/>
      <c r="F198" s="407"/>
      <c r="G198" s="401"/>
      <c r="H198" s="414"/>
      <c r="I198" s="417"/>
      <c r="J198" s="414"/>
      <c r="K198" s="414"/>
      <c r="L198" s="414"/>
      <c r="M198" s="407"/>
      <c r="N198" s="429"/>
      <c r="O198" s="426"/>
      <c r="P198" s="420"/>
      <c r="Q198" s="401"/>
      <c r="R198" s="423"/>
      <c r="S198" s="401"/>
      <c r="T198" s="423"/>
      <c r="U198" s="401"/>
      <c r="V198" s="423"/>
      <c r="W198" s="401"/>
      <c r="X198" s="423"/>
      <c r="Y198" s="401"/>
      <c r="Z198" s="423"/>
      <c r="AA198" s="401"/>
      <c r="AB198" s="388"/>
      <c r="AC198" s="391"/>
      <c r="AD198" s="394"/>
      <c r="AE198" s="397"/>
      <c r="AF198" s="399"/>
      <c r="AG198" s="39"/>
      <c r="AH198" s="383"/>
      <c r="AI198" s="383"/>
    </row>
    <row r="199" spans="2:35" ht="28.5" customHeight="1" x14ac:dyDescent="0.25">
      <c r="B199" s="404"/>
      <c r="C199" s="407"/>
      <c r="D199" s="259" t="s">
        <v>609</v>
      </c>
      <c r="E199" s="409"/>
      <c r="F199" s="407"/>
      <c r="G199" s="401"/>
      <c r="H199" s="414"/>
      <c r="I199" s="417"/>
      <c r="J199" s="414"/>
      <c r="K199" s="414"/>
      <c r="L199" s="414"/>
      <c r="M199" s="407"/>
      <c r="N199" s="429"/>
      <c r="O199" s="426"/>
      <c r="P199" s="420"/>
      <c r="Q199" s="401"/>
      <c r="R199" s="423"/>
      <c r="S199" s="401"/>
      <c r="T199" s="423"/>
      <c r="U199" s="401"/>
      <c r="V199" s="423"/>
      <c r="W199" s="401"/>
      <c r="X199" s="423"/>
      <c r="Y199" s="401"/>
      <c r="Z199" s="423"/>
      <c r="AA199" s="401"/>
      <c r="AB199" s="388"/>
      <c r="AC199" s="391"/>
      <c r="AD199" s="394"/>
      <c r="AE199" s="397"/>
      <c r="AF199" s="399"/>
      <c r="AG199" s="39"/>
      <c r="AH199" s="383"/>
      <c r="AI199" s="383"/>
    </row>
    <row r="200" spans="2:35" ht="28.5" customHeight="1" x14ac:dyDescent="0.25">
      <c r="B200" s="404"/>
      <c r="C200" s="407"/>
      <c r="D200" s="259" t="s">
        <v>836</v>
      </c>
      <c r="E200" s="409"/>
      <c r="F200" s="407"/>
      <c r="G200" s="401"/>
      <c r="H200" s="414"/>
      <c r="I200" s="417"/>
      <c r="J200" s="414"/>
      <c r="K200" s="414"/>
      <c r="L200" s="414"/>
      <c r="M200" s="407"/>
      <c r="N200" s="429"/>
      <c r="O200" s="426"/>
      <c r="P200" s="420"/>
      <c r="Q200" s="401"/>
      <c r="R200" s="423"/>
      <c r="S200" s="401"/>
      <c r="T200" s="423"/>
      <c r="U200" s="401"/>
      <c r="V200" s="423"/>
      <c r="W200" s="401"/>
      <c r="X200" s="423"/>
      <c r="Y200" s="401"/>
      <c r="Z200" s="423"/>
      <c r="AA200" s="401"/>
      <c r="AB200" s="388"/>
      <c r="AC200" s="391"/>
      <c r="AD200" s="394"/>
      <c r="AE200" s="397"/>
      <c r="AF200" s="399"/>
      <c r="AG200" s="39"/>
      <c r="AH200" s="383"/>
      <c r="AI200" s="383"/>
    </row>
    <row r="201" spans="2:35" ht="28.5" customHeight="1" x14ac:dyDescent="0.25">
      <c r="B201" s="404"/>
      <c r="C201" s="407"/>
      <c r="D201" s="259" t="s">
        <v>615</v>
      </c>
      <c r="E201" s="409"/>
      <c r="F201" s="407"/>
      <c r="G201" s="401"/>
      <c r="H201" s="414"/>
      <c r="I201" s="417"/>
      <c r="J201" s="414"/>
      <c r="K201" s="414"/>
      <c r="L201" s="414"/>
      <c r="M201" s="407"/>
      <c r="N201" s="429"/>
      <c r="O201" s="426"/>
      <c r="P201" s="420"/>
      <c r="Q201" s="401"/>
      <c r="R201" s="423"/>
      <c r="S201" s="401"/>
      <c r="T201" s="423"/>
      <c r="U201" s="401"/>
      <c r="V201" s="423"/>
      <c r="W201" s="401"/>
      <c r="X201" s="423"/>
      <c r="Y201" s="401"/>
      <c r="Z201" s="423"/>
      <c r="AA201" s="401"/>
      <c r="AB201" s="388"/>
      <c r="AC201" s="391"/>
      <c r="AD201" s="394"/>
      <c r="AE201" s="397"/>
      <c r="AF201" s="399"/>
      <c r="AG201" s="39"/>
      <c r="AH201" s="383"/>
      <c r="AI201" s="383"/>
    </row>
    <row r="202" spans="2:35" ht="28.5" customHeight="1" x14ac:dyDescent="0.25">
      <c r="B202" s="404"/>
      <c r="C202" s="407"/>
      <c r="D202" s="259" t="s">
        <v>617</v>
      </c>
      <c r="E202" s="409"/>
      <c r="F202" s="407"/>
      <c r="G202" s="401"/>
      <c r="H202" s="414"/>
      <c r="I202" s="417"/>
      <c r="J202" s="414"/>
      <c r="K202" s="414"/>
      <c r="L202" s="414"/>
      <c r="M202" s="407"/>
      <c r="N202" s="429"/>
      <c r="O202" s="426"/>
      <c r="P202" s="420"/>
      <c r="Q202" s="401"/>
      <c r="R202" s="423"/>
      <c r="S202" s="401"/>
      <c r="T202" s="423"/>
      <c r="U202" s="401"/>
      <c r="V202" s="423"/>
      <c r="W202" s="401"/>
      <c r="X202" s="423"/>
      <c r="Y202" s="401"/>
      <c r="Z202" s="423"/>
      <c r="AA202" s="401"/>
      <c r="AB202" s="388"/>
      <c r="AC202" s="391"/>
      <c r="AD202" s="394"/>
      <c r="AE202" s="397"/>
      <c r="AF202" s="399"/>
      <c r="AG202" s="39"/>
      <c r="AH202" s="383"/>
      <c r="AI202" s="383"/>
    </row>
    <row r="203" spans="2:35" ht="28.5" customHeight="1" x14ac:dyDescent="0.25">
      <c r="B203" s="404"/>
      <c r="C203" s="407"/>
      <c r="D203" s="259" t="s">
        <v>618</v>
      </c>
      <c r="E203" s="409"/>
      <c r="F203" s="407"/>
      <c r="G203" s="401"/>
      <c r="H203" s="414"/>
      <c r="I203" s="417"/>
      <c r="J203" s="414"/>
      <c r="K203" s="414"/>
      <c r="L203" s="414"/>
      <c r="M203" s="407"/>
      <c r="N203" s="429"/>
      <c r="O203" s="426"/>
      <c r="P203" s="420"/>
      <c r="Q203" s="401"/>
      <c r="R203" s="423"/>
      <c r="S203" s="401"/>
      <c r="T203" s="423"/>
      <c r="U203" s="401"/>
      <c r="V203" s="423"/>
      <c r="W203" s="401"/>
      <c r="X203" s="423"/>
      <c r="Y203" s="401"/>
      <c r="Z203" s="423"/>
      <c r="AA203" s="401"/>
      <c r="AB203" s="388"/>
      <c r="AC203" s="391"/>
      <c r="AD203" s="394"/>
      <c r="AE203" s="397"/>
      <c r="AF203" s="399"/>
      <c r="AG203" s="39"/>
      <c r="AH203" s="383"/>
      <c r="AI203" s="383"/>
    </row>
    <row r="204" spans="2:35" ht="28.5" customHeight="1" x14ac:dyDescent="0.25">
      <c r="B204" s="404"/>
      <c r="C204" s="407"/>
      <c r="D204" s="259" t="s">
        <v>619</v>
      </c>
      <c r="E204" s="409"/>
      <c r="F204" s="407"/>
      <c r="G204" s="401"/>
      <c r="H204" s="414"/>
      <c r="I204" s="417"/>
      <c r="J204" s="414"/>
      <c r="K204" s="414"/>
      <c r="L204" s="414"/>
      <c r="M204" s="407"/>
      <c r="N204" s="429"/>
      <c r="O204" s="426"/>
      <c r="P204" s="420"/>
      <c r="Q204" s="401"/>
      <c r="R204" s="423"/>
      <c r="S204" s="401"/>
      <c r="T204" s="423"/>
      <c r="U204" s="401"/>
      <c r="V204" s="423"/>
      <c r="W204" s="401"/>
      <c r="X204" s="423"/>
      <c r="Y204" s="401"/>
      <c r="Z204" s="423"/>
      <c r="AA204" s="401"/>
      <c r="AB204" s="388"/>
      <c r="AC204" s="391"/>
      <c r="AD204" s="394"/>
      <c r="AE204" s="397"/>
      <c r="AF204" s="399"/>
      <c r="AG204" s="39"/>
      <c r="AH204" s="383"/>
      <c r="AI204" s="383"/>
    </row>
    <row r="205" spans="2:35" ht="28.5" customHeight="1" x14ac:dyDescent="0.25">
      <c r="B205" s="404"/>
      <c r="C205" s="407"/>
      <c r="D205" s="259" t="s">
        <v>624</v>
      </c>
      <c r="E205" s="409"/>
      <c r="F205" s="407"/>
      <c r="G205" s="401"/>
      <c r="H205" s="414"/>
      <c r="I205" s="417"/>
      <c r="J205" s="414"/>
      <c r="K205" s="414"/>
      <c r="L205" s="414"/>
      <c r="M205" s="407"/>
      <c r="N205" s="429"/>
      <c r="O205" s="426"/>
      <c r="P205" s="420"/>
      <c r="Q205" s="401"/>
      <c r="R205" s="423"/>
      <c r="S205" s="401"/>
      <c r="T205" s="423"/>
      <c r="U205" s="401"/>
      <c r="V205" s="423"/>
      <c r="W205" s="401"/>
      <c r="X205" s="423"/>
      <c r="Y205" s="401"/>
      <c r="Z205" s="423"/>
      <c r="AA205" s="401"/>
      <c r="AB205" s="388"/>
      <c r="AC205" s="391"/>
      <c r="AD205" s="394"/>
      <c r="AE205" s="397"/>
      <c r="AF205" s="399"/>
      <c r="AG205" s="39"/>
      <c r="AH205" s="383"/>
      <c r="AI205" s="383"/>
    </row>
    <row r="206" spans="2:35" ht="28.5" customHeight="1" x14ac:dyDescent="0.25">
      <c r="B206" s="404"/>
      <c r="C206" s="407"/>
      <c r="D206" s="259" t="s">
        <v>620</v>
      </c>
      <c r="E206" s="409"/>
      <c r="F206" s="407"/>
      <c r="G206" s="401"/>
      <c r="H206" s="414"/>
      <c r="I206" s="417"/>
      <c r="J206" s="414"/>
      <c r="K206" s="414"/>
      <c r="L206" s="414"/>
      <c r="M206" s="407"/>
      <c r="N206" s="429"/>
      <c r="O206" s="426"/>
      <c r="P206" s="420"/>
      <c r="Q206" s="401"/>
      <c r="R206" s="423"/>
      <c r="S206" s="401"/>
      <c r="T206" s="423"/>
      <c r="U206" s="401"/>
      <c r="V206" s="423"/>
      <c r="W206" s="401"/>
      <c r="X206" s="423"/>
      <c r="Y206" s="401"/>
      <c r="Z206" s="423"/>
      <c r="AA206" s="401"/>
      <c r="AB206" s="388"/>
      <c r="AC206" s="391"/>
      <c r="AD206" s="394"/>
      <c r="AE206" s="397"/>
      <c r="AF206" s="399"/>
      <c r="AG206" s="39"/>
      <c r="AH206" s="383"/>
      <c r="AI206" s="383"/>
    </row>
    <row r="207" spans="2:35" ht="28.5" customHeight="1" x14ac:dyDescent="0.25">
      <c r="B207" s="404"/>
      <c r="C207" s="407"/>
      <c r="D207" s="259" t="s">
        <v>621</v>
      </c>
      <c r="E207" s="409"/>
      <c r="F207" s="407"/>
      <c r="G207" s="401"/>
      <c r="H207" s="414"/>
      <c r="I207" s="417"/>
      <c r="J207" s="414"/>
      <c r="K207" s="414"/>
      <c r="L207" s="414"/>
      <c r="M207" s="407"/>
      <c r="N207" s="429"/>
      <c r="O207" s="426"/>
      <c r="P207" s="420"/>
      <c r="Q207" s="401"/>
      <c r="R207" s="423"/>
      <c r="S207" s="401"/>
      <c r="T207" s="423"/>
      <c r="U207" s="401"/>
      <c r="V207" s="423"/>
      <c r="W207" s="401"/>
      <c r="X207" s="423"/>
      <c r="Y207" s="401"/>
      <c r="Z207" s="423"/>
      <c r="AA207" s="401"/>
      <c r="AB207" s="388"/>
      <c r="AC207" s="391"/>
      <c r="AD207" s="394"/>
      <c r="AE207" s="397"/>
      <c r="AF207" s="399"/>
      <c r="AG207" s="39"/>
      <c r="AH207" s="383"/>
      <c r="AI207" s="383"/>
    </row>
    <row r="208" spans="2:35" ht="28.5" customHeight="1" x14ac:dyDescent="0.25">
      <c r="B208" s="404"/>
      <c r="C208" s="407"/>
      <c r="D208" s="259" t="s">
        <v>622</v>
      </c>
      <c r="E208" s="409"/>
      <c r="F208" s="407"/>
      <c r="G208" s="401"/>
      <c r="H208" s="414"/>
      <c r="I208" s="417"/>
      <c r="J208" s="414"/>
      <c r="K208" s="414"/>
      <c r="L208" s="414"/>
      <c r="M208" s="407"/>
      <c r="N208" s="429"/>
      <c r="O208" s="426"/>
      <c r="P208" s="420"/>
      <c r="Q208" s="401"/>
      <c r="R208" s="423"/>
      <c r="S208" s="401"/>
      <c r="T208" s="423"/>
      <c r="U208" s="401"/>
      <c r="V208" s="423"/>
      <c r="W208" s="401"/>
      <c r="X208" s="423"/>
      <c r="Y208" s="401"/>
      <c r="Z208" s="423"/>
      <c r="AA208" s="401"/>
      <c r="AB208" s="388"/>
      <c r="AC208" s="391"/>
      <c r="AD208" s="394"/>
      <c r="AE208" s="397"/>
      <c r="AF208" s="399"/>
      <c r="AG208" s="39"/>
      <c r="AH208" s="383"/>
      <c r="AI208" s="383"/>
    </row>
    <row r="209" spans="2:35" ht="28.5" customHeight="1" x14ac:dyDescent="0.25">
      <c r="B209" s="404"/>
      <c r="C209" s="407"/>
      <c r="D209" s="259" t="s">
        <v>623</v>
      </c>
      <c r="E209" s="409"/>
      <c r="F209" s="407"/>
      <c r="G209" s="401"/>
      <c r="H209" s="414"/>
      <c r="I209" s="417"/>
      <c r="J209" s="414"/>
      <c r="K209" s="414"/>
      <c r="L209" s="414"/>
      <c r="M209" s="407"/>
      <c r="N209" s="429"/>
      <c r="O209" s="426"/>
      <c r="P209" s="420"/>
      <c r="Q209" s="401"/>
      <c r="R209" s="423"/>
      <c r="S209" s="401"/>
      <c r="T209" s="423"/>
      <c r="U209" s="401"/>
      <c r="V209" s="423"/>
      <c r="W209" s="401"/>
      <c r="X209" s="423"/>
      <c r="Y209" s="401"/>
      <c r="Z209" s="423"/>
      <c r="AA209" s="401"/>
      <c r="AB209" s="388"/>
      <c r="AC209" s="391"/>
      <c r="AD209" s="394"/>
      <c r="AE209" s="397"/>
      <c r="AF209" s="399"/>
      <c r="AG209" s="39"/>
      <c r="AH209" s="383"/>
      <c r="AI209" s="383"/>
    </row>
    <row r="210" spans="2:35" ht="28.5" customHeight="1" x14ac:dyDescent="0.25">
      <c r="B210" s="405"/>
      <c r="C210" s="408"/>
      <c r="D210" s="259" t="s">
        <v>896</v>
      </c>
      <c r="E210" s="377"/>
      <c r="F210" s="408"/>
      <c r="G210" s="402"/>
      <c r="H210" s="415"/>
      <c r="I210" s="418"/>
      <c r="J210" s="415"/>
      <c r="K210" s="415"/>
      <c r="L210" s="415"/>
      <c r="M210" s="408"/>
      <c r="N210" s="430"/>
      <c r="O210" s="427"/>
      <c r="P210" s="421"/>
      <c r="Q210" s="402"/>
      <c r="R210" s="424"/>
      <c r="S210" s="402"/>
      <c r="T210" s="424"/>
      <c r="U210" s="402"/>
      <c r="V210" s="424"/>
      <c r="W210" s="402"/>
      <c r="X210" s="424"/>
      <c r="Y210" s="402"/>
      <c r="Z210" s="424"/>
      <c r="AA210" s="402"/>
      <c r="AB210" s="389"/>
      <c r="AC210" s="392"/>
      <c r="AD210" s="395"/>
      <c r="AE210" s="398"/>
      <c r="AF210" s="355"/>
      <c r="AG210" s="39"/>
      <c r="AH210" s="383"/>
      <c r="AI210" s="383"/>
    </row>
    <row r="211" spans="2:35" ht="28.5" customHeight="1" x14ac:dyDescent="0.25">
      <c r="B211" s="403" t="s">
        <v>600</v>
      </c>
      <c r="C211" s="406" t="s">
        <v>109</v>
      </c>
      <c r="D211" s="259" t="s">
        <v>611</v>
      </c>
      <c r="E211" s="376" t="s">
        <v>1020</v>
      </c>
      <c r="F211" s="406" t="s">
        <v>137</v>
      </c>
      <c r="G211" s="400">
        <v>1</v>
      </c>
      <c r="H211" s="413" t="s">
        <v>1021</v>
      </c>
      <c r="I211" s="416" t="s">
        <v>87</v>
      </c>
      <c r="J211" s="413" t="s">
        <v>1082</v>
      </c>
      <c r="K211" s="413" t="s">
        <v>115</v>
      </c>
      <c r="L211" s="413" t="s">
        <v>1022</v>
      </c>
      <c r="M211" s="406" t="s">
        <v>89</v>
      </c>
      <c r="N211" s="428">
        <v>44928</v>
      </c>
      <c r="O211" s="425">
        <v>45289</v>
      </c>
      <c r="P211" s="419" t="s">
        <v>117</v>
      </c>
      <c r="Q211" s="400"/>
      <c r="R211" s="422"/>
      <c r="S211" s="400"/>
      <c r="T211" s="422">
        <v>0.33</v>
      </c>
      <c r="U211" s="400"/>
      <c r="V211" s="422"/>
      <c r="W211" s="400"/>
      <c r="X211" s="422">
        <v>0.66</v>
      </c>
      <c r="Y211" s="400"/>
      <c r="Z211" s="422"/>
      <c r="AA211" s="400"/>
      <c r="AB211" s="387">
        <v>1</v>
      </c>
      <c r="AC211" s="390" t="s">
        <v>118</v>
      </c>
      <c r="AD211" s="393" t="s">
        <v>100</v>
      </c>
      <c r="AE211" s="396" t="s">
        <v>1073</v>
      </c>
      <c r="AF211" s="354" t="s">
        <v>971</v>
      </c>
      <c r="AG211" s="39"/>
      <c r="AH211" s="382">
        <v>1507576120</v>
      </c>
      <c r="AI211" s="382">
        <v>1395000000</v>
      </c>
    </row>
    <row r="212" spans="2:35" ht="28.5" customHeight="1" x14ac:dyDescent="0.25">
      <c r="B212" s="404"/>
      <c r="C212" s="407"/>
      <c r="D212" s="259" t="s">
        <v>614</v>
      </c>
      <c r="E212" s="409"/>
      <c r="F212" s="407"/>
      <c r="G212" s="401"/>
      <c r="H212" s="414"/>
      <c r="I212" s="417"/>
      <c r="J212" s="414"/>
      <c r="K212" s="414"/>
      <c r="L212" s="414"/>
      <c r="M212" s="407"/>
      <c r="N212" s="429"/>
      <c r="O212" s="426"/>
      <c r="P212" s="420"/>
      <c r="Q212" s="401"/>
      <c r="R212" s="423"/>
      <c r="S212" s="401"/>
      <c r="T212" s="423"/>
      <c r="U212" s="401"/>
      <c r="V212" s="423"/>
      <c r="W212" s="401"/>
      <c r="X212" s="423"/>
      <c r="Y212" s="401"/>
      <c r="Z212" s="423"/>
      <c r="AA212" s="401"/>
      <c r="AB212" s="388"/>
      <c r="AC212" s="391"/>
      <c r="AD212" s="394"/>
      <c r="AE212" s="397"/>
      <c r="AF212" s="399"/>
      <c r="AG212" s="39"/>
      <c r="AH212" s="383"/>
      <c r="AI212" s="383"/>
    </row>
    <row r="213" spans="2:35" ht="28.5" customHeight="1" x14ac:dyDescent="0.25">
      <c r="B213" s="404"/>
      <c r="C213" s="407"/>
      <c r="D213" s="259" t="s">
        <v>818</v>
      </c>
      <c r="E213" s="409"/>
      <c r="F213" s="407"/>
      <c r="G213" s="401"/>
      <c r="H213" s="414"/>
      <c r="I213" s="417"/>
      <c r="J213" s="414"/>
      <c r="K213" s="414"/>
      <c r="L213" s="414"/>
      <c r="M213" s="407"/>
      <c r="N213" s="429"/>
      <c r="O213" s="426"/>
      <c r="P213" s="420"/>
      <c r="Q213" s="401"/>
      <c r="R213" s="423"/>
      <c r="S213" s="401"/>
      <c r="T213" s="423"/>
      <c r="U213" s="401"/>
      <c r="V213" s="423"/>
      <c r="W213" s="401"/>
      <c r="X213" s="423"/>
      <c r="Y213" s="401"/>
      <c r="Z213" s="423"/>
      <c r="AA213" s="401"/>
      <c r="AB213" s="388"/>
      <c r="AC213" s="391"/>
      <c r="AD213" s="394"/>
      <c r="AE213" s="397"/>
      <c r="AF213" s="399"/>
      <c r="AG213" s="39"/>
      <c r="AH213" s="383"/>
      <c r="AI213" s="383"/>
    </row>
    <row r="214" spans="2:35" ht="28.5" customHeight="1" x14ac:dyDescent="0.25">
      <c r="B214" s="404"/>
      <c r="C214" s="407"/>
      <c r="D214" s="259" t="s">
        <v>612</v>
      </c>
      <c r="E214" s="409"/>
      <c r="F214" s="407"/>
      <c r="G214" s="401"/>
      <c r="H214" s="414"/>
      <c r="I214" s="417"/>
      <c r="J214" s="414"/>
      <c r="K214" s="414"/>
      <c r="L214" s="414"/>
      <c r="M214" s="407"/>
      <c r="N214" s="429"/>
      <c r="O214" s="426"/>
      <c r="P214" s="420"/>
      <c r="Q214" s="401"/>
      <c r="R214" s="423"/>
      <c r="S214" s="401"/>
      <c r="T214" s="423"/>
      <c r="U214" s="401"/>
      <c r="V214" s="423"/>
      <c r="W214" s="401"/>
      <c r="X214" s="423"/>
      <c r="Y214" s="401"/>
      <c r="Z214" s="423"/>
      <c r="AA214" s="401"/>
      <c r="AB214" s="388"/>
      <c r="AC214" s="391"/>
      <c r="AD214" s="394"/>
      <c r="AE214" s="397"/>
      <c r="AF214" s="399"/>
      <c r="AG214" s="39"/>
      <c r="AH214" s="383"/>
      <c r="AI214" s="383"/>
    </row>
    <row r="215" spans="2:35" ht="28.5" customHeight="1" x14ac:dyDescent="0.25">
      <c r="B215" s="404"/>
      <c r="C215" s="407"/>
      <c r="D215" s="259" t="s">
        <v>110</v>
      </c>
      <c r="E215" s="409"/>
      <c r="F215" s="407"/>
      <c r="G215" s="401"/>
      <c r="H215" s="414"/>
      <c r="I215" s="417"/>
      <c r="J215" s="414"/>
      <c r="K215" s="414"/>
      <c r="L215" s="414"/>
      <c r="M215" s="407"/>
      <c r="N215" s="429"/>
      <c r="O215" s="426"/>
      <c r="P215" s="420"/>
      <c r="Q215" s="401"/>
      <c r="R215" s="423"/>
      <c r="S215" s="401"/>
      <c r="T215" s="423"/>
      <c r="U215" s="401"/>
      <c r="V215" s="423"/>
      <c r="W215" s="401"/>
      <c r="X215" s="423"/>
      <c r="Y215" s="401"/>
      <c r="Z215" s="423"/>
      <c r="AA215" s="401"/>
      <c r="AB215" s="388"/>
      <c r="AC215" s="391"/>
      <c r="AD215" s="394"/>
      <c r="AE215" s="397"/>
      <c r="AF215" s="399"/>
      <c r="AG215" s="39"/>
      <c r="AH215" s="383"/>
      <c r="AI215" s="383"/>
    </row>
    <row r="216" spans="2:35" ht="28.5" customHeight="1" x14ac:dyDescent="0.25">
      <c r="B216" s="404"/>
      <c r="C216" s="407"/>
      <c r="D216" s="259" t="s">
        <v>613</v>
      </c>
      <c r="E216" s="409"/>
      <c r="F216" s="407"/>
      <c r="G216" s="401"/>
      <c r="H216" s="414"/>
      <c r="I216" s="417"/>
      <c r="J216" s="414"/>
      <c r="K216" s="414"/>
      <c r="L216" s="414"/>
      <c r="M216" s="407"/>
      <c r="N216" s="429"/>
      <c r="O216" s="426"/>
      <c r="P216" s="420"/>
      <c r="Q216" s="401"/>
      <c r="R216" s="423"/>
      <c r="S216" s="401"/>
      <c r="T216" s="423"/>
      <c r="U216" s="401"/>
      <c r="V216" s="423"/>
      <c r="W216" s="401"/>
      <c r="X216" s="423"/>
      <c r="Y216" s="401"/>
      <c r="Z216" s="423"/>
      <c r="AA216" s="401"/>
      <c r="AB216" s="388"/>
      <c r="AC216" s="391"/>
      <c r="AD216" s="394"/>
      <c r="AE216" s="397"/>
      <c r="AF216" s="399"/>
      <c r="AG216" s="39"/>
      <c r="AH216" s="383"/>
      <c r="AI216" s="383"/>
    </row>
    <row r="217" spans="2:35" ht="28.5" customHeight="1" x14ac:dyDescent="0.25">
      <c r="B217" s="404"/>
      <c r="C217" s="407"/>
      <c r="D217" s="259" t="s">
        <v>616</v>
      </c>
      <c r="E217" s="409"/>
      <c r="F217" s="407"/>
      <c r="G217" s="401"/>
      <c r="H217" s="414"/>
      <c r="I217" s="417"/>
      <c r="J217" s="414"/>
      <c r="K217" s="414"/>
      <c r="L217" s="414"/>
      <c r="M217" s="407"/>
      <c r="N217" s="429"/>
      <c r="O217" s="426"/>
      <c r="P217" s="420"/>
      <c r="Q217" s="401"/>
      <c r="R217" s="423"/>
      <c r="S217" s="401"/>
      <c r="T217" s="423"/>
      <c r="U217" s="401"/>
      <c r="V217" s="423"/>
      <c r="W217" s="401"/>
      <c r="X217" s="423"/>
      <c r="Y217" s="401"/>
      <c r="Z217" s="423"/>
      <c r="AA217" s="401"/>
      <c r="AB217" s="388"/>
      <c r="AC217" s="391"/>
      <c r="AD217" s="394"/>
      <c r="AE217" s="397"/>
      <c r="AF217" s="399"/>
      <c r="AG217" s="39"/>
      <c r="AH217" s="383"/>
      <c r="AI217" s="383"/>
    </row>
    <row r="218" spans="2:35" ht="28.5" customHeight="1" x14ac:dyDescent="0.25">
      <c r="B218" s="404"/>
      <c r="C218" s="407"/>
      <c r="D218" s="259" t="s">
        <v>625</v>
      </c>
      <c r="E218" s="409"/>
      <c r="F218" s="407"/>
      <c r="G218" s="401"/>
      <c r="H218" s="414"/>
      <c r="I218" s="417"/>
      <c r="J218" s="414"/>
      <c r="K218" s="414"/>
      <c r="L218" s="414"/>
      <c r="M218" s="407"/>
      <c r="N218" s="429"/>
      <c r="O218" s="426"/>
      <c r="P218" s="420"/>
      <c r="Q218" s="401"/>
      <c r="R218" s="423"/>
      <c r="S218" s="401"/>
      <c r="T218" s="423"/>
      <c r="U218" s="401"/>
      <c r="V218" s="423"/>
      <c r="W218" s="401"/>
      <c r="X218" s="423"/>
      <c r="Y218" s="401"/>
      <c r="Z218" s="423"/>
      <c r="AA218" s="401"/>
      <c r="AB218" s="388"/>
      <c r="AC218" s="391"/>
      <c r="AD218" s="394"/>
      <c r="AE218" s="397"/>
      <c r="AF218" s="399"/>
      <c r="AG218" s="39"/>
      <c r="AH218" s="383"/>
      <c r="AI218" s="383"/>
    </row>
    <row r="219" spans="2:35" ht="28.5" customHeight="1" x14ac:dyDescent="0.25">
      <c r="B219" s="404"/>
      <c r="C219" s="407"/>
      <c r="D219" s="259" t="s">
        <v>864</v>
      </c>
      <c r="E219" s="409"/>
      <c r="F219" s="407"/>
      <c r="G219" s="401"/>
      <c r="H219" s="414"/>
      <c r="I219" s="417"/>
      <c r="J219" s="414"/>
      <c r="K219" s="414"/>
      <c r="L219" s="414"/>
      <c r="M219" s="407"/>
      <c r="N219" s="429"/>
      <c r="O219" s="426"/>
      <c r="P219" s="420"/>
      <c r="Q219" s="401"/>
      <c r="R219" s="423"/>
      <c r="S219" s="401"/>
      <c r="T219" s="423"/>
      <c r="U219" s="401"/>
      <c r="V219" s="423"/>
      <c r="W219" s="401"/>
      <c r="X219" s="423"/>
      <c r="Y219" s="401"/>
      <c r="Z219" s="423"/>
      <c r="AA219" s="401"/>
      <c r="AB219" s="388"/>
      <c r="AC219" s="391"/>
      <c r="AD219" s="394"/>
      <c r="AE219" s="397"/>
      <c r="AF219" s="399"/>
      <c r="AG219" s="39"/>
      <c r="AH219" s="383"/>
      <c r="AI219" s="383"/>
    </row>
    <row r="220" spans="2:35" ht="28.5" customHeight="1" x14ac:dyDescent="0.25">
      <c r="B220" s="404"/>
      <c r="C220" s="407"/>
      <c r="D220" s="259" t="s">
        <v>626</v>
      </c>
      <c r="E220" s="409"/>
      <c r="F220" s="407"/>
      <c r="G220" s="401"/>
      <c r="H220" s="414"/>
      <c r="I220" s="417"/>
      <c r="J220" s="414"/>
      <c r="K220" s="414"/>
      <c r="L220" s="414"/>
      <c r="M220" s="407"/>
      <c r="N220" s="429"/>
      <c r="O220" s="426"/>
      <c r="P220" s="420"/>
      <c r="Q220" s="401"/>
      <c r="R220" s="423"/>
      <c r="S220" s="401"/>
      <c r="T220" s="423"/>
      <c r="U220" s="401"/>
      <c r="V220" s="423"/>
      <c r="W220" s="401"/>
      <c r="X220" s="423"/>
      <c r="Y220" s="401"/>
      <c r="Z220" s="423"/>
      <c r="AA220" s="401"/>
      <c r="AB220" s="388"/>
      <c r="AC220" s="391"/>
      <c r="AD220" s="394"/>
      <c r="AE220" s="397"/>
      <c r="AF220" s="399"/>
      <c r="AG220" s="39"/>
      <c r="AH220" s="383"/>
      <c r="AI220" s="383"/>
    </row>
    <row r="221" spans="2:35" ht="35.25" customHeight="1" x14ac:dyDescent="0.25">
      <c r="B221" s="404"/>
      <c r="C221" s="407"/>
      <c r="D221" s="259" t="s">
        <v>627</v>
      </c>
      <c r="E221" s="409"/>
      <c r="F221" s="407"/>
      <c r="G221" s="401"/>
      <c r="H221" s="414"/>
      <c r="I221" s="417"/>
      <c r="J221" s="414"/>
      <c r="K221" s="414"/>
      <c r="L221" s="414"/>
      <c r="M221" s="407"/>
      <c r="N221" s="429"/>
      <c r="O221" s="426"/>
      <c r="P221" s="420"/>
      <c r="Q221" s="401"/>
      <c r="R221" s="423"/>
      <c r="S221" s="401"/>
      <c r="T221" s="423"/>
      <c r="U221" s="401"/>
      <c r="V221" s="423"/>
      <c r="W221" s="401"/>
      <c r="X221" s="423"/>
      <c r="Y221" s="401"/>
      <c r="Z221" s="423"/>
      <c r="AA221" s="401"/>
      <c r="AB221" s="388"/>
      <c r="AC221" s="391"/>
      <c r="AD221" s="394"/>
      <c r="AE221" s="397"/>
      <c r="AF221" s="399"/>
      <c r="AG221" s="39"/>
      <c r="AH221" s="383"/>
      <c r="AI221" s="383"/>
    </row>
    <row r="222" spans="2:35" ht="28.5" customHeight="1" x14ac:dyDescent="0.25">
      <c r="B222" s="405"/>
      <c r="C222" s="408"/>
      <c r="D222" s="259" t="s">
        <v>628</v>
      </c>
      <c r="E222" s="377"/>
      <c r="F222" s="408"/>
      <c r="G222" s="402"/>
      <c r="H222" s="415"/>
      <c r="I222" s="418"/>
      <c r="J222" s="415"/>
      <c r="K222" s="415"/>
      <c r="L222" s="415"/>
      <c r="M222" s="408"/>
      <c r="N222" s="430"/>
      <c r="O222" s="427"/>
      <c r="P222" s="421"/>
      <c r="Q222" s="402"/>
      <c r="R222" s="424"/>
      <c r="S222" s="402"/>
      <c r="T222" s="424"/>
      <c r="U222" s="402"/>
      <c r="V222" s="424"/>
      <c r="W222" s="402"/>
      <c r="X222" s="424"/>
      <c r="Y222" s="402"/>
      <c r="Z222" s="424"/>
      <c r="AA222" s="402"/>
      <c r="AB222" s="389"/>
      <c r="AC222" s="392"/>
      <c r="AD222" s="395"/>
      <c r="AE222" s="398"/>
      <c r="AF222" s="355"/>
      <c r="AG222" s="39"/>
      <c r="AH222" s="384"/>
      <c r="AI222" s="383"/>
    </row>
    <row r="223" spans="2:35" ht="51" customHeight="1" x14ac:dyDescent="0.25">
      <c r="B223" s="403" t="s">
        <v>600</v>
      </c>
      <c r="C223" s="406" t="s">
        <v>109</v>
      </c>
      <c r="D223" s="259" t="s">
        <v>616</v>
      </c>
      <c r="E223" s="376" t="s">
        <v>1024</v>
      </c>
      <c r="F223" s="406" t="s">
        <v>112</v>
      </c>
      <c r="G223" s="400">
        <v>1</v>
      </c>
      <c r="H223" s="413" t="s">
        <v>1025</v>
      </c>
      <c r="I223" s="416" t="s">
        <v>87</v>
      </c>
      <c r="J223" s="413" t="s">
        <v>1083</v>
      </c>
      <c r="K223" s="413" t="s">
        <v>115</v>
      </c>
      <c r="L223" s="413" t="s">
        <v>1026</v>
      </c>
      <c r="M223" s="406" t="s">
        <v>89</v>
      </c>
      <c r="N223" s="410">
        <v>44958</v>
      </c>
      <c r="O223" s="410">
        <v>45289</v>
      </c>
      <c r="P223" s="419" t="s">
        <v>117</v>
      </c>
      <c r="Q223" s="400"/>
      <c r="R223" s="422"/>
      <c r="S223" s="400"/>
      <c r="T223" s="422">
        <v>0.33</v>
      </c>
      <c r="U223" s="400"/>
      <c r="V223" s="422"/>
      <c r="W223" s="400"/>
      <c r="X223" s="422">
        <v>0.66</v>
      </c>
      <c r="Y223" s="400"/>
      <c r="Z223" s="422"/>
      <c r="AA223" s="400"/>
      <c r="AB223" s="387">
        <v>1</v>
      </c>
      <c r="AC223" s="390" t="s">
        <v>118</v>
      </c>
      <c r="AD223" s="393" t="s">
        <v>100</v>
      </c>
      <c r="AE223" s="396" t="s">
        <v>1073</v>
      </c>
      <c r="AF223" s="354" t="s">
        <v>971</v>
      </c>
      <c r="AG223" s="39"/>
      <c r="AH223" s="382">
        <v>167508458</v>
      </c>
      <c r="AI223" s="383">
        <v>155000000</v>
      </c>
    </row>
    <row r="224" spans="2:35" ht="51" customHeight="1" x14ac:dyDescent="0.25">
      <c r="B224" s="404"/>
      <c r="C224" s="407"/>
      <c r="D224" s="259" t="s">
        <v>625</v>
      </c>
      <c r="E224" s="409"/>
      <c r="F224" s="407"/>
      <c r="G224" s="401"/>
      <c r="H224" s="414"/>
      <c r="I224" s="417"/>
      <c r="J224" s="414"/>
      <c r="K224" s="414"/>
      <c r="L224" s="414"/>
      <c r="M224" s="407"/>
      <c r="N224" s="411"/>
      <c r="O224" s="411"/>
      <c r="P224" s="420"/>
      <c r="Q224" s="401"/>
      <c r="R224" s="423"/>
      <c r="S224" s="401"/>
      <c r="T224" s="423"/>
      <c r="U224" s="401"/>
      <c r="V224" s="423"/>
      <c r="W224" s="401"/>
      <c r="X224" s="423"/>
      <c r="Y224" s="401"/>
      <c r="Z224" s="423"/>
      <c r="AA224" s="401"/>
      <c r="AB224" s="388"/>
      <c r="AC224" s="391"/>
      <c r="AD224" s="394"/>
      <c r="AE224" s="397"/>
      <c r="AF224" s="399"/>
      <c r="AG224" s="39"/>
      <c r="AH224" s="383"/>
      <c r="AI224" s="383"/>
    </row>
    <row r="225" spans="2:35" ht="51" customHeight="1" x14ac:dyDescent="0.25">
      <c r="B225" s="404"/>
      <c r="C225" s="407"/>
      <c r="D225" s="259" t="s">
        <v>626</v>
      </c>
      <c r="E225" s="409"/>
      <c r="F225" s="407"/>
      <c r="G225" s="401"/>
      <c r="H225" s="414"/>
      <c r="I225" s="417"/>
      <c r="J225" s="414"/>
      <c r="K225" s="414"/>
      <c r="L225" s="414"/>
      <c r="M225" s="407"/>
      <c r="N225" s="411"/>
      <c r="O225" s="411"/>
      <c r="P225" s="420"/>
      <c r="Q225" s="401"/>
      <c r="R225" s="423"/>
      <c r="S225" s="401"/>
      <c r="T225" s="423"/>
      <c r="U225" s="401"/>
      <c r="V225" s="423"/>
      <c r="W225" s="401"/>
      <c r="X225" s="423"/>
      <c r="Y225" s="401"/>
      <c r="Z225" s="423"/>
      <c r="AA225" s="401"/>
      <c r="AB225" s="388"/>
      <c r="AC225" s="391"/>
      <c r="AD225" s="394"/>
      <c r="AE225" s="397"/>
      <c r="AF225" s="399"/>
      <c r="AG225" s="39"/>
      <c r="AH225" s="383"/>
      <c r="AI225" s="383"/>
    </row>
    <row r="226" spans="2:35" ht="51" customHeight="1" x14ac:dyDescent="0.25">
      <c r="B226" s="404"/>
      <c r="C226" s="407"/>
      <c r="D226" s="259" t="s">
        <v>627</v>
      </c>
      <c r="E226" s="409"/>
      <c r="F226" s="407"/>
      <c r="G226" s="401"/>
      <c r="H226" s="414"/>
      <c r="I226" s="417"/>
      <c r="J226" s="414"/>
      <c r="K226" s="414"/>
      <c r="L226" s="414"/>
      <c r="M226" s="407"/>
      <c r="N226" s="411"/>
      <c r="O226" s="411"/>
      <c r="P226" s="420"/>
      <c r="Q226" s="401"/>
      <c r="R226" s="423"/>
      <c r="S226" s="401"/>
      <c r="T226" s="423"/>
      <c r="U226" s="401"/>
      <c r="V226" s="423"/>
      <c r="W226" s="401"/>
      <c r="X226" s="423"/>
      <c r="Y226" s="401"/>
      <c r="Z226" s="423"/>
      <c r="AA226" s="401"/>
      <c r="AB226" s="388"/>
      <c r="AC226" s="391"/>
      <c r="AD226" s="394"/>
      <c r="AE226" s="397"/>
      <c r="AF226" s="399"/>
      <c r="AG226" s="39"/>
      <c r="AH226" s="383"/>
      <c r="AI226" s="383"/>
    </row>
    <row r="227" spans="2:35" ht="51" customHeight="1" x14ac:dyDescent="0.25">
      <c r="B227" s="405"/>
      <c r="C227" s="408"/>
      <c r="D227" s="259" t="s">
        <v>628</v>
      </c>
      <c r="E227" s="377"/>
      <c r="F227" s="408"/>
      <c r="G227" s="402"/>
      <c r="H227" s="415"/>
      <c r="I227" s="418"/>
      <c r="J227" s="415"/>
      <c r="K227" s="415"/>
      <c r="L227" s="415"/>
      <c r="M227" s="408"/>
      <c r="N227" s="412"/>
      <c r="O227" s="412"/>
      <c r="P227" s="421"/>
      <c r="Q227" s="402"/>
      <c r="R227" s="424"/>
      <c r="S227" s="402"/>
      <c r="T227" s="424"/>
      <c r="U227" s="402"/>
      <c r="V227" s="424"/>
      <c r="W227" s="402"/>
      <c r="X227" s="424"/>
      <c r="Y227" s="402"/>
      <c r="Z227" s="424"/>
      <c r="AA227" s="402"/>
      <c r="AB227" s="389"/>
      <c r="AC227" s="392"/>
      <c r="AD227" s="395"/>
      <c r="AE227" s="398"/>
      <c r="AF227" s="355"/>
      <c r="AG227" s="39"/>
      <c r="AH227" s="384"/>
      <c r="AI227" s="384"/>
    </row>
    <row r="228" spans="2:35" ht="141" customHeight="1" x14ac:dyDescent="0.25">
      <c r="B228" s="8" t="s">
        <v>748</v>
      </c>
      <c r="C228" s="11" t="s">
        <v>83</v>
      </c>
      <c r="D228" s="11" t="s">
        <v>144</v>
      </c>
      <c r="E228" s="141" t="s">
        <v>749</v>
      </c>
      <c r="F228" s="11" t="s">
        <v>133</v>
      </c>
      <c r="G228" s="143">
        <v>7</v>
      </c>
      <c r="H228" s="9" t="s">
        <v>750</v>
      </c>
      <c r="I228" s="9" t="s">
        <v>87</v>
      </c>
      <c r="J228" s="9" t="s">
        <v>751</v>
      </c>
      <c r="K228" s="9" t="s">
        <v>115</v>
      </c>
      <c r="L228" s="9" t="s">
        <v>752</v>
      </c>
      <c r="M228" s="11" t="s">
        <v>176</v>
      </c>
      <c r="N228" s="10">
        <v>44941</v>
      </c>
      <c r="O228" s="205">
        <v>45289</v>
      </c>
      <c r="P228" s="227" t="s">
        <v>128</v>
      </c>
      <c r="Q228" s="161"/>
      <c r="R228" s="86"/>
      <c r="S228" s="161"/>
      <c r="T228" s="86"/>
      <c r="U228" s="161"/>
      <c r="V228" s="86"/>
      <c r="W228" s="161"/>
      <c r="X228" s="86"/>
      <c r="Y228" s="161"/>
      <c r="Z228" s="86"/>
      <c r="AA228" s="161"/>
      <c r="AB228" s="251">
        <v>7</v>
      </c>
      <c r="AC228" s="222" t="s">
        <v>118</v>
      </c>
      <c r="AD228" s="13" t="s">
        <v>100</v>
      </c>
      <c r="AE228" s="37" t="s">
        <v>1073</v>
      </c>
      <c r="AF228" s="46" t="s">
        <v>971</v>
      </c>
      <c r="AG228" s="109"/>
      <c r="AH228" s="308">
        <v>0</v>
      </c>
      <c r="AI228" s="356">
        <v>675712750</v>
      </c>
    </row>
    <row r="229" spans="2:35" ht="51" customHeight="1" x14ac:dyDescent="0.25">
      <c r="B229" s="8" t="s">
        <v>748</v>
      </c>
      <c r="C229" s="11" t="s">
        <v>83</v>
      </c>
      <c r="D229" s="11" t="s">
        <v>144</v>
      </c>
      <c r="E229" s="141" t="s">
        <v>753</v>
      </c>
      <c r="F229" s="11" t="s">
        <v>86</v>
      </c>
      <c r="G229" s="142">
        <v>1</v>
      </c>
      <c r="H229" s="9" t="s">
        <v>754</v>
      </c>
      <c r="I229" s="9" t="s">
        <v>125</v>
      </c>
      <c r="J229" s="9" t="s">
        <v>755</v>
      </c>
      <c r="K229" s="9" t="s">
        <v>115</v>
      </c>
      <c r="L229" s="9" t="s">
        <v>1094</v>
      </c>
      <c r="M229" s="11" t="s">
        <v>89</v>
      </c>
      <c r="N229" s="10">
        <v>44941</v>
      </c>
      <c r="O229" s="205">
        <v>45289</v>
      </c>
      <c r="P229" s="227" t="s">
        <v>128</v>
      </c>
      <c r="Q229" s="161"/>
      <c r="R229" s="86"/>
      <c r="S229" s="161"/>
      <c r="T229" s="86"/>
      <c r="U229" s="161"/>
      <c r="V229" s="86"/>
      <c r="W229" s="161"/>
      <c r="X229" s="86"/>
      <c r="Y229" s="161"/>
      <c r="Z229" s="86"/>
      <c r="AA229" s="161"/>
      <c r="AB229" s="228">
        <v>1</v>
      </c>
      <c r="AC229" s="222" t="s">
        <v>288</v>
      </c>
      <c r="AD229" s="13" t="s">
        <v>100</v>
      </c>
      <c r="AE229" s="37" t="s">
        <v>931</v>
      </c>
      <c r="AF229" s="46" t="s">
        <v>971</v>
      </c>
      <c r="AG229" s="109"/>
      <c r="AH229" s="308">
        <v>0</v>
      </c>
      <c r="AI229" s="357"/>
    </row>
    <row r="230" spans="2:35" ht="51" customHeight="1" x14ac:dyDescent="0.25">
      <c r="B230" s="8" t="s">
        <v>748</v>
      </c>
      <c r="C230" s="11" t="s">
        <v>130</v>
      </c>
      <c r="D230" s="11" t="s">
        <v>131</v>
      </c>
      <c r="E230" s="141" t="s">
        <v>756</v>
      </c>
      <c r="F230" s="11" t="s">
        <v>86</v>
      </c>
      <c r="G230" s="142">
        <v>1</v>
      </c>
      <c r="H230" s="9" t="s">
        <v>757</v>
      </c>
      <c r="I230" s="9" t="s">
        <v>87</v>
      </c>
      <c r="J230" s="9" t="s">
        <v>758</v>
      </c>
      <c r="K230" s="9" t="s">
        <v>115</v>
      </c>
      <c r="L230" s="9" t="s">
        <v>1093</v>
      </c>
      <c r="M230" s="11" t="s">
        <v>89</v>
      </c>
      <c r="N230" s="10">
        <v>44941</v>
      </c>
      <c r="O230" s="205">
        <v>45289</v>
      </c>
      <c r="P230" s="227" t="s">
        <v>117</v>
      </c>
      <c r="Q230" s="161"/>
      <c r="R230" s="86"/>
      <c r="S230" s="161"/>
      <c r="T230" s="86">
        <v>0.25</v>
      </c>
      <c r="U230" s="161"/>
      <c r="V230" s="86"/>
      <c r="W230" s="161"/>
      <c r="X230" s="86">
        <v>0.5</v>
      </c>
      <c r="Y230" s="161"/>
      <c r="Z230" s="86"/>
      <c r="AA230" s="161"/>
      <c r="AB230" s="228">
        <v>1</v>
      </c>
      <c r="AC230" s="222" t="s">
        <v>118</v>
      </c>
      <c r="AD230" s="13" t="s">
        <v>100</v>
      </c>
      <c r="AE230" s="37" t="s">
        <v>1073</v>
      </c>
      <c r="AF230" s="46" t="s">
        <v>971</v>
      </c>
      <c r="AG230" s="109"/>
      <c r="AH230" s="308">
        <v>0</v>
      </c>
      <c r="AI230" s="36">
        <v>189000000</v>
      </c>
    </row>
    <row r="231" spans="2:35" ht="51" customHeight="1" x14ac:dyDescent="0.25">
      <c r="B231" s="8" t="s">
        <v>748</v>
      </c>
      <c r="C231" s="11" t="s">
        <v>130</v>
      </c>
      <c r="D231" s="11" t="s">
        <v>131</v>
      </c>
      <c r="E231" s="141" t="s">
        <v>759</v>
      </c>
      <c r="F231" s="11" t="s">
        <v>86</v>
      </c>
      <c r="G231" s="143">
        <v>3</v>
      </c>
      <c r="H231" s="9" t="s">
        <v>1088</v>
      </c>
      <c r="I231" s="9" t="s">
        <v>87</v>
      </c>
      <c r="J231" s="9" t="s">
        <v>1089</v>
      </c>
      <c r="K231" s="9" t="s">
        <v>115</v>
      </c>
      <c r="L231" s="9" t="s">
        <v>1090</v>
      </c>
      <c r="M231" s="11" t="s">
        <v>89</v>
      </c>
      <c r="N231" s="10">
        <v>44941</v>
      </c>
      <c r="O231" s="205">
        <v>45289</v>
      </c>
      <c r="P231" s="227" t="s">
        <v>117</v>
      </c>
      <c r="Q231" s="201"/>
      <c r="R231" s="95"/>
      <c r="S231" s="201"/>
      <c r="T231" s="95">
        <v>1</v>
      </c>
      <c r="U231" s="201"/>
      <c r="V231" s="95"/>
      <c r="W231" s="201"/>
      <c r="X231" s="95">
        <v>1</v>
      </c>
      <c r="Y231" s="201"/>
      <c r="Z231" s="95"/>
      <c r="AA231" s="201"/>
      <c r="AB231" s="251">
        <v>1</v>
      </c>
      <c r="AC231" s="222" t="s">
        <v>118</v>
      </c>
      <c r="AD231" s="13" t="s">
        <v>100</v>
      </c>
      <c r="AE231" s="37" t="s">
        <v>1073</v>
      </c>
      <c r="AF231" s="46" t="s">
        <v>971</v>
      </c>
      <c r="AG231" s="109"/>
      <c r="AH231" s="308">
        <v>0</v>
      </c>
      <c r="AI231" s="36">
        <v>2767604934</v>
      </c>
    </row>
    <row r="232" spans="2:35" ht="51" customHeight="1" x14ac:dyDescent="0.25">
      <c r="B232" s="307" t="s">
        <v>760</v>
      </c>
      <c r="C232" s="259" t="s">
        <v>761</v>
      </c>
      <c r="D232" s="259" t="s">
        <v>762</v>
      </c>
      <c r="E232" s="141" t="s">
        <v>763</v>
      </c>
      <c r="F232" s="259" t="s">
        <v>360</v>
      </c>
      <c r="G232" s="159">
        <v>8</v>
      </c>
      <c r="H232" s="301" t="s">
        <v>764</v>
      </c>
      <c r="I232" s="267" t="s">
        <v>96</v>
      </c>
      <c r="J232" s="294" t="s">
        <v>765</v>
      </c>
      <c r="K232" s="301" t="s">
        <v>264</v>
      </c>
      <c r="L232" s="301" t="s">
        <v>766</v>
      </c>
      <c r="M232" s="259" t="s">
        <v>89</v>
      </c>
      <c r="N232" s="302">
        <v>44972</v>
      </c>
      <c r="O232" s="303">
        <v>45291</v>
      </c>
      <c r="P232" s="261" t="s">
        <v>218</v>
      </c>
      <c r="Q232" s="162"/>
      <c r="R232" s="297"/>
      <c r="S232" s="162"/>
      <c r="T232" s="297"/>
      <c r="U232" s="162"/>
      <c r="V232" s="299">
        <v>3</v>
      </c>
      <c r="W232" s="162"/>
      <c r="X232" s="297"/>
      <c r="Y232" s="162"/>
      <c r="Z232" s="297"/>
      <c r="AA232" s="162"/>
      <c r="AB232" s="295">
        <v>5</v>
      </c>
      <c r="AC232" s="262" t="s">
        <v>118</v>
      </c>
      <c r="AD232" s="263" t="s">
        <v>100</v>
      </c>
      <c r="AE232" s="294" t="s">
        <v>1073</v>
      </c>
      <c r="AF232" s="46" t="s">
        <v>971</v>
      </c>
      <c r="AG232" s="39"/>
      <c r="AH232" s="293">
        <v>0</v>
      </c>
      <c r="AI232" s="293">
        <v>23641000000</v>
      </c>
    </row>
    <row r="233" spans="2:35" ht="51" customHeight="1" thickBot="1" x14ac:dyDescent="0.3">
      <c r="B233" s="307" t="s">
        <v>760</v>
      </c>
      <c r="C233" s="259" t="s">
        <v>761</v>
      </c>
      <c r="D233" s="259" t="s">
        <v>767</v>
      </c>
      <c r="E233" s="141" t="s">
        <v>768</v>
      </c>
      <c r="F233" s="259" t="s">
        <v>360</v>
      </c>
      <c r="G233" s="160">
        <v>5</v>
      </c>
      <c r="H233" s="304" t="s">
        <v>769</v>
      </c>
      <c r="I233" s="267" t="s">
        <v>96</v>
      </c>
      <c r="J233" s="292" t="s">
        <v>770</v>
      </c>
      <c r="K233" s="304" t="s">
        <v>264</v>
      </c>
      <c r="L233" s="301" t="s">
        <v>771</v>
      </c>
      <c r="M233" s="259" t="s">
        <v>89</v>
      </c>
      <c r="N233" s="305">
        <v>45122</v>
      </c>
      <c r="O233" s="306">
        <v>45291</v>
      </c>
      <c r="P233" s="300" t="s">
        <v>128</v>
      </c>
      <c r="Q233" s="252"/>
      <c r="R233" s="298"/>
      <c r="S233" s="252"/>
      <c r="T233" s="298"/>
      <c r="U233" s="252"/>
      <c r="V233" s="298"/>
      <c r="W233" s="252"/>
      <c r="X233" s="298"/>
      <c r="Y233" s="252"/>
      <c r="Z233" s="298"/>
      <c r="AA233" s="252"/>
      <c r="AB233" s="296">
        <v>5</v>
      </c>
      <c r="AC233" s="262" t="s">
        <v>118</v>
      </c>
      <c r="AD233" s="263" t="s">
        <v>100</v>
      </c>
      <c r="AE233" s="294" t="s">
        <v>1073</v>
      </c>
      <c r="AF233" s="46" t="s">
        <v>971</v>
      </c>
      <c r="AG233" s="39"/>
      <c r="AH233" s="293">
        <v>0</v>
      </c>
      <c r="AI233" s="293">
        <v>500000000</v>
      </c>
    </row>
  </sheetData>
  <sheetProtection formatCells="0" formatColumns="0" formatRows="0" insertColumns="0" insertRows="0" insertHyperlinks="0" deleteColumns="0" deleteRows="0" sort="0" autoFilter="0" pivotTables="0"/>
  <mergeCells count="163">
    <mergeCell ref="Q7:AB7"/>
    <mergeCell ref="AI23:AI25"/>
    <mergeCell ref="AI55:AI58"/>
    <mergeCell ref="AI59:AI62"/>
    <mergeCell ref="AI133:AI138"/>
    <mergeCell ref="AI125:AI127"/>
    <mergeCell ref="J192:J210"/>
    <mergeCell ref="K192:K210"/>
    <mergeCell ref="L192:L210"/>
    <mergeCell ref="R192:R210"/>
    <mergeCell ref="T192:T210"/>
    <mergeCell ref="V192:V210"/>
    <mergeCell ref="X192:X210"/>
    <mergeCell ref="Z192:Z210"/>
    <mergeCell ref="S192:S210"/>
    <mergeCell ref="U192:U210"/>
    <mergeCell ref="W192:W210"/>
    <mergeCell ref="Y192:Y210"/>
    <mergeCell ref="Y9:Y10"/>
    <mergeCell ref="AI228:AI229"/>
    <mergeCell ref="AI12:AI15"/>
    <mergeCell ref="AI16:AI17"/>
    <mergeCell ref="AI31:AI50"/>
    <mergeCell ref="AI51:AI54"/>
    <mergeCell ref="AI67:AI68"/>
    <mergeCell ref="AI69:AI70"/>
    <mergeCell ref="AI71:AI75"/>
    <mergeCell ref="AI76:AI77"/>
    <mergeCell ref="AI80:AI81"/>
    <mergeCell ref="AI82:AI84"/>
    <mergeCell ref="AI86:AI94"/>
    <mergeCell ref="AI128:AI131"/>
    <mergeCell ref="AI159:AI163"/>
    <mergeCell ref="B192:B210"/>
    <mergeCell ref="C192:C210"/>
    <mergeCell ref="E192:E210"/>
    <mergeCell ref="F192:F210"/>
    <mergeCell ref="G192:G210"/>
    <mergeCell ref="AI139:AI148"/>
    <mergeCell ref="AI188:AI191"/>
    <mergeCell ref="AI176:AI177"/>
    <mergeCell ref="AI171:AI172"/>
    <mergeCell ref="AI173:AI174"/>
    <mergeCell ref="AI178:AI181"/>
    <mergeCell ref="AI182:AI185"/>
    <mergeCell ref="AI155:AI158"/>
    <mergeCell ref="AI150:AI151"/>
    <mergeCell ref="AI152:AI154"/>
    <mergeCell ref="AI186:AI187"/>
    <mergeCell ref="AI167:AI169"/>
    <mergeCell ref="M192:M210"/>
    <mergeCell ref="N192:N210"/>
    <mergeCell ref="O192:O210"/>
    <mergeCell ref="P192:P210"/>
    <mergeCell ref="Q192:Q210"/>
    <mergeCell ref="H192:H210"/>
    <mergeCell ref="I192:I210"/>
    <mergeCell ref="O211:O222"/>
    <mergeCell ref="P211:P222"/>
    <mergeCell ref="Q211:Q222"/>
    <mergeCell ref="R211:R222"/>
    <mergeCell ref="S211:S222"/>
    <mergeCell ref="AH192:AH210"/>
    <mergeCell ref="AI192:AI210"/>
    <mergeCell ref="B211:B222"/>
    <mergeCell ref="C211:C222"/>
    <mergeCell ref="E211:E222"/>
    <mergeCell ref="F211:F222"/>
    <mergeCell ref="G211:G222"/>
    <mergeCell ref="H211:H222"/>
    <mergeCell ref="I211:I222"/>
    <mergeCell ref="J211:J222"/>
    <mergeCell ref="K211:K222"/>
    <mergeCell ref="L211:L222"/>
    <mergeCell ref="M211:M222"/>
    <mergeCell ref="N211:N222"/>
    <mergeCell ref="AB192:AB210"/>
    <mergeCell ref="AC192:AC210"/>
    <mergeCell ref="AD192:AD210"/>
    <mergeCell ref="AE192:AE210"/>
    <mergeCell ref="AF192:AF210"/>
    <mergeCell ref="P223:P227"/>
    <mergeCell ref="AB211:AB222"/>
    <mergeCell ref="AC211:AC222"/>
    <mergeCell ref="AD211:AD222"/>
    <mergeCell ref="AE211:AE222"/>
    <mergeCell ref="AF211:AF222"/>
    <mergeCell ref="T211:T222"/>
    <mergeCell ref="U211:U222"/>
    <mergeCell ref="W211:W222"/>
    <mergeCell ref="Y211:Y222"/>
    <mergeCell ref="AA211:AA222"/>
    <mergeCell ref="V211:V222"/>
    <mergeCell ref="Z211:Z222"/>
    <mergeCell ref="X211:X222"/>
    <mergeCell ref="R223:R227"/>
    <mergeCell ref="T223:T227"/>
    <mergeCell ref="V223:V227"/>
    <mergeCell ref="X223:X227"/>
    <mergeCell ref="Z223:Z227"/>
    <mergeCell ref="Q223:Q227"/>
    <mergeCell ref="S223:S227"/>
    <mergeCell ref="U223:U227"/>
    <mergeCell ref="W223:W227"/>
    <mergeCell ref="Y223:Y227"/>
    <mergeCell ref="B223:B227"/>
    <mergeCell ref="C223:C227"/>
    <mergeCell ref="E223:E227"/>
    <mergeCell ref="N223:N227"/>
    <mergeCell ref="O223:O227"/>
    <mergeCell ref="F223:F227"/>
    <mergeCell ref="G223:G227"/>
    <mergeCell ref="H223:H227"/>
    <mergeCell ref="I223:I227"/>
    <mergeCell ref="J223:J227"/>
    <mergeCell ref="K223:K227"/>
    <mergeCell ref="L223:L227"/>
    <mergeCell ref="M223:M227"/>
    <mergeCell ref="AH223:AH227"/>
    <mergeCell ref="AI223:AI227"/>
    <mergeCell ref="AI164:AI165"/>
    <mergeCell ref="AB223:AB227"/>
    <mergeCell ref="AC223:AC227"/>
    <mergeCell ref="AD223:AD227"/>
    <mergeCell ref="AE223:AE227"/>
    <mergeCell ref="AF223:AF227"/>
    <mergeCell ref="AA223:AA227"/>
    <mergeCell ref="AH211:AH222"/>
    <mergeCell ref="AI211:AI222"/>
    <mergeCell ref="AA192:AA210"/>
    <mergeCell ref="B9:B10"/>
    <mergeCell ref="E9:E10"/>
    <mergeCell ref="F9:F10"/>
    <mergeCell ref="G9:G10"/>
    <mergeCell ref="H9:H10"/>
    <mergeCell ref="I9:I10"/>
    <mergeCell ref="J9:J10"/>
    <mergeCell ref="K9:K10"/>
    <mergeCell ref="L9:L10"/>
    <mergeCell ref="AH2:AI2"/>
    <mergeCell ref="AH3:AI3"/>
    <mergeCell ref="C2:K4"/>
    <mergeCell ref="AH4:AI4"/>
    <mergeCell ref="AE9:AE10"/>
    <mergeCell ref="AF9:AF10"/>
    <mergeCell ref="AH9:AH10"/>
    <mergeCell ref="AA9:AA10"/>
    <mergeCell ref="R9:R10"/>
    <mergeCell ref="T9:T10"/>
    <mergeCell ref="V9:V10"/>
    <mergeCell ref="X9:X10"/>
    <mergeCell ref="Z9:Z10"/>
    <mergeCell ref="AB9:AB10"/>
    <mergeCell ref="AC9:AC10"/>
    <mergeCell ref="AD9:AD10"/>
    <mergeCell ref="M9:M10"/>
    <mergeCell ref="N9:N10"/>
    <mergeCell ref="O9:O10"/>
    <mergeCell ref="P9:P10"/>
    <mergeCell ref="Q9:Q10"/>
    <mergeCell ref="S9:S10"/>
    <mergeCell ref="U9:U10"/>
    <mergeCell ref="W9:W10"/>
  </mergeCells>
  <phoneticPr fontId="37" type="noConversion"/>
  <dataValidations count="1">
    <dataValidation type="list" allowBlank="1" showInputMessage="1" showErrorMessage="1" sqref="D101:D124" xr:uid="{00000000-0002-0000-0100-000000000000}">
      <formula1>INDIRECT($B101)</formula1>
    </dataValidation>
  </dataValidations>
  <pageMargins left="0.7" right="0.7" top="0.75" bottom="0.75" header="0.3" footer="0.3"/>
  <pageSetup paperSize="9" scale="18" orientation="portrait" horizontalDpi="300" verticalDpi="300" r:id="rId1"/>
  <drawing r:id="rId2"/>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100-000001000000}">
          <x14:formula1>
            <xm:f>LISTA!$AC$2:$AC$7</xm:f>
          </x14:formula1>
          <xm:sqref>I23:I30 I35:I37 I19:I21 I150:I192 I71 I39:I68 I75 I32:I33 I228:I233 I211 I223 I8:I9 I11:I17 I78:I127</xm:sqref>
        </x14:dataValidation>
        <x14:dataValidation type="list" allowBlank="1" showInputMessage="1" showErrorMessage="1" xr:uid="{00000000-0002-0000-0100-000002000000}">
          <x14:formula1>
            <xm:f>LISTA!$AB$2:$AB$7</xm:f>
          </x14:formula1>
          <xm:sqref>F125:F192 F228:F233 F211 F223 F8:F9 F11:F100</xm:sqref>
        </x14:dataValidation>
        <x14:dataValidation type="list" allowBlank="1" showInputMessage="1" showErrorMessage="1" xr:uid="{00000000-0002-0000-0100-000003000000}">
          <x14:formula1>
            <xm:f>LISTA!$AE$2:$AE$6</xm:f>
          </x14:formula1>
          <xm:sqref>P150:P192 P228:P233 P211 P223 P8:P9 P11:P135</xm:sqref>
        </x14:dataValidation>
        <x14:dataValidation type="list" allowBlank="1" showInputMessage="1" showErrorMessage="1" xr:uid="{00000000-0002-0000-0100-000004000000}">
          <x14:formula1>
            <xm:f>LISTA!$AF$2:$AF$17</xm:f>
          </x14:formula1>
          <xm:sqref>AC51:AC55 AC228:AC233 AC57:AC62 AC211 AC223 AC8:AC9 AC11:AC31 AC76:AC192</xm:sqref>
        </x14:dataValidation>
        <x14:dataValidation type="list" allowBlank="1" showInputMessage="1" showErrorMessage="1" xr:uid="{00000000-0002-0000-0100-000005000000}">
          <x14:formula1>
            <xm:f>LISTA!$AG$2:$AG$14</xm:f>
          </x14:formula1>
          <xm:sqref>AD64:AD65 AD228:AD233 AD211 AD223 AD8:AD9 AD11:AD62 AD76:AD192</xm:sqref>
        </x14:dataValidation>
        <x14:dataValidation type="list" allowBlank="1" showInputMessage="1" showErrorMessage="1" xr:uid="{00000000-0002-0000-0100-000006000000}">
          <x14:formula1>
            <xm:f>LISTA!$AH$2:$AH$21</xm:f>
          </x14:formula1>
          <xm:sqref>AE23:AE30 AE74 AE51:AE72 AE228:AE233 AE211 AE223 AE8:AE9 AE11:AE15 AE76:AE192</xm:sqref>
        </x14:dataValidation>
        <x14:dataValidation type="list" allowBlank="1" showInputMessage="1" showErrorMessage="1" xr:uid="{00000000-0002-0000-0100-000007000000}">
          <x14:formula1>
            <xm:f>LISTA!$AI$2:$AI$9</xm:f>
          </x14:formula1>
          <xm:sqref>AG155:AG233 AG8:AG15 AG76:AG100</xm:sqref>
        </x14:dataValidation>
        <x14:dataValidation type="list" allowBlank="1" showInputMessage="1" showErrorMessage="1" xr:uid="{00000000-0002-0000-0100-000008000000}">
          <x14:formula1>
            <xm:f>LISTA!$U$1:$U$14</xm:f>
          </x14:formula1>
          <xm:sqref>C125:C192 C211 C223 C228:C233 C8:C100</xm:sqref>
        </x14:dataValidation>
        <x14:dataValidation type="list" allowBlank="1" showInputMessage="1" showErrorMessage="1" xr:uid="{00000000-0002-0000-0100-000009000000}">
          <x14:formula1>
            <xm:f>LISTA!$H$3:$H$7</xm:f>
          </x14:formula1>
          <xm:sqref>D51:D63 D23:D25 D29:D30 D228:D229 D67:D75 D12:D15</xm:sqref>
        </x14:dataValidation>
        <x14:dataValidation type="list" allowBlank="1" showInputMessage="1" showErrorMessage="1" xr:uid="{00000000-0002-0000-0100-00000A000000}">
          <x14:formula1>
            <xm:f>LISTA!$J$3</xm:f>
          </x14:formula1>
          <xm:sqref>D31:D50</xm:sqref>
        </x14:dataValidation>
        <x14:dataValidation type="list" allowBlank="1" showInputMessage="1" showErrorMessage="1" xr:uid="{00000000-0002-0000-0100-00000B000000}">
          <x14:formula1>
            <xm:f>LISTA!$O$3:$O$14</xm:f>
          </x14:formula1>
          <xm:sqref>D16:D18 D211:D227</xm:sqref>
        </x14:dataValidation>
        <x14:dataValidation type="list" allowBlank="1" showInputMessage="1" showErrorMessage="1" xr:uid="{00000000-0002-0000-0100-00000C000000}">
          <x14:formula1>
            <xm:f>LISTA!$R$3:$R$4</xm:f>
          </x14:formula1>
          <xm:sqref>D64:D65</xm:sqref>
        </x14:dataValidation>
        <x14:dataValidation type="list" allowBlank="1" showInputMessage="1" showErrorMessage="1" xr:uid="{00000000-0002-0000-0100-00000D000000}">
          <x14:formula1>
            <xm:f>LISTA!$M$3:$M$4</xm:f>
          </x14:formula1>
          <xm:sqref>D66</xm:sqref>
        </x14:dataValidation>
        <x14:dataValidation type="list" allowBlank="1" showInputMessage="1" showErrorMessage="1" xr:uid="{00000000-0002-0000-0100-00000E000000}">
          <x14:formula1>
            <xm:f>LISTA!$L$3:$L$18</xm:f>
          </x14:formula1>
          <xm:sqref>D230:D231 D19:D22 D164:D191 D8:D9</xm:sqref>
        </x14:dataValidation>
        <x14:dataValidation type="list" allowBlank="1" showInputMessage="1" showErrorMessage="1" xr:uid="{00000000-0002-0000-0100-00000F000000}">
          <x14:formula1>
            <xm:f>LISTA!$AD$2:$AD$11</xm:f>
          </x14:formula1>
          <xm:sqref>M149:M192 M95:M132 M228:M233 M211 M223 M8:M9 M11:M92</xm:sqref>
        </x14:dataValidation>
        <x14:dataValidation type="list" allowBlank="1" showInputMessage="1" showErrorMessage="1" xr:uid="{00000000-0002-0000-0100-000010000000}">
          <x14:formula1>
            <xm:f>LISTA!$AD$2:$AD$12</xm:f>
          </x14:formula1>
          <xm:sqref>M99 M93:M94</xm:sqref>
        </x14:dataValidation>
        <x14:dataValidation type="list" allowBlank="1" showInputMessage="1" showErrorMessage="1" xr:uid="{00000000-0002-0000-0100-000011000000}">
          <x14:formula1>
            <xm:f>LISTA!$Q$3:$Q$6</xm:f>
          </x14:formula1>
          <xm:sqref>D26:D28</xm:sqref>
        </x14:dataValidation>
        <x14:dataValidation type="list" allowBlank="1" showInputMessage="1" showErrorMessage="1" xr:uid="{00000000-0002-0000-0100-000012000000}">
          <x14:formula1>
            <xm:f>LISTA!$A$2:$A$20</xm:f>
          </x14:formula1>
          <xm:sqref>B228:B231 B211 B223 B125:B192 B76:B100</xm:sqref>
        </x14:dataValidation>
        <x14:dataValidation type="list" allowBlank="1" showInputMessage="1" showErrorMessage="1" xr:uid="{00000000-0002-0000-0100-000013000000}">
          <x14:formula1>
            <xm:f>LISTA!$K$3:$K$4</xm:f>
          </x14:formula1>
          <xm:sqref>D155:D163</xm:sqref>
        </x14:dataValidation>
        <x14:dataValidation type="list" allowBlank="1" showInputMessage="1" showErrorMessage="1" xr:uid="{00000000-0002-0000-0100-000014000000}">
          <x14:formula1>
            <xm:f>LISTA!$A$2:$A$26</xm:f>
          </x14:formula1>
          <xm:sqref>B232:B233 B8:B9 B11:B75</xm:sqref>
        </x14:dataValidation>
        <x14:dataValidation type="list" allowBlank="1" showInputMessage="1" showErrorMessage="1" xr:uid="{00000000-0002-0000-0100-000015000000}">
          <x14:formula1>
            <xm:f>LISTA!$P$3:$P$4</xm:f>
          </x14:formula1>
          <xm:sqref>D232:D233</xm:sqref>
        </x14:dataValidation>
        <x14:dataValidation type="list" allowBlank="1" showInputMessage="1" showErrorMessage="1" xr:uid="{00000000-0002-0000-0100-000016000000}">
          <x14:formula1>
            <xm:f>LISTA!$F$3:$F$10</xm:f>
          </x14:formula1>
          <xm:sqref>D11 D76:D100</xm:sqref>
        </x14:dataValidation>
        <x14:dataValidation type="list" allowBlank="1" showInputMessage="1" showErrorMessage="1" xr:uid="{00000000-0002-0000-0100-000017000000}">
          <x14:formula1>
            <xm:f>LISTA!$E$3:$E$10</xm:f>
          </x14:formula1>
          <xm:sqref>D125:D149 D10</xm:sqref>
        </x14:dataValidation>
        <x14:dataValidation type="list" allowBlank="1" showInputMessage="1" showErrorMessage="1" xr:uid="{00000000-0002-0000-0100-000018000000}">
          <x14:formula1>
            <xm:f>LISTA!$I$3:$I$4</xm:f>
          </x14:formula1>
          <xm:sqref>D150:D154</xm:sqref>
        </x14:dataValidation>
        <x14:dataValidation type="list" allowBlank="1" showInputMessage="1" showErrorMessage="1" xr:uid="{00000000-0002-0000-0100-000019000000}">
          <x14:formula1>
            <xm:f>LISTA!$N$3:$N$22</xm:f>
          </x14:formula1>
          <xm:sqref>D192:D210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4.9989318521683403E-2"/>
  </sheetPr>
  <dimension ref="A1:AI31"/>
  <sheetViews>
    <sheetView showGridLines="0" workbookViewId="0">
      <selection activeCell="A8" sqref="A8"/>
    </sheetView>
  </sheetViews>
  <sheetFormatPr baseColWidth="10" defaultColWidth="11" defaultRowHeight="15.75" x14ac:dyDescent="0.25"/>
  <cols>
    <col min="1" max="1" width="41.75" customWidth="1"/>
    <col min="2" max="2" width="13.625" customWidth="1"/>
    <col min="3" max="3" width="4.125" customWidth="1"/>
    <col min="4" max="4" width="47.5" bestFit="1" customWidth="1"/>
    <col min="5" max="5" width="16.625" customWidth="1"/>
    <col min="18" max="18" width="36.5" bestFit="1" customWidth="1"/>
    <col min="21" max="21" width="56.75" bestFit="1" customWidth="1"/>
    <col min="22" max="22" width="17.375" bestFit="1" customWidth="1"/>
    <col min="24" max="24" width="30.875" customWidth="1"/>
    <col min="26" max="26" width="31.25" customWidth="1"/>
    <col min="28" max="29" width="24.125" customWidth="1"/>
    <col min="30" max="30" width="27.125" customWidth="1"/>
    <col min="31" max="35" width="24.125" customWidth="1"/>
  </cols>
  <sheetData>
    <row r="1" spans="1:35" x14ac:dyDescent="0.25">
      <c r="A1" s="25" t="s">
        <v>772</v>
      </c>
      <c r="D1" s="25" t="s">
        <v>773</v>
      </c>
      <c r="E1" t="s">
        <v>542</v>
      </c>
      <c r="F1" t="s">
        <v>357</v>
      </c>
      <c r="G1" t="s">
        <v>453</v>
      </c>
      <c r="H1" t="s">
        <v>83</v>
      </c>
      <c r="I1" t="s">
        <v>351</v>
      </c>
      <c r="J1" t="s">
        <v>188</v>
      </c>
      <c r="K1" t="s">
        <v>774</v>
      </c>
      <c r="L1" t="s">
        <v>775</v>
      </c>
      <c r="M1" t="s">
        <v>317</v>
      </c>
      <c r="N1" t="s">
        <v>601</v>
      </c>
      <c r="O1" t="s">
        <v>109</v>
      </c>
      <c r="P1" t="s">
        <v>761</v>
      </c>
      <c r="Q1" t="s">
        <v>776</v>
      </c>
      <c r="R1" s="1" t="s">
        <v>305</v>
      </c>
      <c r="U1" t="s">
        <v>542</v>
      </c>
      <c r="V1" t="s">
        <v>777</v>
      </c>
      <c r="X1" s="25" t="s">
        <v>778</v>
      </c>
      <c r="Y1" s="25" t="s">
        <v>779</v>
      </c>
      <c r="Z1" s="25" t="s">
        <v>773</v>
      </c>
      <c r="AA1" s="25" t="s">
        <v>778</v>
      </c>
      <c r="AB1" s="25" t="s">
        <v>14</v>
      </c>
      <c r="AC1" s="25" t="s">
        <v>20</v>
      </c>
      <c r="AD1" s="25" t="s">
        <v>780</v>
      </c>
      <c r="AE1" s="25" t="s">
        <v>35</v>
      </c>
      <c r="AF1" s="25" t="s">
        <v>40</v>
      </c>
      <c r="AG1" s="25" t="s">
        <v>781</v>
      </c>
      <c r="AH1" s="25" t="s">
        <v>782</v>
      </c>
      <c r="AI1" s="25" t="s">
        <v>783</v>
      </c>
    </row>
    <row r="2" spans="1:35" s="31" customFormat="1" ht="19.5" customHeight="1" x14ac:dyDescent="0.25">
      <c r="A2" s="30" t="s">
        <v>541</v>
      </c>
      <c r="B2" s="31" t="s">
        <v>784</v>
      </c>
      <c r="D2" s="31" t="s">
        <v>775</v>
      </c>
      <c r="E2" s="31" t="s">
        <v>777</v>
      </c>
      <c r="F2" s="31" t="s">
        <v>785</v>
      </c>
      <c r="G2" s="31" t="s">
        <v>786</v>
      </c>
      <c r="H2" s="31" t="s">
        <v>787</v>
      </c>
      <c r="I2" s="31" t="s">
        <v>788</v>
      </c>
      <c r="J2" s="31" t="s">
        <v>789</v>
      </c>
      <c r="K2" s="31" t="s">
        <v>790</v>
      </c>
      <c r="L2" s="31" t="s">
        <v>791</v>
      </c>
      <c r="M2" s="31" t="s">
        <v>792</v>
      </c>
      <c r="N2" s="31" t="s">
        <v>793</v>
      </c>
      <c r="O2" s="31" t="s">
        <v>794</v>
      </c>
      <c r="P2" s="31" t="s">
        <v>795</v>
      </c>
      <c r="Q2" s="31" t="s">
        <v>796</v>
      </c>
      <c r="R2" s="32" t="s">
        <v>797</v>
      </c>
      <c r="U2" s="31" t="s">
        <v>357</v>
      </c>
      <c r="V2" s="31" t="s">
        <v>785</v>
      </c>
      <c r="X2" s="31" t="s">
        <v>798</v>
      </c>
      <c r="Y2" s="31" t="s">
        <v>799</v>
      </c>
      <c r="Z2" s="31" t="s">
        <v>775</v>
      </c>
      <c r="AA2" s="31" t="s">
        <v>798</v>
      </c>
      <c r="AB2" s="31" t="s">
        <v>133</v>
      </c>
      <c r="AC2" s="33" t="s">
        <v>479</v>
      </c>
      <c r="AD2" s="31" t="s">
        <v>89</v>
      </c>
      <c r="AE2" s="33" t="s">
        <v>178</v>
      </c>
      <c r="AF2" s="34" t="s">
        <v>100</v>
      </c>
      <c r="AG2" s="34" t="s">
        <v>100</v>
      </c>
      <c r="AH2" s="34" t="s">
        <v>100</v>
      </c>
      <c r="AI2" s="34" t="s">
        <v>100</v>
      </c>
    </row>
    <row r="3" spans="1:35" s="31" customFormat="1" ht="24.75" customHeight="1" x14ac:dyDescent="0.25">
      <c r="A3" s="30" t="s">
        <v>663</v>
      </c>
      <c r="B3" s="31" t="s">
        <v>800</v>
      </c>
      <c r="D3" s="31" t="s">
        <v>801</v>
      </c>
      <c r="E3" s="38" t="s">
        <v>543</v>
      </c>
      <c r="F3" s="38" t="s">
        <v>358</v>
      </c>
      <c r="G3" s="38" t="s">
        <v>485</v>
      </c>
      <c r="H3" s="38" t="s">
        <v>84</v>
      </c>
      <c r="I3" s="38" t="s">
        <v>352</v>
      </c>
      <c r="J3" s="38" t="s">
        <v>189</v>
      </c>
      <c r="K3" s="38" t="s">
        <v>631</v>
      </c>
      <c r="L3" s="38" t="s">
        <v>131</v>
      </c>
      <c r="M3" s="38" t="s">
        <v>802</v>
      </c>
      <c r="N3" s="38" t="s">
        <v>602</v>
      </c>
      <c r="O3" s="38" t="s">
        <v>611</v>
      </c>
      <c r="P3" s="38" t="s">
        <v>762</v>
      </c>
      <c r="Q3" s="38" t="s">
        <v>803</v>
      </c>
      <c r="R3" s="38" t="s">
        <v>804</v>
      </c>
      <c r="U3" s="31" t="s">
        <v>453</v>
      </c>
      <c r="V3" s="31" t="s">
        <v>786</v>
      </c>
      <c r="X3" s="31" t="s">
        <v>156</v>
      </c>
      <c r="Y3" s="31" t="s">
        <v>805</v>
      </c>
      <c r="Z3" s="31" t="s">
        <v>801</v>
      </c>
      <c r="AA3" s="31" t="s">
        <v>806</v>
      </c>
      <c r="AB3" s="31" t="s">
        <v>112</v>
      </c>
      <c r="AC3" s="33" t="s">
        <v>96</v>
      </c>
      <c r="AD3" s="31" t="s">
        <v>176</v>
      </c>
      <c r="AE3" s="33" t="s">
        <v>90</v>
      </c>
      <c r="AF3" s="34" t="s">
        <v>99</v>
      </c>
      <c r="AG3" s="31" t="s">
        <v>310</v>
      </c>
      <c r="AH3" s="35" t="s">
        <v>298</v>
      </c>
      <c r="AI3" s="29" t="s">
        <v>807</v>
      </c>
    </row>
    <row r="4" spans="1:35" x14ac:dyDescent="0.25">
      <c r="A4" s="26" t="s">
        <v>452</v>
      </c>
      <c r="B4" t="s">
        <v>808</v>
      </c>
      <c r="D4" t="s">
        <v>809</v>
      </c>
      <c r="E4" s="6" t="s">
        <v>574</v>
      </c>
      <c r="F4" s="6" t="s">
        <v>398</v>
      </c>
      <c r="G4" s="6" t="s">
        <v>493</v>
      </c>
      <c r="H4" s="6" t="s">
        <v>144</v>
      </c>
      <c r="I4" s="6" t="s">
        <v>354</v>
      </c>
      <c r="K4" s="6" t="s">
        <v>646</v>
      </c>
      <c r="L4" s="6" t="s">
        <v>664</v>
      </c>
      <c r="M4" s="6" t="s">
        <v>318</v>
      </c>
      <c r="N4" s="6" t="s">
        <v>603</v>
      </c>
      <c r="O4" s="6" t="s">
        <v>614</v>
      </c>
      <c r="P4" s="6" t="s">
        <v>767</v>
      </c>
      <c r="Q4" s="6" t="s">
        <v>158</v>
      </c>
      <c r="R4" s="6" t="s">
        <v>312</v>
      </c>
      <c r="U4" t="s">
        <v>83</v>
      </c>
      <c r="V4" t="s">
        <v>787</v>
      </c>
      <c r="X4" t="s">
        <v>810</v>
      </c>
      <c r="Y4" t="s">
        <v>811</v>
      </c>
      <c r="Z4" t="s">
        <v>809</v>
      </c>
      <c r="AA4" t="s">
        <v>810</v>
      </c>
      <c r="AB4" t="s">
        <v>137</v>
      </c>
      <c r="AC4" s="7" t="s">
        <v>87</v>
      </c>
      <c r="AD4" t="s">
        <v>389</v>
      </c>
      <c r="AE4" s="7" t="s">
        <v>117</v>
      </c>
      <c r="AF4" t="s">
        <v>353</v>
      </c>
      <c r="AG4" t="s">
        <v>812</v>
      </c>
      <c r="AH4" s="27" t="s">
        <v>813</v>
      </c>
      <c r="AI4" s="29" t="s">
        <v>814</v>
      </c>
    </row>
    <row r="5" spans="1:35" x14ac:dyDescent="0.25">
      <c r="A5" s="26" t="s">
        <v>629</v>
      </c>
      <c r="B5" t="s">
        <v>815</v>
      </c>
      <c r="D5" t="s">
        <v>816</v>
      </c>
      <c r="E5" s="6" t="s">
        <v>568</v>
      </c>
      <c r="F5" s="6" t="s">
        <v>368</v>
      </c>
      <c r="G5" s="6" t="s">
        <v>458</v>
      </c>
      <c r="H5" s="6" t="s">
        <v>817</v>
      </c>
      <c r="L5" s="6" t="s">
        <v>672</v>
      </c>
      <c r="N5" s="6" t="s">
        <v>604</v>
      </c>
      <c r="O5" s="6" t="s">
        <v>818</v>
      </c>
      <c r="Q5" s="6" t="s">
        <v>819</v>
      </c>
      <c r="U5" t="s">
        <v>351</v>
      </c>
      <c r="V5" t="s">
        <v>788</v>
      </c>
      <c r="X5" t="s">
        <v>820</v>
      </c>
      <c r="Y5" t="s">
        <v>821</v>
      </c>
      <c r="Z5" t="s">
        <v>816</v>
      </c>
      <c r="AA5" t="s">
        <v>820</v>
      </c>
      <c r="AB5" t="s">
        <v>86</v>
      </c>
      <c r="AC5" s="7" t="s">
        <v>125</v>
      </c>
      <c r="AD5" t="s">
        <v>502</v>
      </c>
      <c r="AE5" s="7" t="s">
        <v>218</v>
      </c>
      <c r="AF5" t="s">
        <v>91</v>
      </c>
      <c r="AG5" t="s">
        <v>822</v>
      </c>
      <c r="AH5" s="27" t="s">
        <v>271</v>
      </c>
      <c r="AI5" s="28" t="s">
        <v>823</v>
      </c>
    </row>
    <row r="6" spans="1:35" x14ac:dyDescent="0.25">
      <c r="A6" s="26" t="s">
        <v>356</v>
      </c>
      <c r="B6" t="s">
        <v>824</v>
      </c>
      <c r="D6" t="s">
        <v>825</v>
      </c>
      <c r="E6" s="6" t="s">
        <v>597</v>
      </c>
      <c r="F6" s="6" t="s">
        <v>163</v>
      </c>
      <c r="G6" s="6" t="s">
        <v>463</v>
      </c>
      <c r="H6" s="6" t="s">
        <v>283</v>
      </c>
      <c r="L6" s="6" t="s">
        <v>826</v>
      </c>
      <c r="N6" s="6" t="s">
        <v>605</v>
      </c>
      <c r="O6" s="6" t="s">
        <v>612</v>
      </c>
      <c r="Q6" s="6" t="s">
        <v>163</v>
      </c>
      <c r="U6" t="s">
        <v>188</v>
      </c>
      <c r="V6" t="s">
        <v>789</v>
      </c>
      <c r="X6" t="s">
        <v>827</v>
      </c>
      <c r="Y6" t="s">
        <v>811</v>
      </c>
      <c r="Z6" t="s">
        <v>809</v>
      </c>
      <c r="AA6" t="s">
        <v>827</v>
      </c>
      <c r="AB6" t="s">
        <v>360</v>
      </c>
      <c r="AC6" s="7" t="s">
        <v>828</v>
      </c>
      <c r="AD6" t="s">
        <v>829</v>
      </c>
      <c r="AE6" s="7" t="s">
        <v>128</v>
      </c>
      <c r="AF6" t="s">
        <v>288</v>
      </c>
      <c r="AG6" t="s">
        <v>830</v>
      </c>
      <c r="AH6" s="27" t="s">
        <v>273</v>
      </c>
      <c r="AI6" s="28" t="s">
        <v>831</v>
      </c>
    </row>
    <row r="7" spans="1:35" x14ac:dyDescent="0.25">
      <c r="A7" s="26" t="s">
        <v>600</v>
      </c>
      <c r="B7" t="s">
        <v>832</v>
      </c>
      <c r="D7" t="s">
        <v>774</v>
      </c>
      <c r="E7" s="6" t="s">
        <v>552</v>
      </c>
      <c r="F7" s="6" t="s">
        <v>833</v>
      </c>
      <c r="G7" s="6" t="s">
        <v>834</v>
      </c>
      <c r="H7" s="6" t="s">
        <v>835</v>
      </c>
      <c r="L7" s="6" t="s">
        <v>708</v>
      </c>
      <c r="N7" s="6" t="s">
        <v>836</v>
      </c>
      <c r="O7" s="6" t="s">
        <v>110</v>
      </c>
      <c r="U7" t="s">
        <v>630</v>
      </c>
      <c r="V7" t="s">
        <v>790</v>
      </c>
      <c r="X7" t="s">
        <v>827</v>
      </c>
      <c r="Y7" t="s">
        <v>837</v>
      </c>
      <c r="Z7" t="s">
        <v>825</v>
      </c>
      <c r="AA7" t="s">
        <v>827</v>
      </c>
      <c r="AB7" t="s">
        <v>838</v>
      </c>
      <c r="AC7" s="7" t="s">
        <v>839</v>
      </c>
      <c r="AD7" t="s">
        <v>184</v>
      </c>
      <c r="AF7" t="s">
        <v>118</v>
      </c>
      <c r="AG7" t="s">
        <v>327</v>
      </c>
      <c r="AH7" s="27" t="s">
        <v>335</v>
      </c>
      <c r="AI7" s="28" t="s">
        <v>840</v>
      </c>
    </row>
    <row r="8" spans="1:35" x14ac:dyDescent="0.25">
      <c r="A8" s="319" t="s">
        <v>1042</v>
      </c>
      <c r="B8" t="s">
        <v>841</v>
      </c>
      <c r="D8" t="s">
        <v>842</v>
      </c>
      <c r="E8" s="6" t="s">
        <v>558</v>
      </c>
      <c r="F8" s="6" t="s">
        <v>376</v>
      </c>
      <c r="G8" s="6" t="s">
        <v>472</v>
      </c>
      <c r="L8" s="6" t="s">
        <v>712</v>
      </c>
      <c r="N8" s="6" t="s">
        <v>606</v>
      </c>
      <c r="O8" s="6" t="s">
        <v>613</v>
      </c>
      <c r="U8" t="s">
        <v>130</v>
      </c>
      <c r="V8" t="s">
        <v>791</v>
      </c>
      <c r="X8" t="s">
        <v>843</v>
      </c>
      <c r="Y8" t="s">
        <v>844</v>
      </c>
      <c r="Z8" t="s">
        <v>774</v>
      </c>
      <c r="AA8" t="s">
        <v>843</v>
      </c>
      <c r="AD8" t="s">
        <v>562</v>
      </c>
      <c r="AF8" t="s">
        <v>185</v>
      </c>
      <c r="AG8" t="s">
        <v>92</v>
      </c>
      <c r="AH8" s="27" t="s">
        <v>101</v>
      </c>
      <c r="AI8" s="28" t="s">
        <v>845</v>
      </c>
    </row>
    <row r="9" spans="1:35" x14ac:dyDescent="0.25">
      <c r="A9" s="102" t="s">
        <v>748</v>
      </c>
      <c r="B9" t="s">
        <v>846</v>
      </c>
      <c r="D9" t="s">
        <v>847</v>
      </c>
      <c r="E9" s="6" t="s">
        <v>848</v>
      </c>
      <c r="F9" s="6" t="s">
        <v>384</v>
      </c>
      <c r="G9" s="6" t="s">
        <v>849</v>
      </c>
      <c r="L9" s="6" t="s">
        <v>696</v>
      </c>
      <c r="N9" s="6" t="s">
        <v>608</v>
      </c>
      <c r="O9" s="6" t="s">
        <v>616</v>
      </c>
      <c r="U9" t="s">
        <v>317</v>
      </c>
      <c r="V9" t="s">
        <v>792</v>
      </c>
      <c r="X9" t="s">
        <v>850</v>
      </c>
      <c r="Y9" t="s">
        <v>851</v>
      </c>
      <c r="Z9" t="s">
        <v>842</v>
      </c>
      <c r="AA9" t="s">
        <v>850</v>
      </c>
      <c r="AD9" t="s">
        <v>138</v>
      </c>
      <c r="AF9" t="s">
        <v>278</v>
      </c>
      <c r="AG9" t="s">
        <v>852</v>
      </c>
      <c r="AH9" s="27" t="s">
        <v>282</v>
      </c>
      <c r="AI9" s="29" t="s">
        <v>853</v>
      </c>
    </row>
    <row r="10" spans="1:35" x14ac:dyDescent="0.25">
      <c r="A10" s="26" t="s">
        <v>143</v>
      </c>
      <c r="B10" t="s">
        <v>854</v>
      </c>
      <c r="D10" t="s">
        <v>855</v>
      </c>
      <c r="E10" s="6" t="s">
        <v>856</v>
      </c>
      <c r="F10" s="6" t="s">
        <v>402</v>
      </c>
      <c r="G10" s="6" t="s">
        <v>454</v>
      </c>
      <c r="L10" s="6" t="s">
        <v>857</v>
      </c>
      <c r="N10" s="6" t="s">
        <v>607</v>
      </c>
      <c r="O10" s="6" t="s">
        <v>625</v>
      </c>
      <c r="R10" t="str">
        <f>+LOWER(R3)</f>
        <v>servicios tecnológicos</v>
      </c>
      <c r="U10" t="s">
        <v>601</v>
      </c>
      <c r="V10" t="s">
        <v>793</v>
      </c>
      <c r="X10" t="s">
        <v>858</v>
      </c>
      <c r="Y10" t="s">
        <v>859</v>
      </c>
      <c r="Z10" t="s">
        <v>847</v>
      </c>
      <c r="AA10" t="s">
        <v>858</v>
      </c>
      <c r="AD10" t="s">
        <v>860</v>
      </c>
      <c r="AF10" t="s">
        <v>334</v>
      </c>
      <c r="AG10" t="s">
        <v>329</v>
      </c>
      <c r="AH10" s="27" t="s">
        <v>355</v>
      </c>
    </row>
    <row r="11" spans="1:35" x14ac:dyDescent="0.25">
      <c r="A11" s="26" t="s">
        <v>323</v>
      </c>
      <c r="B11" t="s">
        <v>861</v>
      </c>
      <c r="D11" t="s">
        <v>862</v>
      </c>
      <c r="G11" s="6" t="s">
        <v>499</v>
      </c>
      <c r="L11" s="6" t="s">
        <v>863</v>
      </c>
      <c r="N11" s="6" t="s">
        <v>610</v>
      </c>
      <c r="O11" s="6" t="s">
        <v>864</v>
      </c>
      <c r="U11" t="s">
        <v>109</v>
      </c>
      <c r="V11" t="s">
        <v>794</v>
      </c>
      <c r="X11" t="s">
        <v>865</v>
      </c>
      <c r="Y11" t="s">
        <v>866</v>
      </c>
      <c r="Z11" t="s">
        <v>855</v>
      </c>
      <c r="AA11" t="s">
        <v>305</v>
      </c>
      <c r="AD11" t="s">
        <v>867</v>
      </c>
      <c r="AF11" t="s">
        <v>304</v>
      </c>
      <c r="AG11" t="s">
        <v>186</v>
      </c>
      <c r="AH11" s="27" t="s">
        <v>868</v>
      </c>
    </row>
    <row r="12" spans="1:35" x14ac:dyDescent="0.25">
      <c r="A12" s="26" t="s">
        <v>299</v>
      </c>
      <c r="B12" t="s">
        <v>869</v>
      </c>
      <c r="D12" t="s">
        <v>870</v>
      </c>
      <c r="G12" s="6" t="s">
        <v>476</v>
      </c>
      <c r="L12" s="6" t="s">
        <v>871</v>
      </c>
      <c r="N12" s="6" t="s">
        <v>609</v>
      </c>
      <c r="O12" s="6" t="s">
        <v>626</v>
      </c>
      <c r="U12" t="s">
        <v>761</v>
      </c>
      <c r="V12" t="s">
        <v>795</v>
      </c>
      <c r="X12" t="s">
        <v>872</v>
      </c>
      <c r="Y12" t="s">
        <v>811</v>
      </c>
      <c r="Z12" t="s">
        <v>809</v>
      </c>
      <c r="AA12" t="s">
        <v>872</v>
      </c>
      <c r="AD12" t="s">
        <v>434</v>
      </c>
      <c r="AF12" t="s">
        <v>223</v>
      </c>
      <c r="AG12" t="s">
        <v>194</v>
      </c>
      <c r="AH12" s="27" t="s">
        <v>873</v>
      </c>
    </row>
    <row r="13" spans="1:35" x14ac:dyDescent="0.25">
      <c r="A13" s="26" t="s">
        <v>330</v>
      </c>
      <c r="B13" t="s">
        <v>874</v>
      </c>
      <c r="D13" t="s">
        <v>875</v>
      </c>
      <c r="G13" s="6" t="s">
        <v>876</v>
      </c>
      <c r="L13" s="6" t="s">
        <v>669</v>
      </c>
      <c r="N13" s="6" t="s">
        <v>615</v>
      </c>
      <c r="O13" s="6" t="s">
        <v>627</v>
      </c>
      <c r="U13" t="s">
        <v>157</v>
      </c>
      <c r="V13" t="s">
        <v>796</v>
      </c>
      <c r="X13" t="s">
        <v>877</v>
      </c>
      <c r="Y13" t="s">
        <v>811</v>
      </c>
      <c r="Z13" t="s">
        <v>809</v>
      </c>
      <c r="AA13" t="s">
        <v>877</v>
      </c>
      <c r="AF13" t="s">
        <v>199</v>
      </c>
      <c r="AG13" t="s">
        <v>878</v>
      </c>
      <c r="AH13" s="27" t="s">
        <v>195</v>
      </c>
    </row>
    <row r="14" spans="1:35" x14ac:dyDescent="0.25">
      <c r="A14" s="26" t="s">
        <v>338</v>
      </c>
      <c r="B14" t="s">
        <v>879</v>
      </c>
      <c r="D14" t="s">
        <v>880</v>
      </c>
      <c r="G14" s="6" t="s">
        <v>468</v>
      </c>
      <c r="L14" s="6" t="s">
        <v>704</v>
      </c>
      <c r="N14" s="6" t="s">
        <v>617</v>
      </c>
      <c r="O14" s="6" t="s">
        <v>628</v>
      </c>
      <c r="U14" s="5" t="s">
        <v>305</v>
      </c>
      <c r="V14" s="5" t="s">
        <v>797</v>
      </c>
      <c r="X14" t="s">
        <v>881</v>
      </c>
      <c r="Y14" t="s">
        <v>811</v>
      </c>
      <c r="Z14" t="s">
        <v>809</v>
      </c>
      <c r="AA14" t="s">
        <v>881</v>
      </c>
      <c r="AF14" t="s">
        <v>375</v>
      </c>
      <c r="AG14" t="s">
        <v>205</v>
      </c>
      <c r="AH14" s="27" t="s">
        <v>882</v>
      </c>
    </row>
    <row r="15" spans="1:35" x14ac:dyDescent="0.25">
      <c r="A15" s="102" t="s">
        <v>883</v>
      </c>
      <c r="B15" t="s">
        <v>832</v>
      </c>
      <c r="D15" t="s">
        <v>884</v>
      </c>
      <c r="G15" s="6" t="s">
        <v>481</v>
      </c>
      <c r="L15" s="6" t="s">
        <v>685</v>
      </c>
      <c r="N15" s="6" t="s">
        <v>618</v>
      </c>
      <c r="X15" t="s">
        <v>885</v>
      </c>
      <c r="Y15" t="s">
        <v>886</v>
      </c>
      <c r="Z15" t="s">
        <v>862</v>
      </c>
      <c r="AA15" t="s">
        <v>885</v>
      </c>
      <c r="AF15" t="s">
        <v>419</v>
      </c>
      <c r="AH15" s="27" t="s">
        <v>255</v>
      </c>
    </row>
    <row r="16" spans="1:35" x14ac:dyDescent="0.25">
      <c r="A16" s="26" t="s">
        <v>244</v>
      </c>
      <c r="B16" t="s">
        <v>887</v>
      </c>
      <c r="D16" t="s">
        <v>888</v>
      </c>
      <c r="L16" s="6" t="s">
        <v>715</v>
      </c>
      <c r="N16" s="6" t="s">
        <v>619</v>
      </c>
      <c r="X16" t="s">
        <v>889</v>
      </c>
      <c r="Y16" t="s">
        <v>811</v>
      </c>
      <c r="Z16" t="s">
        <v>809</v>
      </c>
      <c r="AA16" t="s">
        <v>889</v>
      </c>
      <c r="AF16" t="s">
        <v>249</v>
      </c>
      <c r="AH16" s="27" t="s">
        <v>266</v>
      </c>
    </row>
    <row r="17" spans="1:34" x14ac:dyDescent="0.25">
      <c r="A17" s="26" t="s">
        <v>187</v>
      </c>
      <c r="B17" t="s">
        <v>890</v>
      </c>
      <c r="L17" s="6" t="s">
        <v>891</v>
      </c>
      <c r="N17" s="6" t="s">
        <v>620</v>
      </c>
      <c r="X17" t="s">
        <v>892</v>
      </c>
      <c r="Y17" t="s">
        <v>811</v>
      </c>
      <c r="Z17" t="s">
        <v>809</v>
      </c>
      <c r="AA17" t="s">
        <v>892</v>
      </c>
      <c r="AF17" t="s">
        <v>390</v>
      </c>
      <c r="AH17" s="27" t="s">
        <v>250</v>
      </c>
    </row>
    <row r="18" spans="1:34" x14ac:dyDescent="0.25">
      <c r="A18" s="26" t="s">
        <v>172</v>
      </c>
      <c r="B18" t="s">
        <v>893</v>
      </c>
      <c r="L18" s="6" t="s">
        <v>721</v>
      </c>
      <c r="N18" s="6" t="s">
        <v>621</v>
      </c>
      <c r="X18" t="s">
        <v>892</v>
      </c>
      <c r="Y18" t="s">
        <v>799</v>
      </c>
      <c r="Z18" t="s">
        <v>775</v>
      </c>
      <c r="AA18" t="s">
        <v>892</v>
      </c>
      <c r="AH18" s="27" t="s">
        <v>311</v>
      </c>
    </row>
    <row r="19" spans="1:34" x14ac:dyDescent="0.25">
      <c r="A19" s="26" t="s">
        <v>180</v>
      </c>
      <c r="B19" t="s">
        <v>894</v>
      </c>
      <c r="N19" s="6" t="s">
        <v>622</v>
      </c>
      <c r="X19" t="s">
        <v>892</v>
      </c>
      <c r="Y19" t="s">
        <v>895</v>
      </c>
      <c r="Z19" t="s">
        <v>870</v>
      </c>
      <c r="AA19" t="s">
        <v>892</v>
      </c>
      <c r="AH19" s="27" t="s">
        <v>119</v>
      </c>
    </row>
    <row r="20" spans="1:34" x14ac:dyDescent="0.25">
      <c r="A20" s="26" t="s">
        <v>267</v>
      </c>
      <c r="N20" s="6" t="s">
        <v>623</v>
      </c>
      <c r="X20" t="s">
        <v>143</v>
      </c>
      <c r="Y20" t="s">
        <v>811</v>
      </c>
      <c r="Z20" t="s">
        <v>809</v>
      </c>
      <c r="AA20" t="s">
        <v>143</v>
      </c>
      <c r="AH20" t="s">
        <v>93</v>
      </c>
    </row>
    <row r="21" spans="1:34" x14ac:dyDescent="0.25">
      <c r="A21" s="26" t="s">
        <v>156</v>
      </c>
      <c r="N21" s="6" t="s">
        <v>896</v>
      </c>
      <c r="X21" t="s">
        <v>143</v>
      </c>
      <c r="Y21" t="s">
        <v>799</v>
      </c>
      <c r="Z21" t="s">
        <v>775</v>
      </c>
      <c r="AA21" t="s">
        <v>143</v>
      </c>
      <c r="AH21" t="s">
        <v>179</v>
      </c>
    </row>
    <row r="22" spans="1:34" x14ac:dyDescent="0.25">
      <c r="A22" s="26" t="s">
        <v>760</v>
      </c>
      <c r="N22" s="6" t="s">
        <v>624</v>
      </c>
      <c r="X22" t="s">
        <v>143</v>
      </c>
      <c r="Y22" t="s">
        <v>897</v>
      </c>
      <c r="Z22" t="s">
        <v>875</v>
      </c>
      <c r="AA22" t="s">
        <v>143</v>
      </c>
    </row>
    <row r="23" spans="1:34" x14ac:dyDescent="0.25">
      <c r="A23" s="319" t="s">
        <v>1029</v>
      </c>
      <c r="X23" s="5" t="s">
        <v>898</v>
      </c>
      <c r="Y23" t="s">
        <v>799</v>
      </c>
      <c r="Z23" t="s">
        <v>775</v>
      </c>
      <c r="AA23" s="5" t="s">
        <v>898</v>
      </c>
    </row>
    <row r="24" spans="1:34" x14ac:dyDescent="0.25">
      <c r="A24" s="26" t="s">
        <v>82</v>
      </c>
      <c r="X24" t="s">
        <v>899</v>
      </c>
      <c r="Y24" t="s">
        <v>900</v>
      </c>
      <c r="Z24" t="s">
        <v>880</v>
      </c>
      <c r="AA24" t="s">
        <v>899</v>
      </c>
    </row>
    <row r="25" spans="1:34" x14ac:dyDescent="0.25">
      <c r="A25" s="26" t="s">
        <v>108</v>
      </c>
      <c r="X25" t="s">
        <v>899</v>
      </c>
      <c r="Y25" t="s">
        <v>901</v>
      </c>
      <c r="Z25" t="s">
        <v>884</v>
      </c>
      <c r="AA25" t="s">
        <v>899</v>
      </c>
    </row>
    <row r="26" spans="1:34" x14ac:dyDescent="0.25">
      <c r="A26" s="26" t="s">
        <v>129</v>
      </c>
      <c r="X26" t="s">
        <v>798</v>
      </c>
      <c r="Y26" t="s">
        <v>902</v>
      </c>
      <c r="Z26" t="s">
        <v>888</v>
      </c>
      <c r="AA26" t="s">
        <v>798</v>
      </c>
    </row>
    <row r="27" spans="1:34" x14ac:dyDescent="0.25">
      <c r="X27" t="s">
        <v>820</v>
      </c>
      <c r="Y27" t="s">
        <v>902</v>
      </c>
      <c r="Z27" t="s">
        <v>888</v>
      </c>
      <c r="AA27" t="s">
        <v>820</v>
      </c>
    </row>
    <row r="28" spans="1:34" x14ac:dyDescent="0.25">
      <c r="X28" t="s">
        <v>899</v>
      </c>
      <c r="Y28" t="s">
        <v>902</v>
      </c>
      <c r="Z28" t="s">
        <v>888</v>
      </c>
      <c r="AA28" t="s">
        <v>899</v>
      </c>
    </row>
    <row r="29" spans="1:34" x14ac:dyDescent="0.25">
      <c r="X29" t="s">
        <v>850</v>
      </c>
      <c r="Y29" t="s">
        <v>902</v>
      </c>
      <c r="Z29" t="s">
        <v>888</v>
      </c>
      <c r="AA29" t="s">
        <v>850</v>
      </c>
    </row>
    <row r="30" spans="1:34" x14ac:dyDescent="0.25">
      <c r="X30" t="s">
        <v>858</v>
      </c>
      <c r="Y30" t="s">
        <v>902</v>
      </c>
      <c r="Z30" t="s">
        <v>888</v>
      </c>
      <c r="AA30" t="s">
        <v>858</v>
      </c>
    </row>
    <row r="31" spans="1:34" x14ac:dyDescent="0.25">
      <c r="X31" t="s">
        <v>885</v>
      </c>
      <c r="Y31" t="s">
        <v>902</v>
      </c>
      <c r="Z31" t="s">
        <v>888</v>
      </c>
      <c r="AA31" t="s">
        <v>885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A8F127552AB5240B8277D2BB3674DDD" ma:contentTypeVersion="16" ma:contentTypeDescription="Crear nuevo documento." ma:contentTypeScope="" ma:versionID="942be3d1a556e1204d922694b72a0626">
  <xsd:schema xmlns:xsd="http://www.w3.org/2001/XMLSchema" xmlns:xs="http://www.w3.org/2001/XMLSchema" xmlns:p="http://schemas.microsoft.com/office/2006/metadata/properties" xmlns:ns2="b84f4e16-0813-4cb2-8fc2-00b3c36cd35f" xmlns:ns3="95015264-b836-4e6b-a248-3170a7fc29ea" targetNamespace="http://schemas.microsoft.com/office/2006/metadata/properties" ma:root="true" ma:fieldsID="4d70383c650ef602d7abbcaf70602762" ns2:_="" ns3:_="">
    <xsd:import namespace="b84f4e16-0813-4cb2-8fc2-00b3c36cd35f"/>
    <xsd:import namespace="95015264-b836-4e6b-a248-3170a7fc29e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Location" minOccurs="0"/>
                <xsd:element ref="ns2:MediaServiceGenerationTime" minOccurs="0"/>
                <xsd:element ref="ns2:MediaServiceEventHashCode"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4f4e16-0813-4cb2-8fc2-00b3c36cd35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ea9b580d-3441-472b-b633-05114d4a3dc4" ma:termSetId="09814cd3-568e-fe90-9814-8d621ff8fb84" ma:anchorId="fba54fb3-c3e1-fe81-a776-ca4b69148c4d" ma:open="true" ma:isKeyword="false">
      <xsd:complexType>
        <xsd:sequence>
          <xsd:element ref="pc:Terms" minOccurs="0" maxOccurs="1"/>
        </xsd:sequence>
      </xsd:complexType>
    </xsd:element>
    <xsd:element name="MediaServiceLocation" ma:index="19" nillable="true" ma:displayName="Location" ma:internalName="MediaServiceLocation"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5015264-b836-4e6b-a248-3170a7fc29ea" elementFormDefault="qualified">
    <xsd:import namespace="http://schemas.microsoft.com/office/2006/documentManagement/types"/>
    <xsd:import namespace="http://schemas.microsoft.com/office/infopath/2007/PartnerControls"/>
    <xsd:element name="SharedWithUsers" ma:index="14"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talles de uso compartido" ma:internalName="SharedWithDetails" ma:readOnly="true">
      <xsd:simpleType>
        <xsd:restriction base="dms:Note">
          <xsd:maxLength value="255"/>
        </xsd:restriction>
      </xsd:simpleType>
    </xsd:element>
    <xsd:element name="TaxCatchAll" ma:index="18" nillable="true" ma:displayName="Taxonomy Catch All Column" ma:hidden="true" ma:list="{88416a14-a302-4399-ae29-b9da590576f6}" ma:internalName="TaxCatchAll" ma:showField="CatchAllData" ma:web="95015264-b836-4e6b-a248-3170a7fc29e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95015264-b836-4e6b-a248-3170a7fc29ea" xsi:nil="true"/>
    <SharedWithUsers xmlns="95015264-b836-4e6b-a248-3170a7fc29ea">
      <UserInfo>
        <DisplayName>Integrantes de la DANE_PLANES INSTITUCIONALES 2022_0365</DisplayName>
        <AccountId>22</AccountId>
        <AccountType/>
      </UserInfo>
      <UserInfo>
        <DisplayName>Eleonora Llanos Salcedo</DisplayName>
        <AccountId>91</AccountId>
        <AccountType/>
      </UserInfo>
      <UserInfo>
        <DisplayName>Angela Viviana Torres Velandia</DisplayName>
        <AccountId>31</AccountId>
        <AccountType/>
      </UserInfo>
      <UserInfo>
        <DisplayName>Armando Sanchez Guevara</DisplayName>
        <AccountId>100</AccountId>
        <AccountType/>
      </UserInfo>
      <UserInfo>
        <DisplayName>Margarita Maria Cadena Jaramillo</DisplayName>
        <AccountId>169</AccountId>
        <AccountType/>
      </UserInfo>
    </SharedWithUsers>
    <lcf76f155ced4ddcb4097134ff3c332f xmlns="b84f4e16-0813-4cb2-8fc2-00b3c36cd35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7FBBBBE-30EC-4483-8ED4-7E400FE8A99C}">
  <ds:schemaRefs>
    <ds:schemaRef ds:uri="http://schemas.microsoft.com/sharepoint/v3/contenttype/forms"/>
  </ds:schemaRefs>
</ds:datastoreItem>
</file>

<file path=customXml/itemProps2.xml><?xml version="1.0" encoding="utf-8"?>
<ds:datastoreItem xmlns:ds="http://schemas.openxmlformats.org/officeDocument/2006/customXml" ds:itemID="{C1EBB9F6-9B6D-4287-B57C-6C3FFB5FB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4f4e16-0813-4cb2-8fc2-00b3c36cd35f"/>
    <ds:schemaRef ds:uri="95015264-b836-4e6b-a248-3170a7fc29e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FD06B75-2691-4B92-9FD5-51F6C5DFA158}">
  <ds:schemaRefs>
    <ds:schemaRef ds:uri="http://schemas.microsoft.com/office/2006/documentManagement/types"/>
    <ds:schemaRef ds:uri="http://purl.org/dc/elements/1.1/"/>
    <ds:schemaRef ds:uri="http://schemas.microsoft.com/office/infopath/2007/PartnerControls"/>
    <ds:schemaRef ds:uri="http://www.w3.org/XML/1998/namespace"/>
    <ds:schemaRef ds:uri="http://schemas.microsoft.com/office/2006/metadata/properties"/>
    <ds:schemaRef ds:uri="95015264-b836-4e6b-a248-3170a7fc29ea"/>
    <ds:schemaRef ds:uri="http://schemas.openxmlformats.org/package/2006/metadata/core-properties"/>
    <ds:schemaRef ds:uri="b84f4e16-0813-4cb2-8fc2-00b3c36cd35f"/>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17</vt:i4>
      </vt:variant>
    </vt:vector>
  </HeadingPairs>
  <TitlesOfParts>
    <vt:vector size="20" baseType="lpstr">
      <vt:lpstr>INSTRUCTIVO</vt:lpstr>
      <vt:lpstr>PLAN DE ACCIÓN_2023</vt:lpstr>
      <vt:lpstr>LISTA</vt:lpstr>
      <vt:lpstr>INSTRUCTIVO!_ftn1</vt:lpstr>
      <vt:lpstr>INSTRUCTIVO!_ftnref1</vt:lpstr>
      <vt:lpstr>CAPA_TEC</vt:lpstr>
      <vt:lpstr>CARACTER_SOCIO</vt:lpstr>
      <vt:lpstr>CENSOECONOMICO</vt:lpstr>
      <vt:lpstr>COOR_REG_SEN</vt:lpstr>
      <vt:lpstr>CUENTAS_N</vt:lpstr>
      <vt:lpstr>DIFUSION</vt:lpstr>
      <vt:lpstr>FONDANE_SEN</vt:lpstr>
      <vt:lpstr>GEOESPACIAL</vt:lpstr>
      <vt:lpstr>GESTION_DOC</vt:lpstr>
      <vt:lpstr>INFRAESTRUCTURA</vt:lpstr>
      <vt:lpstr>LOGIST</vt:lpstr>
      <vt:lpstr>PROYECTO</vt:lpstr>
      <vt:lpstr>SISTEM</vt:lpstr>
      <vt:lpstr>T_ECONOMICOS</vt:lpstr>
      <vt:lpstr>T_SOCIALES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"Diana Milena Pinzon Pulido" &lt;dmpinzonp@dane.gov.co&gt;</dc:creator>
  <cp:keywords/>
  <dc:description/>
  <cp:lastModifiedBy>asus</cp:lastModifiedBy>
  <cp:revision/>
  <dcterms:created xsi:type="dcterms:W3CDTF">2020-10-06T01:54:10Z</dcterms:created>
  <dcterms:modified xsi:type="dcterms:W3CDTF">2023-04-28T20:11:58Z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0x010100EA8F127552AB5240B8277D2BB3674DDD</vt:lpwstr>
  </property>
  <property fmtid="{D5CDD505-2E9C-101B-9397-08002B2CF9AE}" pid="3" name="MediaServiceImageTags">
    <vt:lpwstr/>
  </property>
</Properties>
</file>