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defaultThemeVersion="166925"/>
  <mc:AlternateContent xmlns:mc="http://schemas.openxmlformats.org/markup-compatibility/2006">
    <mc:Choice Requires="x15">
      <x15ac:absPath xmlns:x15ac="http://schemas.microsoft.com/office/spreadsheetml/2010/11/ac" url="D:\DANE\ENTREGA DE CARGO OPLAN\2_PLANES_INSTITUCIONALES\2_PLAN_DE_ACCION\2023\"/>
    </mc:Choice>
  </mc:AlternateContent>
  <xr:revisionPtr revIDLastSave="0" documentId="13_ncr:1_{17F33AF3-2771-4A20-A830-F34AE76493B6}"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68" r:id="rId1"/>
    <sheet name="PLAN DE ACCIÓN_2023" sheetId="61" r:id="rId2"/>
    <sheet name="LISTA" sheetId="67" state="hidden" r:id="rId3"/>
  </sheets>
  <externalReferences>
    <externalReference r:id="rId4"/>
    <externalReference r:id="rId5"/>
    <externalReference r:id="rId6"/>
    <externalReference r:id="rId7"/>
  </externalReferences>
  <definedNames>
    <definedName name="_xlnm._FilterDatabase" localSheetId="1" hidden="1">'PLAN DE ACCIÓN_2023'!$B$5:$H$5</definedName>
    <definedName name="_ftn1" localSheetId="0">INSTRUCTIVO!$B$85</definedName>
    <definedName name="_ftnref1" localSheetId="0">INSTRUCTIVO!$B$44</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 localSheetId="0">#REF!</definedName>
    <definedName name="CAPA_TEC">LISTA!$H$3:$H$8</definedName>
    <definedName name="CAPACITACION">#REF!</definedName>
    <definedName name="CAPACITACIÓN">#REF!</definedName>
    <definedName name="CARACTER_SOCIO" localSheetId="0">#REF!</definedName>
    <definedName name="CARACTER_SOCIO">LISTA!$E$3:$E$11</definedName>
    <definedName name="caractersoc">#REF!</definedName>
    <definedName name="CENSOE">#REF!</definedName>
    <definedName name="censoec">#REF!</definedName>
    <definedName name="CENSOECONOMICO" localSheetId="0">#REF!</definedName>
    <definedName name="CENSOECONOMICO">LISTA!$Q$3:$Q$7</definedName>
    <definedName name="COMPRADEEQUIPO">#REF!</definedName>
    <definedName name="COMPRAEQUIPO">#REF!</definedName>
    <definedName name="COMUNICACIONESYTRANS">#REF!</definedName>
    <definedName name="Concepto">#REF!</definedName>
    <definedName name="COOP">#REF!</definedName>
    <definedName name="COOR_REG_SEN" localSheetId="0">#REF!</definedName>
    <definedName name="COOR_REG_SEN">LISTA!$F$3:$F$12</definedName>
    <definedName name="coordregsen">#REF!</definedName>
    <definedName name="ctasnales">#REF!</definedName>
    <definedName name="CUENTAS_N" localSheetId="0">#REF!</definedName>
    <definedName name="CUENTAS_N">LISTA!$G$3:$G$16</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 localSheetId="0">#REF!</definedName>
    <definedName name="DIFUSION">LISTA!$I$3:$I$5</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 localSheetId="0">#REF!</definedName>
    <definedName name="FONDANE_SEN">LISTA!$P$3:$P$5</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 localSheetId="0">#REF!</definedName>
    <definedName name="GEOESPACIAL">LISTA!$K$3:$K$5</definedName>
    <definedName name="GESTION_DOC" localSheetId="0">#REF!</definedName>
    <definedName name="GESTION_DOC">LISTA!$R$3:$R$5</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 localSheetId="0">#REF!</definedName>
    <definedName name="INFRAESTRUCTURA">LISTA!$M$3:$M$5</definedName>
    <definedName name="Insumos">#REF!</definedName>
    <definedName name="JOTA">#REF!</definedName>
    <definedName name="JUDICIALES">#REF!</definedName>
    <definedName name="JURIDICA">#REF!</definedName>
    <definedName name="Ley">#REF!</definedName>
    <definedName name="Ley_1757">[3]LISTAS!$N$2:$N$10</definedName>
    <definedName name="LOGIST" localSheetId="0">#REF!</definedName>
    <definedName name="LOGIST">LISTA!$L$3:$L$19</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RIMATECNICA">#REF!</definedName>
    <definedName name="PROYECTO" localSheetId="0">#REF!</definedName>
    <definedName name="PROYECTO">LISTA!$E$2:$R$2</definedName>
    <definedName name="PROYECTO_INV">[2]DATOS!$H$2:$H$25</definedName>
    <definedName name="PROYECTOS2021">#REF!</definedName>
    <definedName name="proylogistica">#REF!</definedName>
    <definedName name="RUBRO">#REF!</definedName>
    <definedName name="RUBROFUN">'[4]BASE FUNC'!$A$3:$AB$3</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 localSheetId="0">#REF!</definedName>
    <definedName name="SISTEM">LISTA!$J$3:$J$4</definedName>
    <definedName name="SISTEMAS">#REF!</definedName>
    <definedName name="Software">#REF!</definedName>
    <definedName name="SUBDIRECCION">#REF!</definedName>
    <definedName name="SUELDOSNOMINA">#REF!</definedName>
    <definedName name="T_ECONOMICOS" localSheetId="0">#REF!</definedName>
    <definedName name="T_ECONOMICOS">LISTA!$N$3:$N$23</definedName>
    <definedName name="T_SOCIALES" localSheetId="0">#REF!</definedName>
    <definedName name="T_SOCIALES">LISTA!$O$3:$O$15</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I103" i="61" l="1"/>
  <c r="AH95" i="61"/>
  <c r="AH93" i="61"/>
  <c r="AH74" i="61"/>
  <c r="AH24" i="61" l="1"/>
  <c r="AH48" i="61"/>
  <c r="AH47" i="61"/>
  <c r="AH46" i="61"/>
  <c r="AH45" i="61"/>
  <c r="AH121" i="61" l="1"/>
  <c r="AH120" i="61"/>
  <c r="AH86" i="61" l="1"/>
  <c r="R1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tc={963D9929-EAD2-4AE0-B175-35F30D82C4AC}</author>
  </authors>
  <commentList>
    <comment ref="H126" authorId="0" shapeId="0" xr:uid="{963D9929-EAD2-4AE0-B175-35F30D82C4AC}">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la redacción de la meta, que actividad hacen, ajustar el entregable y el indicador</t>
      </text>
    </comment>
  </commentList>
</comments>
</file>

<file path=xl/sharedStrings.xml><?xml version="1.0" encoding="utf-8"?>
<sst xmlns="http://schemas.openxmlformats.org/spreadsheetml/2006/main" count="4095" uniqueCount="1097">
  <si>
    <t>DEPARTAMENTO ADMINISTRATIVO NACIONAL DE ESTADÍSTICA
INSTRUCTIVO PLAN DE ACCIÓN INSTITUCIONAL</t>
  </si>
  <si>
    <t>ALINEACIÓN ESTRATEGICA</t>
  </si>
  <si>
    <t>CAMPOS A DILIGENCIAR</t>
  </si>
  <si>
    <t xml:space="preserve">DESCRIPCIÓN </t>
  </si>
  <si>
    <t>ALINEACIÓN  CON
 FICHA EBI</t>
  </si>
  <si>
    <t>ÁREA RESPONSABLE</t>
  </si>
  <si>
    <t>Área o dependencia que responde por la meta del Plan de Acción</t>
  </si>
  <si>
    <t>PROYECTO DE INVERSIÓN</t>
  </si>
  <si>
    <t>Nombre del proyecto de inversión de la Ficha EBI o funcionamiento, que definene los recursos con los que se cumplira la meta</t>
  </si>
  <si>
    <t>PRODUCTO</t>
  </si>
  <si>
    <t xml:space="preserve">Producto de la FICHA EBI de los proyectos de inversión de la entidad </t>
  </si>
  <si>
    <t>DEFINICIÓN METAS</t>
  </si>
  <si>
    <t>[ID META]</t>
  </si>
  <si>
    <r>
      <t xml:space="preserve">
Número entero asignado a meta por la Oficina de Planeaciòn 
</t>
    </r>
    <r>
      <rPr>
        <b/>
        <sz val="8"/>
        <rFont val="Segoe UI"/>
        <family val="2"/>
      </rPr>
      <t>Este campo lo diligencia OPLAN</t>
    </r>
  </si>
  <si>
    <t>LINEA ESTRATEGICA</t>
  </si>
  <si>
    <t>Líneas base que definen el horizonte y los componenetes que guiarán la acción del DANE para el período 2022 - 2026</t>
  </si>
  <si>
    <t>META NÚMERICA</t>
  </si>
  <si>
    <r>
      <t xml:space="preserve">Nùmero entero o porcentaje que se propone alcanzar en la vigencia como meta
</t>
    </r>
    <r>
      <rPr>
        <b/>
        <sz val="8"/>
        <rFont val="Segoe UI"/>
        <family val="2"/>
      </rPr>
      <t>Ejemplo:</t>
    </r>
    <r>
      <rPr>
        <sz val="8"/>
        <rFont val="Segoe UI"/>
        <family val="2"/>
      </rPr>
      <t xml:space="preserve"> 1 o 100%</t>
    </r>
  </si>
  <si>
    <t>META DESCRIPTIVA</t>
  </si>
  <si>
    <r>
      <t xml:space="preserve">
La meta descriptiva es una situación deseada en relación con un problema identificado o una iniciativa de gobierno y que responde a la pregunta ¿Qué se quiere lograr?.
La meta debe estar orientada a dar cumplimiento en primera instancia a los objetivos de los proyectos de inversión y a los productos de la Ficha EBI.
En segunda instancia las metas deben generan valor al desempeño institucional y que den cumplimiento a MIPG, ITA, PAAC o Planes de mejoramiento.
Las metas deben seguir una estructura que se conforma por al menos tres componentes:
</t>
    </r>
    <r>
      <rPr>
        <b/>
        <sz val="8"/>
        <rFont val="Segoe UI"/>
        <family val="2"/>
      </rPr>
      <t>Sujeto + condición deseada del sujeto (verbo conjugado) + elementos adicionales de contexto descriptivo.</t>
    </r>
    <r>
      <rPr>
        <sz val="8"/>
        <rFont val="Segoe UI"/>
        <family val="2"/>
      </rPr>
      <t xml:space="preserve">
</t>
    </r>
    <r>
      <rPr>
        <b/>
        <sz val="8"/>
        <rFont val="Segoe UI"/>
        <family val="2"/>
      </rPr>
      <t xml:space="preserve">Ejemplo:  
</t>
    </r>
    <r>
      <rPr>
        <sz val="8"/>
        <rFont val="Segoe UI"/>
        <family val="2"/>
      </rPr>
      <t xml:space="preserve">
Sistema de información + implementado  + para el procesamiento de los datos del Censo Económico 
Además de seguir la estructura presentada, se recomienda validar la identificación de las metas por medio de cinco criterios:
</t>
    </r>
    <r>
      <rPr>
        <b/>
        <sz val="8"/>
        <rFont val="Segoe UI"/>
        <family val="2"/>
      </rPr>
      <t>1. Específico:</t>
    </r>
    <r>
      <rPr>
        <sz val="8"/>
        <rFont val="Segoe UI"/>
        <family val="2"/>
      </rPr>
      <t xml:space="preserve"> que sea claro sobre qué, dónde, cuándo y cómo va a cambiar la situación.
</t>
    </r>
    <r>
      <rPr>
        <b/>
        <sz val="8"/>
        <rFont val="Segoe UI"/>
        <family val="2"/>
      </rPr>
      <t>2. Medible:</t>
    </r>
    <r>
      <rPr>
        <sz val="8"/>
        <rFont val="Segoe UI"/>
        <family val="2"/>
      </rPr>
      <t xml:space="preserve"> que sea posible cuantificar los fines y beneficios.
</t>
    </r>
    <r>
      <rPr>
        <b/>
        <sz val="8"/>
        <rFont val="Segoe UI"/>
        <family val="2"/>
      </rPr>
      <t>3. Realizable:</t>
    </r>
    <r>
      <rPr>
        <sz val="8"/>
        <rFont val="Segoe UI"/>
        <family val="2"/>
      </rPr>
      <t xml:space="preserve"> que sea posible de lograr a partir de la situación inicial.
</t>
    </r>
    <r>
      <rPr>
        <b/>
        <sz val="8"/>
        <rFont val="Segoe UI"/>
        <family val="2"/>
      </rPr>
      <t xml:space="preserve">4. Realista: </t>
    </r>
    <r>
      <rPr>
        <sz val="8"/>
        <rFont val="Segoe UI"/>
        <family val="2"/>
      </rPr>
      <t xml:space="preserve">que sea posible obtener el nivel de cambio reflejado en 
</t>
    </r>
    <r>
      <rPr>
        <b/>
        <sz val="8"/>
        <rFont val="Segoe UI"/>
        <family val="2"/>
      </rPr>
      <t>5. Limitado en el tiempo:</t>
    </r>
    <r>
      <rPr>
        <sz val="8"/>
        <rFont val="Segoe UI"/>
        <family val="2"/>
      </rPr>
      <t xml:space="preserve"> que la meta se establezca en un periodo de tiempo en el que se debe completar cada uno de ellos.
</t>
    </r>
  </si>
  <si>
    <t>TIPO DE INDICADOR</t>
  </si>
  <si>
    <r>
      <rPr>
        <sz val="8"/>
        <color rgb="FF000000"/>
        <rFont val="Segoe UI"/>
        <family val="2"/>
      </rPr>
      <t xml:space="preserve">Los indicadores se deben clasificar de acuerdo al Procedimientode Formulación y monitoreode indicadores de gestión de la Entidad en su versión 11, así:
</t>
    </r>
    <r>
      <rPr>
        <b/>
        <sz val="8"/>
        <color rgb="FF000000"/>
        <rFont val="Segoe UI"/>
        <family val="2"/>
      </rPr>
      <t xml:space="preserve">
Economía:</t>
    </r>
    <r>
      <rPr>
        <sz val="8"/>
        <color rgb="FF000000"/>
        <rFont val="Segoe UI"/>
        <family val="2"/>
      </rPr>
      <t xml:space="preserve">se refieren a las condiciones en que se adquieren los recursos financieros, humanos y materiales, las cuales indican que debe realizarse en un tiempo adecuado, su costo debe ser el más bajo posible, con la cantidad y la calidad adecuadas.
</t>
    </r>
    <r>
      <rPr>
        <b/>
        <sz val="8"/>
        <color rgb="FF000000"/>
        <rFont val="Segoe UI"/>
        <family val="2"/>
      </rPr>
      <t xml:space="preserve">
Efectividad: </t>
    </r>
    <r>
      <rPr>
        <sz val="8"/>
        <color rgb="FF000000"/>
        <rFont val="Segoe UI"/>
        <family val="2"/>
      </rPr>
      <t xml:space="preserve">buscan identificar, a través de metodologías minuciosas, los cambios en la población objetivo luego de implementados ciertos programas, proyectos o haber recibido ciertos bienes o servicios.
</t>
    </r>
    <r>
      <rPr>
        <b/>
        <sz val="8"/>
        <color rgb="FF000000"/>
        <rFont val="Segoe UI"/>
        <family val="2"/>
      </rPr>
      <t xml:space="preserve">Eficacia: </t>
    </r>
    <r>
      <rPr>
        <sz val="8"/>
        <color rgb="FF000000"/>
        <rFont val="Segoe UI"/>
        <family val="2"/>
      </rPr>
      <t>buscan determinar si el cumplimiento de un objetivo específico es coherente con la meta establecida</t>
    </r>
    <r>
      <rPr>
        <b/>
        <sz val="8"/>
        <color rgb="FF000000"/>
        <rFont val="Segoe UI"/>
        <family val="2"/>
      </rPr>
      <t xml:space="preserve"> </t>
    </r>
    <r>
      <rPr>
        <sz val="8"/>
        <color rgb="FF000000"/>
        <rFont val="Segoe UI"/>
        <family val="2"/>
      </rPr>
      <t>previamente</t>
    </r>
    <r>
      <rPr>
        <b/>
        <sz val="8"/>
        <color rgb="FF000000"/>
        <rFont val="Segoe UI"/>
        <family val="2"/>
      </rPr>
      <t xml:space="preserve">.
Eficiencia: </t>
    </r>
    <r>
      <rPr>
        <sz val="8"/>
        <color rgb="FF000000"/>
        <rFont val="Segoe UI"/>
        <family val="2"/>
      </rPr>
      <t>pretenden medir la relación existente entre el avance en el logro de un determinado objetivo y los recursos empleados para laconsecución del mismo</t>
    </r>
    <r>
      <rPr>
        <b/>
        <sz val="8"/>
        <color rgb="FF000000"/>
        <rFont val="Segoe UI"/>
        <family val="2"/>
      </rPr>
      <t xml:space="preserve">.
Equidad: </t>
    </r>
    <r>
      <rPr>
        <sz val="8"/>
        <color rgb="FF000000"/>
        <rFont val="Segoe UI"/>
        <family val="2"/>
      </rPr>
      <t xml:space="preserve">buscan  medir  el  nivel  de  distribución  justa  (ecuánime)  de  los  servicios  públicos.  La  equidad  trata  de  garantizar  la  igualdad  de posibilidad de acceso a la utilización de los recursos.
</t>
    </r>
    <r>
      <rPr>
        <b/>
        <sz val="8"/>
        <color rgb="FF000000"/>
        <rFont val="Segoe UI"/>
        <family val="2"/>
      </rPr>
      <t xml:space="preserve">Valoración  de  costos  ambientales: </t>
    </r>
    <r>
      <rPr>
        <sz val="8"/>
        <color rgb="FF000000"/>
        <rFont val="Segoe UI"/>
        <family val="2"/>
      </rPr>
      <t>permiten  evaluar  la  gestión  que  se  adelanta  en  el  uso,  explotación  y  conservación  de  los  recursos naturales y el medio ambiente para contribuir al desarrollo sostenible</t>
    </r>
    <r>
      <rPr>
        <b/>
        <sz val="8"/>
        <color rgb="FF000000"/>
        <rFont val="Segoe UI"/>
        <family val="2"/>
      </rPr>
      <t>.</t>
    </r>
  </si>
  <si>
    <t>FORMULA DEL INDICADOR</t>
  </si>
  <si>
    <t>Es la representación matemática del cálculo del indicador que medira la meta.</t>
  </si>
  <si>
    <t>UNIDAD DE MEDIDA</t>
  </si>
  <si>
    <r>
      <t xml:space="preserve">Es el parámetro o unidad de refernecia para determinar la  magnitud de medición del indicador
</t>
    </r>
    <r>
      <rPr>
        <b/>
        <sz val="8"/>
        <rFont val="Segoe UI"/>
        <family val="2"/>
      </rPr>
      <t xml:space="preserve">Ejemplo: </t>
    </r>
    <r>
      <rPr>
        <sz val="8"/>
        <rFont val="Segoe UI"/>
        <family val="2"/>
      </rPr>
      <t xml:space="preserve"> 
Número 
porcentaje
otras posibles unidades de medida</t>
    </r>
  </si>
  <si>
    <t>ENTREGABLE</t>
  </si>
  <si>
    <r>
      <t xml:space="preserve">Para  las </t>
    </r>
    <r>
      <rPr>
        <b/>
        <sz val="8"/>
        <rFont val="Segoe UI"/>
        <family val="2"/>
      </rPr>
      <t>METAS DE GESTIÓN</t>
    </r>
    <r>
      <rPr>
        <sz val="8"/>
        <rFont val="Segoe UI"/>
        <family val="2"/>
      </rPr>
      <t xml:space="preserve"> (diferentes a las metas que vienen de proyectos de inversión) se debe definir el el entregable o producto final resultado de la meta.</t>
    </r>
  </si>
  <si>
    <t>FUENTE DE META</t>
  </si>
  <si>
    <t>Instrumentos de planeación de donde se origina la meta y que dará cumplimiento a los logros de desempeño institucional.
La Oficina Asesora de Planeación  definio como fuentes de meta prioritarios los siguientes instrumentos de planeación, 
1. Proyecto de Inversión
2. Plan de Acción (PAI) 2022
3. Plan Operativo (PO) 2022
4. Recomendaciones MIPG
5. Plan Anticorrupción y de Atención al Ciudadano
6. SISCONPES
7. ITA
8. PNGRD</t>
  </si>
  <si>
    <t xml:space="preserve">FECHA DE INICIO </t>
  </si>
  <si>
    <t>Fecha en la que inicia la gestión de la meta y se debe definir en formato dd/mm/aaaa</t>
  </si>
  <si>
    <t xml:space="preserve">FECHA FINAL </t>
  </si>
  <si>
    <t>Fecha en la que finaliza la gestión de la meta y se debe definir en formatodd/mm/aaaa</t>
  </si>
  <si>
    <t>DISTRIBUCIÓN PORCENTUAL</t>
  </si>
  <si>
    <t>PERIODICIDAD</t>
  </si>
  <si>
    <t>Frecuencia con la que se realizarán los entregables de la meta durante el año. 
Puede ser mensual, trimestral, cuatrimestral, semestral y anual</t>
  </si>
  <si>
    <t>MESES DEL AÑO (Ene a Dic 2023)</t>
  </si>
  <si>
    <t>Es el valor porcentual (%) de avance de la meta  de acuerdo a la periodicidad</t>
  </si>
  <si>
    <t>ALINEACIÓN LINEAMIENTOS ESTRATÉGICOS</t>
  </si>
  <si>
    <t>PROCESO DEL SIGI ASOCIADO</t>
  </si>
  <si>
    <r>
      <t>Procesos del</t>
    </r>
    <r>
      <rPr>
        <b/>
        <sz val="8"/>
        <rFont val="Segoe UI"/>
        <family val="2"/>
      </rPr>
      <t xml:space="preserve"> Sistema Integrado de Gestión Institucional</t>
    </r>
    <r>
      <rPr>
        <sz val="8"/>
        <rFont val="Segoe UI"/>
        <family val="2"/>
      </rPr>
      <t xml:space="preserve"> de la entidad que debe ser asociado con la meta
</t>
    </r>
    <r>
      <rPr>
        <b/>
        <sz val="8"/>
        <rFont val="Segoe UI"/>
        <family val="2"/>
      </rPr>
      <t>Procesos Estratégicos:</t>
    </r>
    <r>
      <rPr>
        <sz val="8"/>
        <rFont val="Segoe UI"/>
        <family val="2"/>
      </rPr>
      <t xml:space="preserve"> Incluyen los relativos al establecimiento de políticas y estrategias, fijación de objetivos, comunicación, disposición de recursos necesarios y revisiones por la Dirección.
1. Direccionamiento Estratégico
2. Comunicación
3. Regulación
4. Sinergia Organizacional
</t>
    </r>
    <r>
      <rPr>
        <b/>
        <sz val="8"/>
        <rFont val="Segoe UI"/>
        <family val="2"/>
      </rPr>
      <t xml:space="preserve">Procesos Misionales: </t>
    </r>
    <r>
      <rPr>
        <sz val="8"/>
        <rFont val="Segoe UI"/>
        <family val="2"/>
      </rPr>
      <t xml:space="preserve">Incluye el proceso que proporciona el resultado previsto por la entidad en el cumplimiento del objeto social o razón de ser
5. Producción Estadística
</t>
    </r>
    <r>
      <rPr>
        <b/>
        <sz val="8"/>
        <rFont val="Segoe UI"/>
        <family val="2"/>
      </rPr>
      <t xml:space="preserve">Procesos de Apoyo: </t>
    </r>
    <r>
      <rPr>
        <sz val="8"/>
        <rFont val="Segoe UI"/>
        <family val="2"/>
      </rPr>
      <t xml:space="preserve">Incluyen aquellos que proveen los recursos necesarios para el desarrollo de los procesos estratégicos, misionales y de evaluación. Entre estos procesos se encuentran:
6. Gestión del talento humano
7. Gestión financiera
8. Gestión contractual
9. Gestión de bienes y servicios
10. Gestión de Información y documental
11. Gestión Tecnológica
12. Gestión de proovedores de datos
13. Gestión de desarrollo de capacidades e innovación
14. Gestión jurídica
</t>
    </r>
    <r>
      <rPr>
        <b/>
        <sz val="8"/>
        <rFont val="Segoe UI"/>
        <family val="2"/>
      </rPr>
      <t xml:space="preserve">Procesos de Control y Evaluación: </t>
    </r>
    <r>
      <rPr>
        <sz val="8"/>
        <rFont val="Segoe UI"/>
        <family val="2"/>
      </rPr>
      <t>Incluye lo necesario para medir y recopilar datos para el análisis del desempeño y la mejora de la eficacia y la eficiencia, y son una parte integral de los procesos estratégicos, de apoyo y los misionales.
15. Aprendizaje Institucional</t>
    </r>
  </si>
  <si>
    <t xml:space="preserve">PLANES ADMINISTRATIVOS </t>
  </si>
  <si>
    <r>
      <rPr>
        <b/>
        <sz val="8"/>
        <rFont val="Segoe UI"/>
        <family val="2"/>
      </rPr>
      <t xml:space="preserve">Los Planes Administrativos son los dispuestos en el
Decreto 612 de 2018.
 </t>
    </r>
    <r>
      <rPr>
        <sz val="8"/>
        <rFont val="Segoe UI"/>
        <family val="2"/>
      </rPr>
      <t>Las entidades del Estado, de acuerdo con el ámbito de aplicación del Modelo Integrado de Planeación y Gestión, al Plan de Acción de que trata el artículo 74 de la Ley 1474 de 2011, deberán integrar los planes institucionales y estratégicos que se relacionan a continuación: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r>
  </si>
  <si>
    <t>POLÍTICA MIPG RELACIONADA</t>
  </si>
  <si>
    <r>
      <t xml:space="preserve">El </t>
    </r>
    <r>
      <rPr>
        <b/>
        <sz val="8"/>
        <rFont val="Segoe UI"/>
        <family val="2"/>
      </rPr>
      <t>Modelo Integrado de Planeación y Gestión - MIP G</t>
    </r>
    <r>
      <rPr>
        <sz val="8"/>
        <rFont val="Segoe UI"/>
        <family val="2"/>
      </rPr>
      <t xml:space="preserve">opera a través de un conjunto de 7 dimensiones que agrupan 19 políticas de gestión y desempeño institucional. 
</t>
    </r>
    <r>
      <rPr>
        <b/>
        <sz val="8"/>
        <rFont val="Segoe UI"/>
        <family val="2"/>
      </rPr>
      <t xml:space="preserve">Se debe seleccionar la Política de MIPG que más se relacione con la meta. </t>
    </r>
    <r>
      <rPr>
        <sz val="8"/>
        <rFont val="Segoe UI"/>
        <family val="2"/>
      </rPr>
      <t xml:space="preserve">A continuación se relacinan las 19 políticas de MIPG, así:
1. Talento humano
2. Integridad
3. Planeación Institucional 
4. Gestión presupuestal y eficiencia del gasto público.
5. Compras y contratación pública
6. Transparencia, acceso a la información pública y lucha contra la corrupción
7. Fortalecimiento organizacional y  simplificación de procesos
8. Servicio al ciudadano
9. Participación ciudadana en la gestión pública
10. Racionalización de trámites
11. Gobierno digital_x000B_12. Seguridad digital_x000B_13. Defensa jurídica_x000B_14. Mejora normativa
15. Seguimiento y evaluación de desempeño institucional
16. Gestión documental 
17. Gestión de la información estadística
18. Gestión del conocimiento y la innovación
19. Control Interno </t>
    </r>
  </si>
  <si>
    <t>OBJETIVO O ESTRATEGIA DEL PLAN ESTRATÉGICO INSTITUCIONAL</t>
  </si>
  <si>
    <r>
      <t xml:space="preserve">Logros esperados en el marco del objetivo general del Plan Estratégico Institucional 2022 - 2026 que se alinea con la  meta formulada y que constribuyen a la consecución del mismo.
</t>
    </r>
    <r>
      <rPr>
        <b/>
        <sz val="8"/>
        <rFont val="Segoe UI"/>
        <family val="2"/>
      </rPr>
      <t>Este campo lo diligencia OPLAN</t>
    </r>
  </si>
  <si>
    <t>LEGADOS DEL PND</t>
  </si>
  <si>
    <r>
      <t xml:space="preserve">Legados propuestos a partir de los programas clave para avanzar en los pilares estratégicos del Gobierno: Justicia Social, Justicia Ambiental y Justicia Económica que apuntan hacia la Paz Total.
</t>
    </r>
    <r>
      <rPr>
        <b/>
        <sz val="8"/>
        <rFont val="Segoe UI"/>
        <family val="2"/>
      </rPr>
      <t xml:space="preserve">
Este campo lo diligencia OPLAN</t>
    </r>
  </si>
  <si>
    <t>OBJETIVOS DE DESARROLLO SOSTENIBLE - ODS</t>
  </si>
  <si>
    <r>
      <t xml:space="preserve">El 25 de septiembre de 2015, los líderes mundiales adoptaron un conjunto de objetivos globales para erradicar la pobreza, proteger el planeta y asegurar la prosperidad para todos como parte de una nueva agenda de desarrollo sostenible. Cada objetivo tiene metas específicas que deben alcanzarse en los próximos 15 años.
Para alcanzar estas metas, todas la entidades del Gobiernos deben orientar sus objetivos institucionales para que aporten al cumplimiento de los ODS.
</t>
    </r>
    <r>
      <rPr>
        <b/>
        <sz val="8"/>
        <rFont val="Segoe UI"/>
        <family val="2"/>
      </rPr>
      <t>Este campo lo diligencia OPLAN</t>
    </r>
  </si>
  <si>
    <t>DISTRIBUCIÓN PRESUPUESTAL</t>
  </si>
  <si>
    <t>VALOR FUNCIONAMIENTO</t>
  </si>
  <si>
    <t xml:space="preserve">Se deben registrar los recursos asignados por funcionamiento para el cumplimiento de la meta. </t>
  </si>
  <si>
    <t>VALOR INVERSIÓN</t>
  </si>
  <si>
    <r>
      <t xml:space="preserve">Se deben registrar los recursos asignados por inversión en el  cumplimiento de la meta. 
</t>
    </r>
    <r>
      <rPr>
        <b/>
        <sz val="8"/>
        <rFont val="Segoe UI"/>
        <family val="2"/>
      </rPr>
      <t>Este campo lo diligencia OPLAN</t>
    </r>
  </si>
  <si>
    <t>META TOTAL</t>
  </si>
  <si>
    <t>Ene</t>
  </si>
  <si>
    <t>Feb</t>
  </si>
  <si>
    <t>Mar</t>
  </si>
  <si>
    <t>Abr</t>
  </si>
  <si>
    <t>May</t>
  </si>
  <si>
    <t>Jun</t>
  </si>
  <si>
    <t>Jul</t>
  </si>
  <si>
    <t>Ago</t>
  </si>
  <si>
    <t>Sept</t>
  </si>
  <si>
    <t>Oct</t>
  </si>
  <si>
    <t>Nov</t>
  </si>
  <si>
    <t>Dic</t>
  </si>
  <si>
    <t>Área o dependencia responsable de la meta</t>
  </si>
  <si>
    <t>Producto de la FICHA EBI</t>
  </si>
  <si>
    <t>Este campo lo diligencia OPLAN</t>
  </si>
  <si>
    <t>Descripción de la meta: Sujeto + condición deseada del sujeto (verbo conjugado) + elementos adicionales de contexto descriptivo.</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</si>
  <si>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</si>
  <si>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</si>
  <si>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</si>
  <si>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</si>
  <si>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</si>
  <si>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</si>
  <si>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</si>
  <si>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 xml:space="preserve">Recursos asignados al cumplimiento de la meta. </t>
  </si>
  <si>
    <t>Dirección - Relacionamiento Internacional</t>
  </si>
  <si>
    <t>FORTALECIMIENTO DE LA CAPACIDAD TECNICA Y ADMINISTRATIVA</t>
  </si>
  <si>
    <t>Documentos de lineamientos técnicos</t>
  </si>
  <si>
    <t>DIR_RELA_1</t>
  </si>
  <si>
    <t>Fortalecimiento de la Gestión Institucional y el modelo organizacional</t>
  </si>
  <si>
    <t>Solicitudes de intercambio de conocimientos, misiones o visitas técnicas desarrolladas con las entidades y organismos internacionales, ejecutadas</t>
  </si>
  <si>
    <t>Eficacia</t>
  </si>
  <si>
    <t>(Número de requerimientos desarrollados en el periodo / Total de requerimientos del año)</t>
  </si>
  <si>
    <t xml:space="preserve">Número </t>
  </si>
  <si>
    <t>Tablero de control</t>
  </si>
  <si>
    <t>Proyecto de Inversión</t>
  </si>
  <si>
    <t>Trimestral</t>
  </si>
  <si>
    <t>3. Regulación</t>
  </si>
  <si>
    <t>6. Plan Institucional de Capacitación</t>
  </si>
  <si>
    <t>18. Gestión del conocimiento y la innovación</t>
  </si>
  <si>
    <t>DIR_RELA_2</t>
  </si>
  <si>
    <t>Convenios nacionales o internacionales que contribuyan al fortalecimiento institucional del DANE, a través de acciones de posicionamiento, formalizados.</t>
  </si>
  <si>
    <t>Efectividad</t>
  </si>
  <si>
    <t>(Número de convenios  posicionados /Total de convenios programados en el año)</t>
  </si>
  <si>
    <t xml:space="preserve">Convenios desarrollados </t>
  </si>
  <si>
    <t>1. Direccionamiento Estratégico</t>
  </si>
  <si>
    <t>No Aplica</t>
  </si>
  <si>
    <t>6. Transparencia, acceso a la información pública y lucha contra la corrupción</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</si>
  <si>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</si>
  <si>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</si>
  <si>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</si>
  <si>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</si>
  <si>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DIR_RELA_4</t>
  </si>
  <si>
    <t>Porcentaje de avance de la identificación de la demandade cooperación internacional técnica y financiera</t>
  </si>
  <si>
    <t>Dirección - Pobreza</t>
  </si>
  <si>
    <t>TEMAS SOCIALES</t>
  </si>
  <si>
    <t>Boletines técnicos de la temática pobreza y condiciones de vida</t>
  </si>
  <si>
    <t>DIR_POB_1</t>
  </si>
  <si>
    <t>Estadísticas para la visibilización de las inequidades</t>
  </si>
  <si>
    <t>Un (1) Índice de Pobreza Multidimensional, publicado</t>
  </si>
  <si>
    <t>Número de actividades realizadas / número de actividades programadas durante el periodo</t>
  </si>
  <si>
    <t>Porcentaje</t>
  </si>
  <si>
    <t>Ocho (8) productos de publicación: anexo nacional, anexo departamental, comunicado de prensa, presentación, boletín nacional, dos (2) infografías del IPM,  presentaciones con enfoque diferencial</t>
  </si>
  <si>
    <t>Cuatrimestral</t>
  </si>
  <si>
    <t>5. Producción Estadística</t>
  </si>
  <si>
    <t>17. Gestión de la información estadística</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</si>
  <si>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</si>
  <si>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</si>
  <si>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</si>
  <si>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DIR_POB_3</t>
  </si>
  <si>
    <t>Un (1) documento con el desarrollo del proceso de rediseño del Índice de Pobreza Multidimensional (IPM), realizado</t>
  </si>
  <si>
    <t>Eficiencia</t>
  </si>
  <si>
    <t>Documento terminado</t>
  </si>
  <si>
    <t>Un (1) documento con el desarrollo del rediseño del IPM</t>
  </si>
  <si>
    <t>Anual</t>
  </si>
  <si>
    <t>Dirección - Objetivos de Desarrollo Sostenible - ODS</t>
  </si>
  <si>
    <t>RECOLECCION Y ACOPIO</t>
  </si>
  <si>
    <t>Bases de datos de la temática de mercado laboral</t>
  </si>
  <si>
    <t>DIR_ODS_1</t>
  </si>
  <si>
    <t>Difusión y Acceso a la información</t>
  </si>
  <si>
    <t xml:space="preserve">Notas estadísticas publicadas </t>
  </si>
  <si>
    <t> </t>
  </si>
  <si>
    <t>DIR_ODS_2</t>
  </si>
  <si>
    <t>Fortalecimiento de la Producción Estadística a partir de la innovación y la gestión tecnológica</t>
  </si>
  <si>
    <t>SISCONPES</t>
  </si>
  <si>
    <t>DIR_ODS_3</t>
  </si>
  <si>
    <t>Planes de trabajo ejecutados con soportes y registro en el Barómetro</t>
  </si>
  <si>
    <t>DIR_ODS_4</t>
  </si>
  <si>
    <t>Documento estratégico actualizado.
Sitio Web en funcionamiento (Dashboard)
Piezas de comunicación</t>
  </si>
  <si>
    <t>Subdireccion</t>
  </si>
  <si>
    <t>Documentos de planeación</t>
  </si>
  <si>
    <t>SUBDI_1</t>
  </si>
  <si>
    <t>Piloto de cálculos y resultados preliminares documentado del indicador trimestral de cultura y economía creativa Nacional y de Bogotá, realizados</t>
  </si>
  <si>
    <t>% Avance de desarrollo del piloto / % total de la meta</t>
  </si>
  <si>
    <t>Un (1) documento metodológico para desarrollar 1 piloto de cálculos y resultados preliminares del indicador trimestral de cultura y economía creativa nacional y Bogotá.</t>
  </si>
  <si>
    <t>SUBDI_2</t>
  </si>
  <si>
    <t>Reportes de información para economía cultural y creativa  y economía circular publicados, realizados</t>
  </si>
  <si>
    <t>Número de reportes publicados / Número de reportes que se deben publicar</t>
  </si>
  <si>
    <t>Dos (2) reportes de información para economía cultural y creativa  y economía circular</t>
  </si>
  <si>
    <t>SUBDI_3</t>
  </si>
  <si>
    <t>% Avance de desarrollo del documento  / % total de la meta</t>
  </si>
  <si>
    <t>Un (1) documento diagnóstico sobre la implementación de metodologías de  analítica avanzada para los procesos de producción estadística de las direcciones técnicas.</t>
  </si>
  <si>
    <t>Censo Económico</t>
  </si>
  <si>
    <t>DESARROLLO CENSO ECONOMICO NACIONAL</t>
  </si>
  <si>
    <t>Bases de datos del marco geoestadístico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</si>
  <si>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</si>
  <si>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</si>
  <si>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t>
  </si>
  <si>
    <t>Un marco censal cartográfico y de unidades económicas actualizado que permita realizar la planeación y el control de cobertura del operativo de campo del Censo Económico</t>
  </si>
  <si>
    <t>Bases de microdatos anonimizados</t>
  </si>
  <si>
    <t>CE_2</t>
  </si>
  <si>
    <t>Conjunto de Instrumentos de recolección ajustados para el operativo de recolección del Censo Económico.</t>
  </si>
  <si>
    <t>Número de instrumentos de recolección finalizados / Número total de instrumentos diseñados</t>
  </si>
  <si>
    <t>Instrumentos de recolección funcionales que operen en cualquiera de los municipios del territorio colombiano para todos los sectores económicos</t>
  </si>
  <si>
    <t>CE_3</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</si>
  <si>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</si>
  <si>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t>
  </si>
  <si>
    <t>Lineamientos sobre método y modalidad de enseñanza, recursos didácticos, medios de apoyo, y evaluación. Necesarios para desarrollar el proceso de entrenamiento del personal operativo del Censo Económico.</t>
  </si>
  <si>
    <t>Oficina de Control Interno - OCI</t>
  </si>
  <si>
    <t>OCI_1</t>
  </si>
  <si>
    <t>Plan Anual de Auditoría Interna de gestión (PAAI) 2023 implementado para fortalecer la gestión institucional y el modelo integrado de planeación y gestión.</t>
  </si>
  <si>
    <t>Informes</t>
  </si>
  <si>
    <t>Plan de Acción (PAI) 2022</t>
  </si>
  <si>
    <t>31/11/2023</t>
  </si>
  <si>
    <t>Mensual</t>
  </si>
  <si>
    <t xml:space="preserve">19. Control Interno </t>
  </si>
  <si>
    <t>Oficina de Control Interno Disciplinario - OCID</t>
  </si>
  <si>
    <t>OCID_1</t>
  </si>
  <si>
    <t>%Avance de los lineamientos desarrollados en el periodo/ % Avance total de la meta</t>
  </si>
  <si>
    <t>Documento del lineamiento formalizado</t>
  </si>
  <si>
    <t>Recomendaciones MIPG</t>
  </si>
  <si>
    <t>6. Gestión del talento humano</t>
  </si>
  <si>
    <t>9. Plan Anticorrupción y de Atención al Ciudadano</t>
  </si>
  <si>
    <t>Oficina de Sistemas - OSIS</t>
  </si>
  <si>
    <t>FORTALECIMIENTO Y MODERNIZACION DE LAS TICS</t>
  </si>
  <si>
    <t>Servicios de información para la gestión administrativa</t>
  </si>
  <si>
    <t>OSIS_1</t>
  </si>
  <si>
    <t>Plan Estratégico de Tecnologías de la Información actualizado y ajustado, alineado con el PEI vigente</t>
  </si>
  <si>
    <t xml:space="preserve">Porcentaje de cumplimiento </t>
  </si>
  <si>
    <t>Plan Estratégico de Tecnologías de la Información ajustado</t>
  </si>
  <si>
    <t>10. Plan Estratégico de Tecnologías de la Información y las Comunicaciones -­ PETI</t>
  </si>
  <si>
    <t>11. Gobierno digital</t>
  </si>
  <si>
    <t>OSIS_2</t>
  </si>
  <si>
    <t>Porcentaje de seguimiento</t>
  </si>
  <si>
    <t>Plan Estratégico de Tecnologías de la Información  2023-2026</t>
  </si>
  <si>
    <t>11. Gestión Tecnológica</t>
  </si>
  <si>
    <t>OSIS_4</t>
  </si>
  <si>
    <t xml:space="preserve">Instrumentos del subproceso de Planeación y Gobierno de TI actualizados e implementados  (incluye políticas, procedimientos, riesgos, salidas no conformes, indicadores y demás instrumentos de gestión y control) </t>
  </si>
  <si>
    <t>Instrumentos del subproceso de Planeación y Gobierno actualizados</t>
  </si>
  <si>
    <t>OSIS_5</t>
  </si>
  <si>
    <t xml:space="preserve">Soluciones de seguridad informática fortalecidas que permitan contribuir a la estrategia de confidencialidad, integridad y disponibilidad de la información </t>
  </si>
  <si>
    <t xml:space="preserve">Número eventos de seguridad informática identificados / Controles de seguridad implementados </t>
  </si>
  <si>
    <t>Soluciones de seguridad informática para soportar la plataforma tecnológica</t>
  </si>
  <si>
    <t>12. Plan de Seguridad y Privacidad de la Información</t>
  </si>
  <si>
    <t>OSIS_6</t>
  </si>
  <si>
    <t xml:space="preserve">Productos del plan de seguridad de la información a cargo de la Oficina de Sistemas completados conforme  a los compromisos planteados en el Plan de Seguridad de la Información.  </t>
  </si>
  <si>
    <t xml:space="preserve">%Avance de desarrollo en el plan de seguridad de la información/  % total de la meta </t>
  </si>
  <si>
    <t xml:space="preserve">Productos del Plan de Seguridad y Privacidad de la Información a cargo de la Oficina de Sistemas </t>
  </si>
  <si>
    <t>OSIS_7</t>
  </si>
  <si>
    <t xml:space="preserve">Solución de Backup institucional ampliado para respaldar la información de los servicios tecnológicos de la Entidad  </t>
  </si>
  <si>
    <t xml:space="preserve">(Cantidad de servidores respaldados / Cantidad de servidores existentes)  </t>
  </si>
  <si>
    <t>Sistema de Backup implementado y ampliado</t>
  </si>
  <si>
    <t>OSIS_8</t>
  </si>
  <si>
    <t xml:space="preserve">Sistemas de procesamiento, servidores y software estadístico fortalecidos. </t>
  </si>
  <si>
    <t xml:space="preserve">(Capacidad total de infraestructura / Cantidad de servidores existentes) </t>
  </si>
  <si>
    <t xml:space="preserve">Componentes de infraestructura para soportar el procesamiento </t>
  </si>
  <si>
    <t>OSIS_9</t>
  </si>
  <si>
    <t xml:space="preserve">Servicio de la red WAN institucional prestado para  asegurar su continuidad. </t>
  </si>
  <si>
    <t>Cantidad de canales de Internet MPLS / disponibilidad de servicio</t>
  </si>
  <si>
    <t>Servicio de infraestructura para soportar la red de comunicaciones</t>
  </si>
  <si>
    <t>OSIS_10</t>
  </si>
  <si>
    <t>Componentes de TI fortalecidos  para gestionar la plataforma tecnológica</t>
  </si>
  <si>
    <t xml:space="preserve">Cantidad de servicios solicitados / Cantidad de servicios solucionados </t>
  </si>
  <si>
    <t>Componentes de infraestructura para soportar la plataforma tecnológica</t>
  </si>
  <si>
    <t>Semestral</t>
  </si>
  <si>
    <t>OSIS_11</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</si>
  <si>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</si>
  <si>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%avance de los servicios habilitados /%total de la meta </t>
  </si>
  <si>
    <t>Servicios de interoperabilidad habilitados </t>
  </si>
  <si>
    <t>10. Gestión de Información y documental</t>
  </si>
  <si>
    <t>OSIS_12</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</si>
  <si>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</si>
  <si>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</si>
  <si>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</si>
  <si>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OSIS_13</t>
  </si>
  <si>
    <t xml:space="preserve">Proyectos de automatización habilitados para el fortalecimiento de los procesos de producción y calidad de información que aporte a la gestión estadística de las Direcciones Técnicas del DANE. </t>
  </si>
  <si>
    <t>% Avance de los proyectos de automatización habilitados / % total de la meta </t>
  </si>
  <si>
    <t>Proyectos de automatización habilitados </t>
  </si>
  <si>
    <t>OSIS_14</t>
  </si>
  <si>
    <t>Piloto de modernización implementado para la actualización de la arquitectura de solución del lago de datos hibrido que fortalezca la producción estadística a partir de la innovación y la gestión tecnológica.</t>
  </si>
  <si>
    <t>% Avance de implementación del Piloto de modernización / % Total de la meta </t>
  </si>
  <si>
    <t>Arquitectura de Solución actualizada </t>
  </si>
  <si>
    <t>OSIS_15</t>
  </si>
  <si>
    <t>Piloto de datos maestros habilitado para el fortalecimiento de la producción estadística a partir de la innovación y la gestión tecnológica del DANE</t>
  </si>
  <si>
    <t>% Avance de implementación del piloto de datos maestros / % Total de la meta</t>
  </si>
  <si>
    <t>Base de datos maestros habilitado </t>
  </si>
  <si>
    <t>OSIS_16</t>
  </si>
  <si>
    <t>Sistemas de Información generados e implementados para la captura e inicio del operativo de las temáticas de sociales, índices, agropecuarias económicas y administrativas</t>
  </si>
  <si>
    <t>Proyectos terminados a tiempo: Sumatoria de las tareas finalizadas/  número total de tareas * 100.</t>
  </si>
  <si>
    <t xml:space="preserve">Sistemas de información generados </t>
  </si>
  <si>
    <t>OSIS_17</t>
  </si>
  <si>
    <t>Sistemas de Información mantenidos para la captura y/o inicio del operativo de las temáticas de sociales, índices, agropecuarias económicas y administrativas.</t>
  </si>
  <si>
    <t xml:space="preserve">Numero de requerimientos solucionados a nivel de mantenimiento / # de requerimientos recibidos a nivel de mantenimiento </t>
  </si>
  <si>
    <t>Sistemas de información mantenidos</t>
  </si>
  <si>
    <t>OSIS_18</t>
  </si>
  <si>
    <t>Sistemas de Información soportados para la captura y/o inicio del operativo de las temáticas de sociales, índices, agropecuarias económicas y administrativas</t>
  </si>
  <si>
    <t>Numero de incidencias solucionadas a nivel de soporte / # de incidencias recibidas a nivel de soporte</t>
  </si>
  <si>
    <t>Sistemas de información soportados</t>
  </si>
  <si>
    <t>OSIS_19</t>
  </si>
  <si>
    <t>Sistemas de Información generados e implementados para la captura e inicio del operativo de las temáticas de Comercio, Servicios, Industria, Infraestructura</t>
  </si>
  <si>
    <t>Proyectos terminados a tiempo: Sumatoria de las tareas finalizadas/número total de tareas * 100.</t>
  </si>
  <si>
    <t>OSIS_20</t>
  </si>
  <si>
    <t>Sistemas de Información actualizados para la captura y/o inicio del operativo de las temáticas de Comercio, Servicios, Industria y Agropecuaria SIENA, Infraestructura</t>
  </si>
  <si>
    <t xml:space="preserve">Numero de incidencias solucionadas a nivel de mantenimiento / # de incidencias encontradas a nivel de mantenimiento </t>
  </si>
  <si>
    <t>Sistemas de información actualizados y mantenidos</t>
  </si>
  <si>
    <t>Sistemas de Información soportados para la captura y/o inicio del operativo de las temáticas de Comercio, Servicios, Industria y Agropecuaria SIENA, Infraestructura</t>
  </si>
  <si>
    <t>Numero de incidencias solucionadas a nivel de soporte / # de incidencias encontradas a nivel de soporte</t>
  </si>
  <si>
    <t>Oficina Asesora Jurídica - OAJ</t>
  </si>
  <si>
    <t>OAJ_1</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</si>
  <si>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</si>
  <si>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(Numero de suscripciones, modificaciones y liquidaciones de los Convenios y Contratos interadministrativos gestionadas/Numero de  suscripciones, modificaciones y liquidaciones de los Convenios y Contratos interadministrativos recibidos)*100%</t>
  </si>
  <si>
    <t xml:space="preserve"> suscripciones, modificaciones y liquidaciones de los Convenios y Contratos interadministrativos gestionados
Base de datos con informacion contractual</t>
  </si>
  <si>
    <t>14. Gestión jurídica</t>
  </si>
  <si>
    <t>15. Seguimiento y evaluación de desempeño institucional</t>
  </si>
  <si>
    <t>OAJ_2</t>
  </si>
  <si>
    <t xml:space="preserve">Verificar el cumplimiento de los mecanismos definidos en la política de prevención del daño antijurídico 2022 – 2023 </t>
  </si>
  <si>
    <t>(Actividades ejecutadas de la política de prevención del daño antijuridico/actividades programadas)*100</t>
  </si>
  <si>
    <t>Informe de cumplimiento de los mecanismos definidos en la política de prevención del daño antijurídico.</t>
  </si>
  <si>
    <t>13. Defensa jurídica</t>
  </si>
  <si>
    <t>OAJ_3</t>
  </si>
  <si>
    <t>Formular la política de prevención del daño antijurídico 2024 – 2025</t>
  </si>
  <si>
    <t>Documento generado/ documento programado</t>
  </si>
  <si>
    <t>Numero</t>
  </si>
  <si>
    <t>Documento política de prevención del daño antijurídico</t>
  </si>
  <si>
    <t>OAJ_4</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</si>
  <si>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</si>
  <si>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</si>
  <si>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Número</t>
  </si>
  <si>
    <t>Documento Proyecto de Ley 383 de 2022</t>
  </si>
  <si>
    <t>14. Mejora normativa</t>
  </si>
  <si>
    <t>Oficina Asesora de Planeación - OPLAN</t>
  </si>
  <si>
    <t>OPLAN_1</t>
  </si>
  <si>
    <t>Puntaje IDI 2022 - Puntaje IDI 2021  / Puntaje IDI 2021*100</t>
  </si>
  <si>
    <t>Resultados del Índice de Desempeño Institucional</t>
  </si>
  <si>
    <t xml:space="preserve">3. Planeación Institucional </t>
  </si>
  <si>
    <t>OPLAN_2</t>
  </si>
  <si>
    <t>Ejecución presupuestal de los recursos de inversión y funcionamiento en obligaciones</t>
  </si>
  <si>
    <t>% de Obligaciones / Apropiación Vigente</t>
  </si>
  <si>
    <t>4. Gestión presupuestal y eficiencia del gasto público.</t>
  </si>
  <si>
    <t>OPLAN_3</t>
  </si>
  <si>
    <t>Ejecución de los convenios y contratos que cuentan con apropiación durante la vigencia.</t>
  </si>
  <si>
    <t>% de ejecución en obligaciones por convenio/contrato/ apropiación vigente por convenio y contrato en la vigencia</t>
  </si>
  <si>
    <t>Base de seguimiento a la ejecución presupuestal de los convenios/contratos que cuentan con apropiación disponible en la vigencia</t>
  </si>
  <si>
    <t>7. Gestión financiera</t>
  </si>
  <si>
    <t>OPLAN_4</t>
  </si>
  <si>
    <t>Implementar los nuevos desarrollos tecnológicos en el SPGI con el fin de articular la planeación física con la presupuestal.</t>
  </si>
  <si>
    <t>Documento de Desarrollo</t>
  </si>
  <si>
    <t>7. Fortalecimiento organizacional y  simplificación de procesos</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</si>
  <si>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</si>
  <si>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</si>
  <si>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</si>
  <si>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t>
  </si>
  <si>
    <t>Informes de seguimiento a la gestión documental</t>
  </si>
  <si>
    <t>4. Sinergia Organizacional</t>
  </si>
  <si>
    <t>OPLAN_6</t>
  </si>
  <si>
    <t>Cumplimiento de la Fase 2 -Documentación de operaciones estadísticas revisada y actualizada en el Sistema Integrado de Gestión, de acuerdo con la metodología establecida</t>
  </si>
  <si>
    <t>Número de documentos fase 2 revisados en el periodo / Número total de documentos fase 2 asignados para revisión</t>
  </si>
  <si>
    <t>OPLAN_7</t>
  </si>
  <si>
    <t>Número de planes de mejoramiento de la auditoria externa en termino / Número total de Planes de mejoramiento resultado de la auditoria</t>
  </si>
  <si>
    <t>Informe de auditoria externa</t>
  </si>
  <si>
    <t>OPLAN_8</t>
  </si>
  <si>
    <t>Modificación de la estructura organizacional de acuerdo a necesidades identificadas, radicada</t>
  </si>
  <si>
    <t>% Avance  en los ajustes a la estructura organizacional en el periodo / % total de la meta</t>
  </si>
  <si>
    <t>1. Talento humano</t>
  </si>
  <si>
    <t>Secretaria General - Área de Gestión Administrativa</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</si>
  <si>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</si>
  <si>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</si>
  <si>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</si>
  <si>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</si>
  <si>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</si>
  <si>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GESTION DOCUMENTAL</t>
  </si>
  <si>
    <t>SG_ADMIN_2</t>
  </si>
  <si>
    <t xml:space="preserve">Tablas de Valoración Documental convalidadas por el Archivo General de la Nación. </t>
  </si>
  <si>
    <t>Número de tablas convalidadas en la vigencia</t>
  </si>
  <si>
    <t>Acta reunión de sustentación ante el Comité Evaluador de Documentos del Archivo General de la Nación</t>
  </si>
  <si>
    <t>1. Plan Institucional de Archivos de la Entidad ­PINAR</t>
  </si>
  <si>
    <t xml:space="preserve">16. Gestión documental </t>
  </si>
  <si>
    <t>Documentos de lineamientos técnicos - GD</t>
  </si>
  <si>
    <t>SG_ADMIN_3</t>
  </si>
  <si>
    <t>Realizar el proceso de selección de la herramienta tecnológica SGDEA de la Entidad</t>
  </si>
  <si>
    <t>Porcentaje de avance del proceso de selección de la herramienta tecnológica SGDEA de la Entidad</t>
  </si>
  <si>
    <t>Documento de viabilidad para la adquisición del SGDEA</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</si>
  <si>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</si>
  <si>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</si>
  <si>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</si>
  <si>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</si>
  <si>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</si>
  <si>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</si>
  <si>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Secretaria General - Área de Gestión Humana</t>
  </si>
  <si>
    <t>SG_GH_1</t>
  </si>
  <si>
    <t>Clima laboral fortalecido a partir de la implementación de un programa enfocado en la variable estilo de dirección de la EDI.</t>
  </si>
  <si>
    <t>Porcentaje  Avance de implementación</t>
  </si>
  <si>
    <t>5. Plan Estratégico de Talento Humano</t>
  </si>
  <si>
    <t>SG_GH_2</t>
  </si>
  <si>
    <t>8. Plan de Trabajo Anual en Seguridad y Salud en el Trabajo</t>
  </si>
  <si>
    <t>Secretaria General - Área de Compras Públicas</t>
  </si>
  <si>
    <t>SG_CP_1</t>
  </si>
  <si>
    <t>Estrategia denominada Rigor, Oportunidad y Calidad (ROC) diseñada e implementada en su Fase 1, para fortalecer los procesos contractuales de la Entidad.</t>
  </si>
  <si>
    <t>%Avance de implementación de la estrategia</t>
  </si>
  <si>
    <t>Documento estrategia denominada Rigor, Oportunidad y Calidad (ROC)</t>
  </si>
  <si>
    <t>8. Gestión contractual</t>
  </si>
  <si>
    <t>5. Compras y contratación pública</t>
  </si>
  <si>
    <t>SG_CP_2</t>
  </si>
  <si>
    <t xml:space="preserve">Mesas Técnicas de Trabajo Articulado realizadas con las Direcciones y Oficinas priorizadas para mejorar  la oportunidad y la calidad en los procesos de adquisión de bienes y servicios de la Entidad. </t>
  </si>
  <si>
    <t>%Avance de implementación</t>
  </si>
  <si>
    <t>Mesas Técnicas de Trabajo Articulado realizadas</t>
  </si>
  <si>
    <t>Secretaria General - Área de Gestión Financiera</t>
  </si>
  <si>
    <t>SG_FIN_1</t>
  </si>
  <si>
    <t>Diagnostico estructurado de la documentación existente  y su aplicación en el proceso de gestión financiera realizado.</t>
  </si>
  <si>
    <t>% de avance ejecutado / % de avance programado</t>
  </si>
  <si>
    <t>Diagnóstico elaborado</t>
  </si>
  <si>
    <t>SG_FIN_2</t>
  </si>
  <si>
    <t>Campaña de sensibilización diseñada y divulgada a la entidad a nivel Nacional, sobre el proceso de radicación de cuentas, conforme al cumplimiento de requisitos para pago a terceros DANE y FONDANE.</t>
  </si>
  <si>
    <t>(Número actividades ejecutadas / Número de actividades programadas)*100</t>
  </si>
  <si>
    <t>SG_FIN_3</t>
  </si>
  <si>
    <t>Informes de seguimiento a la ejecución de reservas presupuestales.</t>
  </si>
  <si>
    <t>Seguimiento ejecutado / seguimiento a ejecutar</t>
  </si>
  <si>
    <t>Informes de seguimiento</t>
  </si>
  <si>
    <t>SG_FIN_4</t>
  </si>
  <si>
    <t>Plan de trabajo diseñado y ejecutado de articulación y fortalecimiento con las Direcciones Territoriales, sobre la carga impositiva e ingreso de información contable.</t>
  </si>
  <si>
    <t>(Número de actividades ejecutadas / Número de actividades programadas)*100</t>
  </si>
  <si>
    <t>Informe de implementación del plan de trabajo</t>
  </si>
  <si>
    <t>SG_FIN_5</t>
  </si>
  <si>
    <t>Documentos actualizados en ISOLUCIÓN conforme a la Planificación Financiera, la Operación Contable y el Perfeccionamiento Presupuestal.</t>
  </si>
  <si>
    <t>(Número de documentos actualizados / Número de documentos a actualizar)*100</t>
  </si>
  <si>
    <t xml:space="preserve">Documentación actualizada </t>
  </si>
  <si>
    <t>Dirección de Difusión, Mercadeo y Cultura Estadística - DICE</t>
  </si>
  <si>
    <t>CULTURA ESTADISTICA</t>
  </si>
  <si>
    <t xml:space="preserve">Servicio de apoyo a la gestión de conocimiento y consolidación de la cultura estadística </t>
  </si>
  <si>
    <t>2. Comunicación</t>
  </si>
  <si>
    <t>Servicio de difusión de la información estadística</t>
  </si>
  <si>
    <t>8. Servicio al ciudadano</t>
  </si>
  <si>
    <t>Dirección de Regulación, Planeación, Estandarización y Normalización - DIRPEN</t>
  </si>
  <si>
    <t>COORDINACION Y REGULACION DEL SEN</t>
  </si>
  <si>
    <t>Documentos de regulación</t>
  </si>
  <si>
    <t>DIRPEN_1</t>
  </si>
  <si>
    <t xml:space="preserve">Un Sistema Estadístico Nacional - SEN coordinado </t>
  </si>
  <si>
    <t>Documentos para la regulación estadística, difundidos</t>
  </si>
  <si>
    <t>(Documentos difundidos) *100  / Proyectos de documentos realizados</t>
  </si>
  <si>
    <t>Actos administrativos
Documento de Clasificaciones divulgadas
Documento de Correlativas
Sistemas de consulta de clasificaciones
Documento de Conceptos actualizados</t>
  </si>
  <si>
    <t>3</t>
  </si>
  <si>
    <t>5</t>
  </si>
  <si>
    <t>DIRPEN_2</t>
  </si>
  <si>
    <t>Programa de Regulación definido para la producción estadística del SEN diseñado e implementado</t>
  </si>
  <si>
    <t>(Actividades de verificación ejecutadas) * 100 / Actividades de ejecución programadas</t>
  </si>
  <si>
    <t>Plan de verificación de la implementación de la regulación estadística</t>
  </si>
  <si>
    <t>Servicio de información de las estadísticas de las entidades del sistema estadístico nacional</t>
  </si>
  <si>
    <t>DIRPEN_3</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</si>
  <si>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</si>
  <si>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</si>
  <si>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</si>
  <si>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DIRPEN_4</t>
  </si>
  <si>
    <t>(Análisis de variables y riesgo de bases de datos realizado) * 100 / Bases de datos identificadas</t>
  </si>
  <si>
    <t>12. Gestión de proovedores de datos</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</si>
  <si>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</si>
  <si>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</si>
  <si>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</si>
  <si>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</si>
  <si>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</si>
  <si>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DIRPEN_6</t>
  </si>
  <si>
    <t>Política de Gestión de la Información Estadística de MIPG, actualizada</t>
  </si>
  <si>
    <t>Una (1) Política de Gestión de la Información Estadística actualizada</t>
  </si>
  <si>
    <t>Servicio de evaluación del proceso estadístico</t>
  </si>
  <si>
    <t>DIRPEN_7</t>
  </si>
  <si>
    <t xml:space="preserve">Planes de mejora de operaciones estadísticas evaluadas con seguimientos realizados, para identificar el nivel de cumplimiento de las acciones propuestas </t>
  </si>
  <si>
    <t>Seguimientos realizados * 100 / Seguimientos programados</t>
  </si>
  <si>
    <t>30 formatos de seguimiento</t>
  </si>
  <si>
    <t>Plan Operativo (PO) 2022</t>
  </si>
  <si>
    <t>15. Aprendizaje Institucional</t>
  </si>
  <si>
    <t>DIRPEN_8</t>
  </si>
  <si>
    <t>Entidades priorizadas para la implementación del Marco de Aseguramiento de la Calidad y sus instrumentos con énfasis en operaciones a partir de registros administrativos, con acompañamiento realizado</t>
  </si>
  <si>
    <t xml:space="preserve">Documento de informe de acompañamientos realizados </t>
  </si>
  <si>
    <t>DIRPEN_9</t>
  </si>
  <si>
    <t>Evaluaciones de cumplimiento de los requisitos de calidad de acuerdo con lo establecido en la  norma técnica NTC PE 1000: 2020 y en el esquema de evaluación diseñado por el DANE, realizadas</t>
  </si>
  <si>
    <t>Número de Informes finales de evaluación realizados / Número de Evaluaciones Programadas</t>
  </si>
  <si>
    <t>Evaluaciones de la calidad a operaciones estadísticas</t>
  </si>
  <si>
    <t>2</t>
  </si>
  <si>
    <t>7</t>
  </si>
  <si>
    <t>14</t>
  </si>
  <si>
    <t>30</t>
  </si>
  <si>
    <t>Documentos de diagnóstico del aprovechamiento de registros
administrativos</t>
  </si>
  <si>
    <t>DIRPEN_10</t>
  </si>
  <si>
    <t>Diagnósticos de Registro Administrativo según lineamientos de revisión de pares, evaluados y publicados</t>
  </si>
  <si>
    <t>Diagnósticos de RRAA</t>
  </si>
  <si>
    <t>Servicio de articulación del sistema estadístico nacional</t>
  </si>
  <si>
    <t>DIRPEN_11</t>
  </si>
  <si>
    <t>Mesas técnicas de  articulación para la producción y difusión  de estadísticas en el SEN, implementadas</t>
  </si>
  <si>
    <t>Mesas técnicas de articulación realizadas / # Mesas técnicas programadas*100</t>
  </si>
  <si>
    <t>Evidencia de las mesas técnicas realizadas</t>
  </si>
  <si>
    <t>DIRPEN_12</t>
  </si>
  <si>
    <t>Plan Estadístico Nacional 2023 - 2027, formulado</t>
  </si>
  <si>
    <t xml:space="preserve">Un (1) Plan Estadístico Nacional 2023 - 2027 formulado </t>
  </si>
  <si>
    <t xml:space="preserve">Un documento de Plan Estadístico Nacional 2023 - 2027 formulado </t>
  </si>
  <si>
    <t>DIRPEN_13</t>
  </si>
  <si>
    <t>Instancias de coordinación del SEN gestionadas y dinamizadas con generación de productos y resultados</t>
  </si>
  <si>
    <t xml:space="preserve">Cinco (5) Salas especializadas del Casen activas, 5 comités Estadísticos Sectoriales activos y 18 mesas estadísticas activas </t>
  </si>
  <si>
    <t>DIRPEN_14</t>
  </si>
  <si>
    <t xml:space="preserve"> Índice de Capacidad  Estadística, medido</t>
  </si>
  <si>
    <t>Índice de capacidad estadística territorial 2021 finalizado</t>
  </si>
  <si>
    <t>Índice de capacidad estadística territorial 2021 publicado y 2022 calculado</t>
  </si>
  <si>
    <t>1</t>
  </si>
  <si>
    <t>DIRPEN_15</t>
  </si>
  <si>
    <t>Estudios de prospectiva y análisis de datos que conduzcan a la modernización de la gestión en el proceso estratégico y misional del DANE y perfilamiento de necesidades en analítica en la entidad, realizados.</t>
  </si>
  <si>
    <t>4</t>
  </si>
  <si>
    <t>13. Gestión de desarrollo de capacidades e innovación</t>
  </si>
  <si>
    <t>DIRPEN_16</t>
  </si>
  <si>
    <t>Plataforma tecnológica del SEN 2.0. con desarrollo, mantenimiento y actualización de funcionalidades realizados</t>
  </si>
  <si>
    <t>DIRPEN_17</t>
  </si>
  <si>
    <t xml:space="preserve">Sistema de Ética Estadística - SETE alineado con las instancias de decisión a nivel estratégico, táctico y operativo , ELABORADO </t>
  </si>
  <si>
    <t>% de avance del documento de alineación estratégica</t>
  </si>
  <si>
    <t>Documento de alineación estratégica del SETE</t>
  </si>
  <si>
    <t>DIRPEN_18</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</si>
  <si>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</si>
  <si>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</si>
  <si>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</si>
  <si>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DIRPEN_19</t>
  </si>
  <si>
    <t>DIRPEN_20</t>
  </si>
  <si>
    <t>% de avance en la generación del documento de lineamientos</t>
  </si>
  <si>
    <t xml:space="preserve">Documento de lineamientos para estandarizar la integración entre encuestas y RRAA </t>
  </si>
  <si>
    <t>Plan Nacional de Desarrollo 2023-2026</t>
  </si>
  <si>
    <t>DIRPEN_21</t>
  </si>
  <si>
    <t>DIRPEN_22</t>
  </si>
  <si>
    <t>Sistema de registros administrativos propuesto por la misión Kostat, diseñado e implementado</t>
  </si>
  <si>
    <t>Sistema de RRAA implementado</t>
  </si>
  <si>
    <t>DIRPEN_23</t>
  </si>
  <si>
    <t>Cursos virtuales de Campus DANE para el SEN, desarrollados, mantenidos y actualizados</t>
  </si>
  <si>
    <t>Número de cursos desarrollados en el trimestre</t>
  </si>
  <si>
    <t>Cursos virtuales con mantenimiento realizado</t>
  </si>
  <si>
    <t>10</t>
  </si>
  <si>
    <t>15</t>
  </si>
  <si>
    <t>DIRPEN_24</t>
  </si>
  <si>
    <t>Planes de capacitación para la promoción de lineamientos, normas y estándares estadísticos en el Sistema Estadístico Nacional SEN 2023, implementados</t>
  </si>
  <si>
    <t>(Entidades del Sistema Estadístico Nacional capacitadas)*100/Total Entidades SEN</t>
  </si>
  <si>
    <t>Entidades capacitadas</t>
  </si>
  <si>
    <t>DIRPEN_25</t>
  </si>
  <si>
    <t>Cuatro fases del Proceso Gestión del Conocimiento e Innovación implementadas</t>
  </si>
  <si>
    <t xml:space="preserve"> # de Documentos realizados *100 / # de documentos programados</t>
  </si>
  <si>
    <t>Un (1) Informe de Priorización de capacidades
Un (1) Plan Operativo de Desarrollo de Capacidades e Innovación
Un (1) Consolidado de reporte de transferencia de capacidades 
Un (1) Documento consolidado de Efectos y aprendizajes</t>
  </si>
  <si>
    <t>DIRPEN_26</t>
  </si>
  <si>
    <t xml:space="preserve">Un (1)  Inventario de conocimiento explícito
Un (1) Informe trimestral de Intercambio de Conocimiento 
Un (1) Documento con el Modelo para la implementación de gestión del conocimiento e innovación </t>
  </si>
  <si>
    <t>Dirección de Síntesis y Cuentas Nacionales - DSCN</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</si>
  <si>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</si>
  <si>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</si>
  <si>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</si>
  <si>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</si>
  <si>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</si>
  <si>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Boletines técnicos de la cuenta satélite de turismo</t>
  </si>
  <si>
    <t>DSCN_2</t>
  </si>
  <si>
    <t>Publicación de la Cuenta Satélite de Turismo (CST), finalizada</t>
  </si>
  <si>
    <t>Número de boletines y anexos publicados de la CST sobre boletines y anexos proyectados a publicar</t>
  </si>
  <si>
    <t>Un (1) boletín técnico y un (1) anexo de publicación de la CST, finalizados</t>
  </si>
  <si>
    <t>23/05/2023</t>
  </si>
  <si>
    <t>Boletines técnicos de la cuenta satélite de cultura</t>
  </si>
  <si>
    <t>DSCN_3</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</si>
  <si>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</si>
  <si>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</si>
  <si>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</si>
  <si>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21/07/2023</t>
  </si>
  <si>
    <t>Boletines técnicos de la cuenta satélite de cultura bogotá</t>
  </si>
  <si>
    <t>DSCN_4</t>
  </si>
  <si>
    <t>Publicación de la Cuenta Satélite de Cultura y Economía Creativa Bogotá, finalizada</t>
  </si>
  <si>
    <t>Un (1) boletín técnico y un (1) anexo de publicación de la CSCECB, finalizados</t>
  </si>
  <si>
    <t>29/09/2023</t>
  </si>
  <si>
    <t>Boletines técnicos de la cuenta satélite piloto de agroindustria</t>
  </si>
  <si>
    <t>DSCN_5</t>
  </si>
  <si>
    <t>Publicaciones de la Cuenta Satélite de la Agroindustria: Arroz (CSAA); Avícola (CSAAV); Maíz, Sorgo y Soya (CSAMSS) finalizadas.</t>
  </si>
  <si>
    <t>Un (1) boletín técnico y su anexo de publicación de las CSAA, CSAAV y CSAMSS, finalizados</t>
  </si>
  <si>
    <t>Boletines técnicosdel pib nacional</t>
  </si>
  <si>
    <t>DSCN_6</t>
  </si>
  <si>
    <t>Publicaciones del PIB trimestral desde los enfoques de la producción y el gasto, para los periodos del: cuarto trimestre de 2022, y los tres primeros trimestre de 2023, finalizadas.</t>
  </si>
  <si>
    <t>Economía</t>
  </si>
  <si>
    <t>Cuatro (4) boletines técnicos y sus anexos estadísticos finalizados</t>
  </si>
  <si>
    <t>09/01/2023</t>
  </si>
  <si>
    <t>15/11/2023</t>
  </si>
  <si>
    <t>Boletines técnicos del indicador de seguimiento a la economía -ise</t>
  </si>
  <si>
    <t>DSCN_7</t>
  </si>
  <si>
    <t>Publicaciones del Indicador de Seguimiento a la Economía ISE para los periodos: noviembre y diciembre de 2022, y los meses de enero a octubre de 2023, finalizadas.</t>
  </si>
  <si>
    <t>Doce (12) boletines técnicos y sus anexos estadísticos finalizados</t>
  </si>
  <si>
    <t>18/12/2023</t>
  </si>
  <si>
    <t>Boletines técnicos de las cuentas anuales de bienes y servicios</t>
  </si>
  <si>
    <t>DSCN_8</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</si>
  <si>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</si>
  <si>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15/01/2023</t>
  </si>
  <si>
    <t>15/12/2023</t>
  </si>
  <si>
    <t>DSCN_9</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</si>
  <si>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</si>
  <si>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</si>
  <si>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DSCN_10</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</si>
  <si>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</si>
  <si>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30/12/2023</t>
  </si>
  <si>
    <t>Boletines técnicos de las cuentas departamentales</t>
  </si>
  <si>
    <t>DSCN_11</t>
  </si>
  <si>
    <t>Publicaciones del Producto Interno Bruto por departamentos:
- años 2020 definitivo, 2021 provisional y 2022 preliminar y Valor agregado por municipios años 2020 definitivo y 2021 provisional</t>
  </si>
  <si>
    <t>30/06/2023</t>
  </si>
  <si>
    <t>DSCN_12</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</si>
  <si>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</si>
  <si>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</si>
  <si>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31/12/2023</t>
  </si>
  <si>
    <t>Boletines técnicos de las cuentas anuales de sectores institucionales</t>
  </si>
  <si>
    <t>DSCN_13</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</si>
  <si>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</si>
  <si>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Recursos de Funcionamiento</t>
  </si>
  <si>
    <t>DSCN_14</t>
  </si>
  <si>
    <t>Publicación del indicador trimestral de actividad económica por departamentos trimestres III y IV de 2022, y trimestres I y II de 2023</t>
  </si>
  <si>
    <t>30/10/2023</t>
  </si>
  <si>
    <t>DSCN_15</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</si>
  <si>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</si>
  <si>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</si>
  <si>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</si>
  <si>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</si>
  <si>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</si>
  <si>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</si>
  <si>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</si>
  <si>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31/07/2023</t>
  </si>
  <si>
    <t>DSCN_17</t>
  </si>
  <si>
    <t>Documento para el plan general y diseño del cambio de año base de Cuentas Nacionales.</t>
  </si>
  <si>
    <t>Plan general elaborado/plan general proyectado</t>
  </si>
  <si>
    <t>Un (1) plan general elaborado.</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</si>
  <si>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</si>
  <si>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</si>
  <si>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</si>
  <si>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</si>
  <si>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</si>
  <si>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</si>
  <si>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</si>
  <si>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</si>
  <si>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DSCN_20</t>
  </si>
  <si>
    <t>Publicación de la Cuenta Satélite de las Tecnologías de la Información y las Comunicaciones (CSTIC), finalizada</t>
  </si>
  <si>
    <t>Número de boletines y anexos publicados de la CSTIC sobre boletines y anexos proyectados a publicar</t>
  </si>
  <si>
    <t>Un (1) boletín técnico y un (1) anexo de publicación de la CSTIC, finalizados</t>
  </si>
  <si>
    <t>27/03/2023</t>
  </si>
  <si>
    <t>DSCN_21</t>
  </si>
  <si>
    <t>Publicaciones del PIB trimestral de la ciudad de Bogotá, desde el enfoque de la producción, para los periodos: cuarto trimestre de 2022, y los tres primeros trimestre de 2023, finalizadas.</t>
  </si>
  <si>
    <t>23/03/2023</t>
  </si>
  <si>
    <t>07/12/2023</t>
  </si>
  <si>
    <t>DSCN_22</t>
  </si>
  <si>
    <t>Publicación de la Cuenta Satélite de Salud (CSS), finalizada</t>
  </si>
  <si>
    <t>Un (1) boletín técnico y un (1) anexo de publicación de la CSS, finalizados</t>
  </si>
  <si>
    <t>27/10/2023</t>
  </si>
  <si>
    <t>DSCN_23</t>
  </si>
  <si>
    <t>Piloto de resultados preliminares de la Cuenta Satélite del Deporte de Bogotá (CSDB), finalizado.</t>
  </si>
  <si>
    <t>Número de resultados piloto de la Cuenta Satélite del deporte Bogotá, sobre número de resultados piloto proyectados</t>
  </si>
  <si>
    <t>Un (1) boletín técnico y un (1) anexo de publicación de la CSDB, finalizados</t>
  </si>
  <si>
    <t>27/04/2023</t>
  </si>
  <si>
    <t>DSCN_24</t>
  </si>
  <si>
    <t>Procesamiento y piloto de resultados de la medición de la economía digital en Colombia</t>
  </si>
  <si>
    <t>Un (1) Cuadro de resultados del piloto de la medición de la economía digital en Colombia.</t>
  </si>
  <si>
    <t>Dirección de Censos y Demografía - DCD</t>
  </si>
  <si>
    <t>CARACTER SOCIODEMOGRAFICO</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</si>
  <si>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</si>
  <si>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</si>
  <si>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</si>
  <si>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</si>
  <si>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</si>
  <si>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DCD_2</t>
  </si>
  <si>
    <t>Implementación de la estrategia étnica mediante el desarrollo de talleres con las comunidades para notificación de hechos de nacimientos y muertes, en los departamentos de Amazonas, Guainía, Chocó, Buenaventura, Pueblo Kogui de la Sierra Nevada de Santa Marta (La Guajira - Magdalena).</t>
  </si>
  <si>
    <t>Número de talleres realizados para la notificación de hechos de hechos vitales ( nacimiento y muerte).</t>
  </si>
  <si>
    <t>(i) acuerdos (ii) oficios de entrega de formatos(iii)listados de asistencia (vi) material fotográfico (v) informes de comisión por cada taller realizado.</t>
  </si>
  <si>
    <t>31-05-2023</t>
  </si>
  <si>
    <t>Documentos metodológicos del censo de población y vivienda</t>
  </si>
  <si>
    <t>DCD_3</t>
  </si>
  <si>
    <t>Documentos preliminares: plan general y diseño temático, para la operación censal liderada por la DCD en materia agropecuaria.</t>
  </si>
  <si>
    <t>Número de documentos producidos</t>
  </si>
  <si>
    <t>Documento preliminares: (i)plan general y (ii)documento metodológico del diseño temático, elaborados</t>
  </si>
  <si>
    <t>DCD_4</t>
  </si>
  <si>
    <t>Documentación del diseño del conteo intercensal de población y vivienda 2025, elaborado.</t>
  </si>
  <si>
    <t>(i)preliminar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</si>
  <si>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Documentos de estudios postcensales temáticas demográficas y poblacionales</t>
  </si>
  <si>
    <t>DCD_5</t>
  </si>
  <si>
    <t>Gestionar el almacenamiento y custodia de la información estadística recolectada, atendiendo los lineamientos del sistema de gestión documental del DANE.</t>
  </si>
  <si>
    <t>% de seguimiento al proceso contractual de almacenamiento y custodia</t>
  </si>
  <si>
    <t xml:space="preserve">Evidencias de seguimiento del contrato de arrendamiento y reportes </t>
  </si>
  <si>
    <t>Plan Anticorrupción y de Atención al Ciudadano</t>
  </si>
  <si>
    <t>DCD_6</t>
  </si>
  <si>
    <t>Sistema de información del pueblo Wayuu creado, en cumplimiento de la sentencia T 302 del 2017 y auto 696 de 2022.</t>
  </si>
  <si>
    <t>Porcentaje de avance en la creación de los sistemas</t>
  </si>
  <si>
    <t>(i) Documentación técnica para la producción y recolección de información sociodemográfica del pueblo Wayuu (DCD) (ii)Información cartográfica marco (DIG)(iii)Documentos de diseño del sistema (DIRPEM)(iv) Diseño y desarrollo de la infraestructura tecnológica del sistema (OSIS).</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</si>
  <si>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</si>
  <si>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</si>
  <si>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</si>
  <si>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Cuadros de resultados para la temática de demografía y población</t>
  </si>
  <si>
    <t>DCD_8</t>
  </si>
  <si>
    <t>Propuesta metodológica con variables socioambientales a desarrollar en las operaciones estadísticas, en respuesta al Conpes 4058 sobre variabilidad climática.</t>
  </si>
  <si>
    <t>% de avance en la elaboración de la Propuesta metodológica con variables socioambientales a desarrollar en las operaciones estadísticas</t>
  </si>
  <si>
    <t>DCD_9</t>
  </si>
  <si>
    <t>Producción de información sobre los pueblos y comunidades étnicas del país requeridos para atender los futuros acuerdos resultantes del proceso de consulta del Plan Nacional de Desarrollo 2022-2026.</t>
  </si>
  <si>
    <t>(i) cuadros de salida de procesamientos especializados para grupo étnicos, (ii) actas de reunión y listados de asistencia</t>
  </si>
  <si>
    <t>DCD_10</t>
  </si>
  <si>
    <t>Documento metodológico para la identificación de los territorios indígenas ubicados en áreas no municipalizadas de los departamentos de Amazonas, Guainía y Vaupés elaborado, en cumplimiento de la ley 632 de 2018.</t>
  </si>
  <si>
    <t xml:space="preserve"> % de avance en la elaboración del documento metodológico</t>
  </si>
  <si>
    <t>% de avance en la elaboración del documento metodológico</t>
  </si>
  <si>
    <t>Boletines técnicos de la temática demografía y población</t>
  </si>
  <si>
    <t>DCD_11</t>
  </si>
  <si>
    <t>Informes de Estadística Sociodemográfica Aplicada, con el aprovechamiento de la información poblacional y demográfica, producidos.</t>
  </si>
  <si>
    <t>Número de informes de estadística sociodemográfica aplicada</t>
  </si>
  <si>
    <t>Informes de estadística sociodemográfica aplicada producidos</t>
  </si>
  <si>
    <t>DCD_12</t>
  </si>
  <si>
    <t>Metodologías Demográficas Aplicadas: documentos metodológicos para la actualización continua de la producción de información poblacional y demográfica, elaborados.</t>
  </si>
  <si>
    <t>Número de documento metodológicos elaborados.</t>
  </si>
  <si>
    <t>(i)Documento metodológico hijos propios, (ii)estimación de la mortalidad adulta</t>
  </si>
  <si>
    <t>DCD_13</t>
  </si>
  <si>
    <t>Método de estimación de los componentes demográficos (fecundidad, mortalidad y migración), evaluados</t>
  </si>
  <si>
    <t>Número de documentos evaluados</t>
  </si>
  <si>
    <t>(i)Documento metodológico (ii)cuadros salida</t>
  </si>
  <si>
    <t>DCD_14</t>
  </si>
  <si>
    <t xml:space="preserve">Estimación de la población a nivel municipal utilizando la misma metodología usada en el operativo de rutas CNPV 2018. </t>
  </si>
  <si>
    <t>Cuadros de salida con la población a nivel municipal (media e intervalos de confianza)</t>
  </si>
  <si>
    <t>DCD_15</t>
  </si>
  <si>
    <t>Número de artículos producidos</t>
  </si>
  <si>
    <t xml:space="preserve"> (i) artículo de la estimación de uso de métodos anticonceptivos para población étnica. (ii) artículo de la estimación de la población para Colombia (en colaboración con Southampton y Oxford.</t>
  </si>
  <si>
    <t>DCD_16</t>
  </si>
  <si>
    <t>La historia demográfica de la violencia en Colombia, por departamento, en los últimos 35 años con la información de la Comisión de la Verdad.</t>
  </si>
  <si>
    <t>(i)La historia demográfica de la violencia en Nariño y (ii)La historia demográfica de la violencia en Antioquia</t>
  </si>
  <si>
    <t>DCD_17</t>
  </si>
  <si>
    <t>Sistema de seguimiento permanente a las proyecciones conformado, en el marco de fenómenos coyunturales que afecten la dinámica poblacional</t>
  </si>
  <si>
    <t>DCD_18</t>
  </si>
  <si>
    <t>Documentos de análisis demográfico postcensal elaborados teniendo en cuenta los resultados del CNPV 2018 y otras fuentes de información.</t>
  </si>
  <si>
    <t>DCD_19</t>
  </si>
  <si>
    <t>Socialización focalizada de información demográfica y poblacional con enfoque territorial.</t>
  </si>
  <si>
    <t>(i)Ayuda de memoria (ii)listados de asistencia (iii) informes técnicos</t>
  </si>
  <si>
    <t>DCD_20</t>
  </si>
  <si>
    <t xml:space="preserve">Sistema de Información Estadística de Migración (SIEM) actualizado,  para la toma de decisiones y la evaluación de la Política Integral Migratoria colombiana. </t>
  </si>
  <si>
    <t>Cuadros de resultados para alimentar el SIEM</t>
  </si>
  <si>
    <t>DCD_21</t>
  </si>
  <si>
    <t xml:space="preserve">Conteo de población basado en el Registro Estadístico Base de Población (REBP) para los años 2021, como ejercicio complementario del diseño del conteo intercensal. </t>
  </si>
  <si>
    <t>(i) documento técnico y cuadros de salida resultado del diagnóstico de la variable de municipio de residencia habitual. (ii) Cuadros de salida con la asignación probabilística de residencia habitual. (iii) Documento técnico conteo de población basado en el REBP.</t>
  </si>
  <si>
    <t>DCD_22</t>
  </si>
  <si>
    <t xml:space="preserve"> Seguimiento y análisis de la población panel del REBP, para avanzar en la realización del un censos basado en registros.</t>
  </si>
  <si>
    <t>(i) documento técnico y cuadros de salida  resultado del análisis de evolución de cohortes (ii) documento técnico y cuadros de salida resultado del análisis líneas de vida de la población panel (iii) cuadro de salida calculo de indicadores (iv) Documento técnico seguimiento y análisis de la población panel.</t>
  </si>
  <si>
    <t>DCD_23</t>
  </si>
  <si>
    <t>Gestión para la obtención de información de proveedores de información secundaria, para el fortalecimiento de la variable de autorreconocimiento étnico en el Registro Estadístico Base de Población (REBP).</t>
  </si>
  <si>
    <t>(i) cuadros de salida con la difusión de resultados (ii) cuadros de salida entrega de resultados a cada proveedor (iii) ayudas de memoria y listados de asistencia.</t>
  </si>
  <si>
    <t>Documentos metodológicos - DCD</t>
  </si>
  <si>
    <t>DCD_24</t>
  </si>
  <si>
    <t>(Número de documentos de la fase de diseño de la implementación del enfoque diferencial étnico en el SEN, producidos/ total de documentos de la fase de diseño de la implementación del enfoque diferencial étnico en el SEN, propuestos) * 100</t>
  </si>
  <si>
    <t>% de avance en la entrega de los documentos de la fase de diseño de la implementación del enfoque diferencial étnico en el SEN</t>
  </si>
  <si>
    <t>Dirección de Metodología y Producción Estadística - DIMPE</t>
  </si>
  <si>
    <t>TEMAS ECONOMICOS</t>
  </si>
  <si>
    <t>Boletines técnicos de la temática agropecuaria</t>
  </si>
  <si>
    <t>Boletines técnicos de la temática ambiental</t>
  </si>
  <si>
    <t>Boletines técnicos de la temática comercio internacional</t>
  </si>
  <si>
    <t>Boletines técnicos temática construcción</t>
  </si>
  <si>
    <t>Boletines técnicos de la temática comercio interno</t>
  </si>
  <si>
    <t>Boletines técnicos de la temática industria</t>
  </si>
  <si>
    <t>Boletines técnicos para la temática de servicios</t>
  </si>
  <si>
    <t>Boletines técnicos de la temática tecnología e innovación</t>
  </si>
  <si>
    <t>Boletines técnicos de la temática precios y costos</t>
  </si>
  <si>
    <t>Boletines técnicos de la temática cultura</t>
  </si>
  <si>
    <t>Boletines técnicos de la temática mercado laboral</t>
  </si>
  <si>
    <t>Boletines técnicos temática de la seguridad y defensa</t>
  </si>
  <si>
    <t>Boletines técnicos de la temática educación</t>
  </si>
  <si>
    <t>Cuadros de resultados para la temática agropecuaria</t>
  </si>
  <si>
    <t>Cuadros de resultados para la temática de cultura</t>
  </si>
  <si>
    <t>Cuadros de resultados para la temática ambiental</t>
  </si>
  <si>
    <t>Cuadros de resultados para la temática de comercio internacional</t>
  </si>
  <si>
    <t>Cuadros de resultados para la temática de comercio interno</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</si>
  <si>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</si>
  <si>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</si>
  <si>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</si>
  <si>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</si>
  <si>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construcción</t>
  </si>
  <si>
    <t>Cuadros de resultados temática educación</t>
  </si>
  <si>
    <t>Cuadros de resultados para la temática de mercado laboral</t>
  </si>
  <si>
    <t>Cuadros de resultados para la temática de pobreza y condiciones de vida</t>
  </si>
  <si>
    <t>Cuadros de resultados para la temática de seguridad y defensa</t>
  </si>
  <si>
    <t>Dirección de Geoestadística - DIG</t>
  </si>
  <si>
    <t>INFORMACION GEOESPACIAL</t>
  </si>
  <si>
    <t>Bases de datos del marco geoestadístico nacional - DIG</t>
  </si>
  <si>
    <t>DIG_1</t>
  </si>
  <si>
    <t>Bases de datos del registro estadístico base de empresas, actualizadas.</t>
  </si>
  <si>
    <t>Número de bases de datos generadas/dos bases de datos programadas</t>
  </si>
  <si>
    <t>Dos (2) bases de datos producto de la actualización y mantenimiento del Registro Estadístico Base de Empresas. 
Una (1) base de datos con la caracterización de la vinculación por prestación de servicios en entidades del nivel nacional</t>
  </si>
  <si>
    <t>DIG_2</t>
  </si>
  <si>
    <t>Boletines generados con indicadores a partir del aprovechamiento de registros estadísticos producidos.</t>
  </si>
  <si>
    <t>Documentos generados/ Total de documentos programados</t>
  </si>
  <si>
    <t>DIG_3</t>
  </si>
  <si>
    <t>Base de datos generada / Bases de datos programadas</t>
  </si>
  <si>
    <t xml:space="preserve">Una (1) base de datos del Marco Geoestadístico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</si>
  <si>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</si>
  <si>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DIG_4</t>
  </si>
  <si>
    <t>Base de datos del Marco Maestro Rural y Agropecuario cartográficamente, actualizado.</t>
  </si>
  <si>
    <t>Una (1) base de datos validada con la variable de cobertura de tierra a partir de la integración de información de gremios e imágenes de satélite</t>
  </si>
  <si>
    <t xml:space="preserve"> $                                               231.657.000</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</si>
  <si>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</si>
  <si>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</si>
  <si>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</si>
  <si>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iniciativas ejecutadas/ iniciativas programadas</t>
  </si>
  <si>
    <t>Documento actividades realizadas</t>
  </si>
  <si>
    <t xml:space="preserve"> $                                                       59.800.000</t>
  </si>
  <si>
    <t>DIG_6</t>
  </si>
  <si>
    <t>Proyectos de investigación e innovación, enmarcados en el análisis y modelado de datos geoespaciales, en aras de fortalecer y generar valor agregado sobre el marco de procesos estadísticos, ejecutados</t>
  </si>
  <si>
    <t>Documentos generados / Documentos programados</t>
  </si>
  <si>
    <t>Documentos generados</t>
  </si>
  <si>
    <t>DIG_7</t>
  </si>
  <si>
    <t xml:space="preserve">
 Sistema actualizado / Sistema programado</t>
  </si>
  <si>
    <t xml:space="preserve">
Sistema de información Geoestadística actualizado</t>
  </si>
  <si>
    <t>DIG_8</t>
  </si>
  <si>
    <t>Productos geoespaciales que soporte los procesos de difusión de las operaciones estadísticas y otras fuentes, generados.</t>
  </si>
  <si>
    <t>Productos geoespaciales generados /Productos geoespaciales programados</t>
  </si>
  <si>
    <t>Bases de datos generadas</t>
  </si>
  <si>
    <t>Mantenimiento SIGESCO</t>
  </si>
  <si>
    <t>Sistema actualizado / Sistema programado</t>
  </si>
  <si>
    <t>Dirección de Recolección y Acopio - DRA</t>
  </si>
  <si>
    <t>Bases de datos de la temática de pobreza y condiciones de vida</t>
  </si>
  <si>
    <t>DRA_1</t>
  </si>
  <si>
    <t>Bases de datos operativas recolectadas, depuradas y consolidadas de la Encuesta de Gasto Interno en Turismo - EGIT</t>
  </si>
  <si>
    <t>Bases recolectadas de la EGIT/Bases proyectadas a recolectar de la EGIT * 100</t>
  </si>
  <si>
    <t>DRA_2</t>
  </si>
  <si>
    <t>Bases de datos de la temática de gobierno</t>
  </si>
  <si>
    <t>DRA_3</t>
  </si>
  <si>
    <t xml:space="preserve">% de cobertura obtenida /  % cobertura esperada </t>
  </si>
  <si>
    <t>Bases de datos de la temática agropecuaria</t>
  </si>
  <si>
    <t>DRA_4</t>
  </si>
  <si>
    <t>Bases de datos de Encuesta de Sacrificio de Ganado ESAG recolectada</t>
  </si>
  <si>
    <t>Numero de fuentes recolectadas / numero total de fuentes * 100</t>
  </si>
  <si>
    <t>Una base de datos de Encuesta de Sacrificio de Ganado ESAG mensual recolectada</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</si>
  <si>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</si>
  <si>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</si>
  <si>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</si>
  <si>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</si>
  <si>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</si>
  <si>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</si>
  <si>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</si>
  <si>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</si>
  <si>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Bases de datos de la temática de precios y costos</t>
  </si>
  <si>
    <t>DRA_7</t>
  </si>
  <si>
    <t>Base de datos con la producción mensual recolectada de las operaciones de índices correspondientes a:
 IPC
IPP
ICTC
ICTIP
ICES
ICOCED
ICOCIV
PPA
PVPLVA</t>
  </si>
  <si>
    <t xml:space="preserve"> Base de datos</t>
  </si>
  <si>
    <t>DRA_8</t>
  </si>
  <si>
    <t>Base de datos de la información recolectada, consolidada, depurada mensualmente de la Gran Encuesta Integrada de Hogares</t>
  </si>
  <si>
    <t>Numero de segmentos trabajados/ total segmentos anuales</t>
  </si>
  <si>
    <t>Base de datos recolectada</t>
  </si>
  <si>
    <t>DRA_9</t>
  </si>
  <si>
    <t>Base de resultados depurados operativos de los procesos de recuento y sensibilización</t>
  </si>
  <si>
    <t>Base de datos criticada</t>
  </si>
  <si>
    <t>Bases de datos de la temática de construcción</t>
  </si>
  <si>
    <t>DRA_10</t>
  </si>
  <si>
    <t>Bases de datos recolectadas y criticadas de acuerdo con la metodología y lineamientos establecidos de las operaciones CEED, IPOC y CHV.</t>
  </si>
  <si>
    <t>Base recolectada y criticada/Base planeada a recolectar</t>
  </si>
  <si>
    <t>Número de bases entregadas</t>
  </si>
  <si>
    <t>DRA_11</t>
  </si>
  <si>
    <t>Bases de datos recolectadas y criticadas de acuerdo con la metodología y lineamientos establecidos de las operaciones ELIC y FIVI.</t>
  </si>
  <si>
    <t>Base recolectada y criticada /Base planeada a recolectar</t>
  </si>
  <si>
    <t>Número de matrices entregadas</t>
  </si>
  <si>
    <t>Planes de recolección de las encuestas correspondientes</t>
  </si>
  <si>
    <t>Bases de datos de la temática de industria</t>
  </si>
  <si>
    <t>DRA_12</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</si>
  <si>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</si>
  <si>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Plan de acopio para cada operación estadística correspondiente</t>
  </si>
  <si>
    <t>Bases de datos de la temática de comercio internacional</t>
  </si>
  <si>
    <t>DRA_13</t>
  </si>
  <si>
    <t>Planes de acopio actualizados y alineados con los operativos de:
Registro de Exportaciones
Registro de Importaciones
Zonas Francas</t>
  </si>
  <si>
    <t>Número de planes de acopio actualizados/ Número de planes de acopio a actualizar</t>
  </si>
  <si>
    <t>Bases de datos de la temática de comercio interno</t>
  </si>
  <si>
    <t>DRA_14</t>
  </si>
  <si>
    <t>Planes de recolección actualizados y alineados con los  operativos:
Encuesta Mensual de Comercio
Encuesta Anual de Comercio
Precio de Venta al Público de Cigarrillos y Tabaco</t>
  </si>
  <si>
    <t>Bases de datos de la temática de servicios</t>
  </si>
  <si>
    <t>DRA_15</t>
  </si>
  <si>
    <t>Planes de recolección actualizados y alineados con los operativos:
Encuesta Anual de Servicios
Encuesta Mensual de Servicios
Encuesta Mensual de Alojamiento</t>
  </si>
  <si>
    <t>DRA_16</t>
  </si>
  <si>
    <t>Plan de recolección actualizado y alineado con el operativo de la Encuesta Mensual de Comercio Exterior de Servicios 2023</t>
  </si>
  <si>
    <t>Plan de recolección de la encuesta correspondiente</t>
  </si>
  <si>
    <t>Bases de datos de la temática de transporte</t>
  </si>
  <si>
    <t>DRA_17</t>
  </si>
  <si>
    <t>Plan de recolección actualizado y alineado con el operativo de la Encuesta de Transporte Urbano de Pasajeros  2023</t>
  </si>
  <si>
    <t>DRA_18</t>
  </si>
  <si>
    <t>Base de datos anual con los criterios de cobertura, calidad y oportunidad definidos en el plan de recolección  de las operaciones:
Encuesta Anual Manufacturera
Encuesta Ambiental Industrial</t>
  </si>
  <si>
    <t>Número de bases entregadas / Número de bases a entregar</t>
  </si>
  <si>
    <t>Bases de datos</t>
  </si>
  <si>
    <t>DRA_19</t>
  </si>
  <si>
    <t>Base de datos mensuales con los criterios de cobertura, calidad y oportunidad definidos en el plan de recolección de las operaciones:
Encuesta Mensual Manufacturera con Enfoque Territorial
Estadística de cemento Gris y Concreto
Indicador de Mezcla Asfáltica</t>
  </si>
  <si>
    <t>DRA_20</t>
  </si>
  <si>
    <t>Bases de datos semestrales con los criterios de cobertura, calidad y oportunidad definidos en el plan de recolección de los registro de:
Exportaciones  2023
Importaciones 2023
Zonas Francas 2023</t>
  </si>
  <si>
    <t>DRA_21</t>
  </si>
  <si>
    <t>Base de datos mensuales con los criterios de cobertura, calidad y oportunidad definidos en el plan de recolección de la  Encuesta Mensual de Comercio 2023</t>
  </si>
  <si>
    <t>DRA_22</t>
  </si>
  <si>
    <t>Base de datos anual con los criterios de cobertura, calidad y oportunidad definidos en el plan de recolección de la Encuesta Anual de Comercio 2022</t>
  </si>
  <si>
    <t>Base de datos</t>
  </si>
  <si>
    <t>DRA_23</t>
  </si>
  <si>
    <t>Base de datos semestrales con los criterios de cobertura, calidad y oportunidad definidos en el plan de recolección del Precio de venta al público de Cigarrillos y Tabaco 2023</t>
  </si>
  <si>
    <t>DRA_24</t>
  </si>
  <si>
    <t>Base de datos anual con los criterios de cobertura, calidad y oportunidad definidos en el plan de recolección  de la Encuesta Anual de Servicios 2022</t>
  </si>
  <si>
    <t>DRA_25</t>
  </si>
  <si>
    <t>Base de datos mensuales con los criterios de cobertura, calidad y oportunidad definidos en el plan de recolección de la Encuesta Mensual de Servicios 2023</t>
  </si>
  <si>
    <t>DRA_26</t>
  </si>
  <si>
    <t>Base de datos mensuales con los criterios de cobertura, calidad y oportunidad definidos en el plan de recolección de la Encuesta Mensual de Alojamiento 2023</t>
  </si>
  <si>
    <t>DRA_27</t>
  </si>
  <si>
    <t>Base de datos mensuales con los criterios de cobertura, calidad y oportunidad definidos en el plan de recolección de la Encuesta Mensual de Comercio Exterior de Servicios 2023</t>
  </si>
  <si>
    <t>Base de datos trimestral con los criterios de cobertura, calidad y oportunidad definidos en el plan de recolección de la Encuesta de Transporte Urbano de Pasajeros  2023</t>
  </si>
  <si>
    <t>Direcciones Territoriales - DT</t>
  </si>
  <si>
    <t>DT_1</t>
  </si>
  <si>
    <t>Acuerdos con universidades o centros culturales, para fortalecer actividades operativas de las sedes en el territorio planeados en el 2022 y formalizados en el 2023 
Dos (2) convenios realizados por la Dirección Territorial Centro - Bogotá
Un (1) convenio realizado por la Dirección Territorial Centro Oriente - Bucaramanga
Cuatro (4) convenios realizados por la Dirección Territorial Noroccidente - Medellín</t>
  </si>
  <si>
    <t xml:space="preserve">(Número de convenios realizados en el periodo)*100/ Número de convenios totales </t>
  </si>
  <si>
    <t>Acuerdos firmados con universidades o centros culturales</t>
  </si>
  <si>
    <t>DT_2</t>
  </si>
  <si>
    <t>Implementación de los mejoramientos que se han realizado en las diferentes Direcciones Territoriales como un ejercicio de unificación de procesos.</t>
  </si>
  <si>
    <t>% Avance de la implementación de las mejoras /  % total de la meta</t>
  </si>
  <si>
    <t>Implementación de los mejoramientos que se han realizado en las diferentes Direcciones Territoriales</t>
  </si>
  <si>
    <t>DT_3</t>
  </si>
  <si>
    <t>Primera fase de implementación del esquema de seguimiento de las actividades de las Direcciones Territoriales.</t>
  </si>
  <si>
    <t>% Avance de desarrollo de la implementación / % total de la meta</t>
  </si>
  <si>
    <t>Implementación de las Funcionalidades del esquema de seguimiento de las actividades de las Direcciones Territoriales</t>
  </si>
  <si>
    <t>DT_4</t>
  </si>
  <si>
    <t>Documento de resultados de las auditorias internas</t>
  </si>
  <si>
    <t>FONDANE</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</si>
  <si>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</si>
  <si>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</si>
  <si>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</si>
  <si>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</si>
  <si>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</si>
  <si>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</si>
  <si>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Servicio de evaluación del proceso estadístico - FONDANE</t>
  </si>
  <si>
    <t>FONDANE_2</t>
  </si>
  <si>
    <t>Contratos de evaluación del proceso estadístico en ejecución durante la vigencia</t>
  </si>
  <si>
    <t>Número de contratos con recursos en ejecución</t>
  </si>
  <si>
    <t>Informe de los contratos en ejecución</t>
  </si>
  <si>
    <t>AREA O DEPENDENCIA</t>
  </si>
  <si>
    <t>PROYECTO</t>
  </si>
  <si>
    <t>Informacion Geoespacial</t>
  </si>
  <si>
    <t>Recoleccion y Acopio</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</si>
  <si>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</si>
  <si>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</si>
  <si>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</si>
  <si>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</si>
  <si>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</si>
  <si>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</si>
  <si>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</si>
  <si>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</si>
  <si>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</si>
  <si>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</si>
  <si>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</si>
  <si>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</si>
  <si>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</si>
  <si>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</si>
  <si>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</si>
  <si>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</si>
  <si>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</si>
  <si>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</si>
  <si>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</si>
  <si>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</si>
  <si>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</si>
  <si>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</si>
  <si>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</si>
  <si>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</si>
  <si>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DIG</t>
  </si>
  <si>
    <t>Desarrollo Censo Economico. Nacional</t>
  </si>
  <si>
    <t>Sedes adquiridas</t>
  </si>
  <si>
    <t>Bases de datos del directorio estadístico</t>
  </si>
  <si>
    <t>Servicios tecnológicos</t>
  </si>
  <si>
    <t>C-0401-1003-28</t>
  </si>
  <si>
    <t>CENSO ECONOMICO</t>
  </si>
  <si>
    <t>Hambre Cero</t>
  </si>
  <si>
    <t>DIMPE</t>
  </si>
  <si>
    <t>Fortalecimiento de la capacidad tecnica y administrativa</t>
  </si>
  <si>
    <t>Direccion</t>
  </si>
  <si>
    <t>C-0499-1003-6</t>
  </si>
  <si>
    <t>2. Plan Anual de Adquisiciones</t>
  </si>
  <si>
    <t>2. Integridad</t>
  </si>
  <si>
    <t>El cambio es con las Mujeres</t>
  </si>
  <si>
    <t>DIRPEN</t>
  </si>
  <si>
    <t>Caracter Sociodemografico</t>
  </si>
  <si>
    <t>Servicio de educación informal para la gestión administrativa</t>
  </si>
  <si>
    <t>Boletines técnicos de la temática gobierno</t>
  </si>
  <si>
    <t>Documentos metodológicos - CE</t>
  </si>
  <si>
    <t>Direccion de Censos y Demografia</t>
  </si>
  <si>
    <t>C-0401-1003-20</t>
  </si>
  <si>
    <t>3. Plan Anual de Vacantes</t>
  </si>
  <si>
    <t>Economía para la Vida: Colombia Líder en la Lucha Contra el Cambio Climático</t>
  </si>
  <si>
    <t>DICE</t>
  </si>
  <si>
    <t>Cultura Estadistica</t>
  </si>
  <si>
    <t>Bases de datos de la temática ambiental</t>
  </si>
  <si>
    <t>Direccion de Difusion y Cultura Estadística</t>
  </si>
  <si>
    <t>Equidad</t>
  </si>
  <si>
    <t>Planes Administrativos</t>
  </si>
  <si>
    <t>4. Plan de Previsión de Recursos Humanos</t>
  </si>
  <si>
    <t>De una Economía Extractivista Hacia Una Economía Productiva</t>
  </si>
  <si>
    <t>SECRETARIA</t>
  </si>
  <si>
    <t>Servicio de educación informal sobre los instrumentos de coordinación del sistema estadístico nacional</t>
  </si>
  <si>
    <t>Boletines técnicos de la cuenta satélite de salud</t>
  </si>
  <si>
    <t>Servicios de información actualizados</t>
  </si>
  <si>
    <t>Boletines técnicos temática transporte</t>
  </si>
  <si>
    <t>C-0401-1003-30</t>
  </si>
  <si>
    <t>Un Catastro Multipropósito que aporte a la creación de valor público</t>
  </si>
  <si>
    <t>Valoración de costos ambientales</t>
  </si>
  <si>
    <t>Colombia Sociedad Joven para la Vida</t>
  </si>
  <si>
    <t>SISTEMAS</t>
  </si>
  <si>
    <t>Coordinacion y Regulacion del SEN</t>
  </si>
  <si>
    <t>Direccion de Geoestadistica</t>
  </si>
  <si>
    <t>C-0401-1003-21</t>
  </si>
  <si>
    <t>Democratización del Estado, Libertades Fundamentales y Agenda Internacional para la Vida</t>
  </si>
  <si>
    <t>DT</t>
  </si>
  <si>
    <t>Cuentas Nacionales y Macroeconomia</t>
  </si>
  <si>
    <t>Cuadros de resultados del censo de población y vivienda</t>
  </si>
  <si>
    <t>Boletines técnicos de la cuenta satélite economía del cuidado</t>
  </si>
  <si>
    <t>Direccion de Regulacion, Planeacion, Estandarizacion y Normalizacion</t>
  </si>
  <si>
    <t>C-0401-1003-26</t>
  </si>
  <si>
    <t>7. Plan de Incentivos Institucionales</t>
  </si>
  <si>
    <t>Dejaremos Atrás la Guerra y Entraremos por Fin a una Era de Paz</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</si>
  <si>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</si>
  <si>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</si>
  <si>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</si>
  <si>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</si>
  <si>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</si>
  <si>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</si>
  <si>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</si>
  <si>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</si>
  <si>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</si>
  <si>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</si>
  <si>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Cuadros de resultados para la temática de gobierno</t>
  </si>
  <si>
    <t>Gestión Documental</t>
  </si>
  <si>
    <t>C-0499-1003-8</t>
  </si>
  <si>
    <t>Plan Nacional de Gestión del Riesgo de Desastre - PNGRD</t>
  </si>
  <si>
    <t>9. Participación ciudadana en la gestión pública</t>
  </si>
  <si>
    <t>COOP</t>
  </si>
  <si>
    <t>Mejoramiento infraestructura y equipamiento fIsico</t>
  </si>
  <si>
    <t>Bases de datos de la temática de educación</t>
  </si>
  <si>
    <t>Oficina Asesora de Planeación</t>
  </si>
  <si>
    <t>10. Racionalización de trámites</t>
  </si>
  <si>
    <t>JURIDICA</t>
  </si>
  <si>
    <t>OCDE</t>
  </si>
  <si>
    <t>Boletines técnicosdel pibbogotá d.c</t>
  </si>
  <si>
    <t>Oficina de Control Interno</t>
  </si>
  <si>
    <t>11. Plan de Tratamiento de Riesgos de Seguridad y Privacidad de la Información</t>
  </si>
  <si>
    <t>OPLAN</t>
  </si>
  <si>
    <t>Temas Economicos</t>
  </si>
  <si>
    <t>Oficina de Cooperación Internacional</t>
  </si>
  <si>
    <t>12. Seguridad digital</t>
  </si>
  <si>
    <t>Secretaria General - GIT PQRSD</t>
  </si>
  <si>
    <t>Temas Sociales</t>
  </si>
  <si>
    <t>Oficina de Sistemas</t>
  </si>
  <si>
    <t>C-0499-1003-5</t>
  </si>
  <si>
    <t>SUBDIRECCION</t>
  </si>
  <si>
    <t>Fortalecimiento de Informacion - SEN</t>
  </si>
  <si>
    <t>Oficina Jurídica</t>
  </si>
  <si>
    <t>CENSOE</t>
  </si>
  <si>
    <t>Bases de datos de la temática de tecnología e innovación</t>
  </si>
  <si>
    <t>Secretaria General</t>
  </si>
  <si>
    <t>DIRECCION</t>
  </si>
  <si>
    <t>GESTIONDOC</t>
  </si>
  <si>
    <t>C-0499-1003-7</t>
  </si>
  <si>
    <t>Cuadros de resultados para la temática de transporte</t>
  </si>
  <si>
    <t>A-03-02-02-105-002-10</t>
  </si>
  <si>
    <t>Dirección - GEDI</t>
  </si>
  <si>
    <t>DIRECCIONES TERRITORIALES</t>
  </si>
  <si>
    <t>Direccion de Metodologia y Produccion Estadistica</t>
  </si>
  <si>
    <t>C-0401-1003-22</t>
  </si>
  <si>
    <t>C-0401-1003-23</t>
  </si>
  <si>
    <t>C-0401-1003-3</t>
  </si>
  <si>
    <t>La LÌNEA ESTRATEGICA que se alinearía con la meta propuesta</t>
  </si>
  <si>
    <t xml:space="preserve">Número entero o el porcentaje alcanzar como  meta </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</si>
  <si>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</si>
  <si>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</si>
  <si>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</si>
  <si>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 xml:space="preserve">Valor porcentual (%) o numérico de avance de la meta  de acuerdo a la periodicidad (Para % debe ser acumulativa)
</t>
  </si>
  <si>
    <t>Objetivo estratégico del Plan Estratégico Institucional 2022 - 2026 con el cual contribuya a la meta formulada</t>
  </si>
  <si>
    <t>Legado del Plan Nacional de Desarrollo - Pendil 2022 - 2026, con el cual contribuya a la meta formulada</t>
  </si>
  <si>
    <t>18. Gestión del conocimiento y la innovación</t>
  </si>
  <si>
    <t>6. Transparencia, acceso a la información pública y lucha contra la corrupción</t>
  </si>
  <si>
    <t>Matriz de identificación  de la demanda de Cooperación Internacional técnica y financiera, realizada</t>
  </si>
  <si>
    <t>Estadísticas para la Visibilización de las inequidades</t>
  </si>
  <si>
    <t>17. Gestión de la información estadística</t>
  </si>
  <si>
    <t>Notas estadísticas generadas para la Visibilización de la Agenda 2030 y sus Objetivos de Desarrollo Sostenible</t>
  </si>
  <si>
    <t>Numero de notas estadísticas publicadas / Numero de Notas estadísticas proyectadas</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</si>
  <si>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</si>
  <si>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</si>
  <si>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</si>
  <si>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</si>
  <si>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</si>
  <si>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</si>
  <si>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</si>
  <si>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Líneas de investigación definidas o pruebas de concepto para la inclusión de nuevas metodologías de producción estadística, específicamente para la desagregación de variables y la inclusión de nuevas fuentes de información</t>
  </si>
  <si>
    <t xml:space="preserve">%Avance de PAAI  = Cantidad de informes realizados / Cantidad de Informes programados </t>
  </si>
  <si>
    <t>Lineamiento para el tratamiento de las denuncias, formalizado para orientar a la ciudadanía en el proceso de gestión.</t>
  </si>
  <si>
    <t>Plan Estratégico de Tecnologías de la Información  2023-2026, con instrumentos para su seguimiento y evaluación</t>
  </si>
  <si>
    <t>13. Defensa jurídica</t>
  </si>
  <si>
    <t>Incrementar el puntaje del Índice de Desempeño Institucional del DANE en 6 puntos o más para llegar a puntaje mínimo del 85%</t>
  </si>
  <si>
    <t xml:space="preserve">3. Planeación Institucional </t>
  </si>
  <si>
    <t>Presentaciones mensuales para Comité Directivo</t>
  </si>
  <si>
    <t xml:space="preserve">%Avance de desarrollo en el SPGI periódico /  % total de la meta </t>
  </si>
  <si>
    <t>7. Fortalecimiento organizacional y  simplificación de procesos</t>
  </si>
  <si>
    <t>Cronograma de trabajo y seguimiento periódico</t>
  </si>
  <si>
    <t>Informe de ejecución de las actividades realizadas.</t>
  </si>
  <si>
    <t xml:space="preserve">Porcentaje de avance del proceso de gestión para la aplicación de la batería de riesgo psicosocial.   </t>
  </si>
  <si>
    <t>Informe resultados aplicación de batería de riesgo psicosocial</t>
  </si>
  <si>
    <t>Evidencias de la implementación de la campaña de sensibilización (actas, invitaciones, listas de asistencia, etc.)</t>
  </si>
  <si>
    <t>Bases de datos de operaciones estadísticas y registros estadísticos anonimizadas, con medidas de riesgo de identificación generadas y documentadas</t>
  </si>
  <si>
    <t>Documento de lineamientos de clasificación de archivos de información</t>
  </si>
  <si>
    <t>12. Gestión de proveedores de datos</t>
  </si>
  <si>
    <t>Documento de la Política de Información Estadística actualizada</t>
  </si>
  <si>
    <t>Acompañamientos realizados * 100 / Acompañamientos priorizados</t>
  </si>
  <si>
    <t># de diagnósticos de registros administrativos realizados</t>
  </si>
  <si>
    <t># de actividades realizadas/ # de actividades programadas*100</t>
  </si>
  <si>
    <t>4 estudios de prospectiva y  análisis de datos</t>
  </si>
  <si>
    <t>Cuatro (4) estudios de prospectiva y  análisis de datos</t>
  </si>
  <si>
    <t>% de avance en el desarrollo y mantenimiento de la plataforma SEN 2,0</t>
  </si>
  <si>
    <t>Un (1) proyecto de funcionalidades de la plataforma tecnológica del SEN 2,0 desarrollado</t>
  </si>
  <si>
    <t>Política de gobierno de Registros Administrativos y Fuentes alternas implementada</t>
  </si>
  <si>
    <t>(Número de acciones implementadas) *100 / Número de acciones programadas</t>
  </si>
  <si>
    <t>Política de gobierno de Registros Administrativos</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</si>
  <si>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</si>
  <si>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Documento de lineamientos  que determine roles y responsables, que garantice la articulación entre la OSIS y DIRPEN</t>
  </si>
  <si>
    <t>Política de Gestión del Conocimiento e Innovación GESCO, implementada</t>
  </si>
  <si>
    <t>Siete (7) boletines técnicos junto a sus anexos estadísticos de la cuenta satélite ambiental</t>
  </si>
  <si>
    <t>Boletines técnicos de la cuenta satélite de cultura Bogotá</t>
  </si>
  <si>
    <t>Boletines técnicos del pib nacional</t>
  </si>
  <si>
    <t xml:space="preserve">Un (1) boletín técnico y sus anexos estadísticos, finalizados; y una (1) base de datos procesada. </t>
  </si>
  <si>
    <t>Un (1) boletín técnico y sus anexos estadísticos, finalizados; y una (1) base de datos procesada.</t>
  </si>
  <si>
    <t>Dos (2) boletines técnicos y sus respectivos anexos estadísticos de publicación, finalizados</t>
  </si>
  <si>
    <t xml:space="preserve">Un (1) boletín técnico y tres (3) anexos estadísticos y una (1) base de datos del año 2021 definitivo y 2022 provisional, finalizados. </t>
  </si>
  <si>
    <t>Cuatro (4) boletines técnicos y sus respectivos anexos de publicación, finalizados</t>
  </si>
  <si>
    <t>Propuesta metodológica elaborada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</si>
  <si>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</si>
  <si>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 xml:space="preserve">Marco geoestadístico nacional actualizado en sus componentes cartográficos y temáticos </t>
  </si>
  <si>
    <t>Mantenimiento del sistema de gestión de la estratifición socioeconómica SISGECO, de acuerdo a las novedades y la vinculación de municipios</t>
  </si>
  <si>
    <t>Una base de datos operativa recolectada, depurada y consolidada de la Encuesta de Gasto Interno en Turismo - EGIT</t>
  </si>
  <si>
    <t>Base de datos operativa recolectada, depurada y consolidada de las Encuestas sobre ambiente y desempeño Institucional nacional y departamental EDI-EDID</t>
  </si>
  <si>
    <t>Una base de datos operativa recolectada, depurada y consolidada de las Encuestas sobre ambiente y desempeño Institucional nacional y departamental EDI-EDID</t>
  </si>
  <si>
    <t>Bases de datos recolectadas/ bases de datos proyectadas</t>
  </si>
  <si>
    <t>Número de planes de recolección actualizados/ Número de planes de recolección a actualizar</t>
  </si>
  <si>
    <t>Operaciones Estadísticas continuas con auditoria interna  realizada por las Direcciones Territoriales</t>
  </si>
  <si>
    <t>(Número de OOEE con auditoria interna en el periodo)*100/ Número total de OOEE planeadas para auditar</t>
  </si>
  <si>
    <t>Proyecto de inversión o funcionamiento con el que se cumplirá la meta</t>
  </si>
  <si>
    <t>Actualizar el sistema de información geoestadística (SIGE) para aumentar la disponibilidad de información estadística y geoespacial de alta calidad.</t>
  </si>
  <si>
    <t>Artículos para revistas indexadas internacionales sobre estimaciones de los componentes demográficos: fecundidad, mortalidad y migración.</t>
  </si>
  <si>
    <t>Un (1) documento con la metodología a aplicar para la adecuación del SEN con enfoque diferencial étnico, elaborado.</t>
  </si>
  <si>
    <t>En formulación</t>
  </si>
  <si>
    <t>DEPARTAMENTO ADMINISTRATIVO NACIONAL DE ESTADÍSTICA
 PLAN DE ACCIÓN INSTITUCIONAL VERSIÓN 1
FECHA DE PUBLICACIÓN: 31 DE ENERO DE 2023</t>
  </si>
  <si>
    <t>OSIS_3</t>
  </si>
  <si>
    <t>DIG_9</t>
  </si>
  <si>
    <t>Certificación de calidad mantenida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</si>
</sst>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 * #,##0.00_ ;_ * \-#,##0.00_ ;_ * &quot;-&quot;??_ ;_ @_ "/>
    <numFmt numFmtId="167" formatCode="dd/mm/yyyy;@"/>
    <numFmt numFmtId="168" formatCode="_-&quot;$&quot;\ * #,##0_-;\-&quot;$&quot;\ * #,##0_-;_-&quot;$&quot;\ * &quot;-&quot;??_-;_-@_-"/>
    <numFmt numFmtId="169" formatCode="_-[$$-409]* #,##0.00_ ;_-[$$-409]* \-#,##0.00\ ;_-[$$-409]* &quot;-&quot;??_ ;_-@_ "/>
    <numFmt numFmtId="170" formatCode="_-[$$-409]* #,##0_ ;_-[$$-409]* \-#,##0\ ;_-[$$-409]* &quot;-&quot;??_ ;_-@_ "/>
  </numFmts>
  <fonts count="6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2"/>
      <color theme="11"/>
      <name val="Calibri"/>
      <family val="2"/>
      <scheme val="minor"/>
    </font>
    <font>
      <b/>
      <sz val="18"/>
      <color theme="1"/>
      <name val="Calibri"/>
      <family val="2"/>
      <scheme val="minor"/>
    </font>
    <font>
      <sz val="12"/>
      <color rgb="FF486995"/>
      <name val="Calibri"/>
      <family val="2"/>
      <scheme val="minor"/>
    </font>
    <font>
      <sz val="8"/>
      <name val="Segoe UI"/>
      <family val="2"/>
    </font>
    <font>
      <u/>
      <sz val="12"/>
      <color theme="10"/>
      <name val="Calibri"/>
      <family val="2"/>
      <scheme val="minor"/>
    </font>
    <font>
      <sz val="10"/>
      <color theme="1"/>
      <name val="Segoe UI"/>
      <family val="2"/>
    </font>
    <font>
      <u/>
      <sz val="10"/>
      <color theme="10"/>
      <name val="Segoe UI"/>
      <family val="2"/>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b/>
      <sz val="8"/>
      <name val="Segoe UI"/>
      <family val="2"/>
    </font>
    <font>
      <b/>
      <sz val="10"/>
      <name val="Segoe UI"/>
      <family val="2"/>
    </font>
    <font>
      <sz val="12"/>
      <color rgb="FF000000"/>
      <name val="Calibri"/>
      <family val="2"/>
      <scheme val="minor"/>
    </font>
    <font>
      <b/>
      <sz val="14"/>
      <color theme="1"/>
      <name val="Segoe UI"/>
      <family val="2"/>
    </font>
    <font>
      <b/>
      <sz val="20"/>
      <color theme="1"/>
      <name val="Calibri"/>
      <family val="2"/>
      <scheme val="minor"/>
    </font>
    <font>
      <sz val="8"/>
      <name val="Calibri"/>
      <family val="2"/>
      <scheme val="minor"/>
    </font>
    <font>
      <sz val="9"/>
      <color rgb="FF000000"/>
      <name val="Segoe UI"/>
      <family val="2"/>
    </font>
    <font>
      <sz val="8"/>
      <color rgb="FF000000"/>
      <name val="Segoe UI"/>
      <family val="2"/>
    </font>
    <font>
      <b/>
      <sz val="8"/>
      <color rgb="FF000000"/>
      <name val="Segoe UI"/>
      <family val="2"/>
    </font>
    <font>
      <b/>
      <sz val="11"/>
      <color rgb="FFBA004C"/>
      <name val="Segoe UI"/>
      <family val="2"/>
    </font>
    <font>
      <b/>
      <sz val="11"/>
      <color rgb="FF008080"/>
      <name val="Segoe UI"/>
      <family val="2"/>
    </font>
    <font>
      <b/>
      <sz val="11"/>
      <color rgb="FF002060"/>
      <name val="Segoe UI"/>
      <family val="2"/>
    </font>
    <font>
      <b/>
      <sz val="11"/>
      <color theme="0" tint="-0.499984740745262"/>
      <name val="Segoe UI"/>
      <family val="2"/>
    </font>
    <font>
      <sz val="8"/>
      <color theme="1"/>
      <name val="Calibri"/>
      <family val="2"/>
      <scheme val="minor"/>
    </font>
    <font>
      <sz val="8"/>
      <color rgb="FFBA004C"/>
      <name val="Segoe UI"/>
      <family val="2"/>
    </font>
    <font>
      <sz val="8"/>
      <color theme="0"/>
      <name val="Segoe UI"/>
      <family val="2"/>
    </font>
    <font>
      <sz val="8"/>
      <color rgb="FF008080"/>
      <name val="Segoe UI"/>
      <family val="2"/>
    </font>
    <font>
      <sz val="8"/>
      <color rgb="FF002060"/>
      <name val="Segoe UI"/>
      <family val="2"/>
    </font>
    <font>
      <sz val="8"/>
      <color theme="0" tint="-0.499984740745262"/>
      <name val="Segoe UI"/>
      <family val="2"/>
    </font>
    <font>
      <sz val="9"/>
      <name val="Segoe UI Light"/>
      <family val="2"/>
    </font>
    <font>
      <b/>
      <sz val="11"/>
      <name val="Segoe UI"/>
      <family val="2"/>
    </font>
    <font>
      <sz val="10"/>
      <name val="Segoe UI"/>
      <family val="2"/>
    </font>
    <font>
      <sz val="9"/>
      <name val="Segoe UI"/>
      <family val="2"/>
      <charset val="1"/>
    </font>
    <font>
      <b/>
      <sz val="9"/>
      <name val="Segoe UI"/>
      <family val="2"/>
      <charset val="1"/>
    </font>
    <font>
      <b/>
      <sz val="9"/>
      <name val="Segoe UI"/>
      <charset val="1"/>
    </font>
    <font>
      <b/>
      <sz val="9"/>
      <color rgb="FF000000"/>
      <name val="Segoe UI"/>
      <charset val="1"/>
    </font>
    <font>
      <sz val="9"/>
      <color rgb="FF000000"/>
      <name val="Segoe UI"/>
      <charset val="1"/>
    </font>
    <font>
      <sz val="9"/>
      <color rgb="FF000000"/>
      <name val="Segoe UI"/>
      <family val="2"/>
      <charset val="1"/>
    </font>
    <font>
      <sz val="9"/>
      <name val="Segoe UI"/>
    </font>
    <font>
      <sz val="9"/>
      <color rgb="FF000000"/>
      <name val="Segoe UI"/>
    </font>
  </fonts>
  <fills count="23">
    <fill>
      <patternFill patternType="none"/>
    </fill>
    <fill>
      <patternFill patternType="gray125"/>
    </fill>
    <fill>
      <patternFill patternType="solid">
        <fgColor theme="0"/>
        <bgColor indexed="64"/>
      </patternFill>
    </fill>
    <fill>
      <patternFill patternType="solid">
        <fgColor rgb="FFC0E9EE"/>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8" tint="-0.499984740745262"/>
        <bgColor indexed="64"/>
      </patternFill>
    </fill>
    <fill>
      <patternFill patternType="solid">
        <fgColor theme="8" tint="-0.499984740745262"/>
        <bgColor rgb="FF000000"/>
      </patternFill>
    </fill>
    <fill>
      <patternFill patternType="solid">
        <fgColor rgb="FF002060"/>
        <bgColor indexed="64"/>
      </patternFill>
    </fill>
    <fill>
      <patternFill patternType="solid">
        <fgColor theme="4" tint="0.79998168889431442"/>
        <bgColor indexed="64"/>
      </patternFill>
    </fill>
    <fill>
      <patternFill patternType="solid">
        <fgColor rgb="FFF2F2F2"/>
        <bgColor rgb="FF000000"/>
      </patternFill>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indexed="64"/>
      </patternFill>
    </fill>
  </fills>
  <borders count="32">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right style="medium">
        <color theme="0"/>
      </right>
      <top style="medium">
        <color theme="0"/>
      </top>
      <bottom style="medium">
        <color theme="0"/>
      </bottom>
      <diagonal/>
    </border>
    <border>
      <left/>
      <right/>
      <top style="medium">
        <color rgb="FF008080"/>
      </top>
      <bottom style="medium">
        <color rgb="FF008080"/>
      </bottom>
      <diagonal/>
    </border>
    <border>
      <left/>
      <right style="medium">
        <color rgb="FF008080"/>
      </right>
      <top style="medium">
        <color rgb="FF008080"/>
      </top>
      <bottom style="medium">
        <color rgb="FF00808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medium">
        <color rgb="FF008080"/>
      </left>
      <right/>
      <top style="medium">
        <color rgb="FF008080"/>
      </top>
      <bottom style="medium">
        <color rgb="FF008080"/>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hair">
        <color auto="1"/>
      </top>
      <bottom style="hair">
        <color auto="1"/>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style="medium">
        <color rgb="FF008080"/>
      </left>
      <right style="hair">
        <color indexed="64"/>
      </right>
      <top style="hair">
        <color indexed="64"/>
      </top>
      <bottom style="hair">
        <color indexed="64"/>
      </bottom>
      <diagonal/>
    </border>
    <border>
      <left/>
      <right style="medium">
        <color rgb="FF008080"/>
      </right>
      <top style="hair">
        <color indexed="64"/>
      </top>
      <bottom style="hair">
        <color indexed="64"/>
      </bottom>
      <diagonal/>
    </border>
    <border>
      <left style="medium">
        <color rgb="FF008080"/>
      </left>
      <right style="hair">
        <color indexed="64"/>
      </right>
      <top/>
      <bottom style="hair">
        <color indexed="64"/>
      </bottom>
      <diagonal/>
    </border>
    <border>
      <left/>
      <right style="medium">
        <color rgb="FF008080"/>
      </right>
      <top/>
      <bottom style="hair">
        <color indexed="64"/>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right style="hair">
        <color auto="1"/>
      </right>
      <top/>
      <bottom/>
      <diagonal/>
    </border>
  </borders>
  <cellStyleXfs count="70">
    <xf numFmtId="0" fontId="0" fillId="0" borderId="0"/>
    <xf numFmtId="0" fontId="14" fillId="0" borderId="0"/>
    <xf numFmtId="9" fontId="14" fillId="0" borderId="0" applyFont="0" applyFill="0" applyBorder="0" applyAlignment="0" applyProtection="0"/>
    <xf numFmtId="166" fontId="16" fillId="0" borderId="0" applyFont="0" applyFill="0" applyBorder="0" applyAlignment="0" applyProtection="0"/>
    <xf numFmtId="164" fontId="14" fillId="0" borderId="0" applyFont="0" applyFill="0" applyBorder="0" applyAlignment="0" applyProtection="0"/>
    <xf numFmtId="0" fontId="16" fillId="0" borderId="0"/>
    <xf numFmtId="9" fontId="16" fillId="0" borderId="0" applyFont="0" applyFill="0" applyBorder="0" applyAlignment="0" applyProtection="0"/>
    <xf numFmtId="0" fontId="17" fillId="0" borderId="0" applyNumberFormat="0" applyFill="0" applyBorder="0" applyAlignment="0" applyProtection="0"/>
    <xf numFmtId="0" fontId="13" fillId="0" borderId="0"/>
    <xf numFmtId="165" fontId="13" fillId="0" borderId="0" applyFont="0" applyFill="0" applyBorder="0" applyAlignment="0" applyProtection="0"/>
    <xf numFmtId="0" fontId="12" fillId="0" borderId="0"/>
    <xf numFmtId="9" fontId="12" fillId="0" borderId="0" applyFont="0" applyFill="0" applyBorder="0" applyAlignment="0" applyProtection="0"/>
    <xf numFmtId="164" fontId="12" fillId="0" borderId="0" applyFont="0" applyFill="0" applyBorder="0" applyAlignment="0" applyProtection="0"/>
    <xf numFmtId="0" fontId="12" fillId="0" borderId="0"/>
    <xf numFmtId="43" fontId="1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0" borderId="0"/>
    <xf numFmtId="9" fontId="11" fillId="0" borderId="0" applyFont="0" applyFill="0" applyBorder="0" applyAlignment="0" applyProtection="0"/>
    <xf numFmtId="164" fontId="11"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2" fontId="15" fillId="0" borderId="0" applyFont="0" applyFill="0" applyBorder="0" applyAlignment="0" applyProtection="0"/>
    <xf numFmtId="0" fontId="8" fillId="0" borderId="0"/>
    <xf numFmtId="0" fontId="8" fillId="0" borderId="0"/>
    <xf numFmtId="0" fontId="7" fillId="0" borderId="0"/>
    <xf numFmtId="0" fontId="7" fillId="0" borderId="0"/>
    <xf numFmtId="0" fontId="6" fillId="0" borderId="0"/>
    <xf numFmtId="0" fontId="5" fillId="0" borderId="0"/>
    <xf numFmtId="0" fontId="5" fillId="0" borderId="0"/>
    <xf numFmtId="0" fontId="4" fillId="0" borderId="0"/>
    <xf numFmtId="0" fontId="4" fillId="0" borderId="0"/>
    <xf numFmtId="0" fontId="22" fillId="0" borderId="0" applyNumberFormat="0" applyFill="0" applyBorder="0" applyAlignment="0" applyProtection="0"/>
    <xf numFmtId="0" fontId="3" fillId="0" borderId="0"/>
    <xf numFmtId="9"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2"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cellStyleXfs>
  <cellXfs count="314">
    <xf numFmtId="0" fontId="0" fillId="0" borderId="0" xfId="0"/>
    <xf numFmtId="0" fontId="0" fillId="2" borderId="0" xfId="0" applyFill="1"/>
    <xf numFmtId="168" fontId="20" fillId="0" borderId="0" xfId="0" applyNumberFormat="1" applyFont="1" applyAlignment="1">
      <alignment horizontal="right"/>
    </xf>
    <xf numFmtId="0" fontId="19" fillId="0" borderId="0" xfId="0" applyFont="1" applyAlignment="1">
      <alignment horizontal="center" vertical="center" wrapText="1"/>
    </xf>
    <xf numFmtId="0" fontId="19" fillId="0" borderId="0" xfId="0" applyFont="1" applyAlignment="1">
      <alignment horizontal="center" vertical="center"/>
    </xf>
    <xf numFmtId="0" fontId="21" fillId="0" borderId="0" xfId="0" applyFont="1" applyProtection="1">
      <protection locked="0"/>
    </xf>
    <xf numFmtId="0" fontId="23" fillId="0" borderId="0" xfId="0" applyFont="1"/>
    <xf numFmtId="0" fontId="24" fillId="0" borderId="0" xfId="34" applyFont="1" applyAlignment="1">
      <alignment horizontal="justify" vertical="center"/>
    </xf>
    <xf numFmtId="0" fontId="0" fillId="4" borderId="0" xfId="0" applyFill="1"/>
    <xf numFmtId="0" fontId="0" fillId="5" borderId="0" xfId="0" applyFill="1"/>
    <xf numFmtId="0" fontId="0" fillId="0" borderId="0" xfId="0" applyAlignment="1">
      <alignment horizontal="center"/>
    </xf>
    <xf numFmtId="0" fontId="27" fillId="6" borderId="1" xfId="0" applyFont="1" applyFill="1" applyBorder="1" applyAlignment="1" applyProtection="1">
      <alignment horizontal="center" vertical="center" wrapText="1"/>
      <protection locked="0"/>
    </xf>
    <xf numFmtId="49" fontId="28" fillId="6" borderId="1" xfId="0" applyNumberFormat="1" applyFont="1" applyFill="1" applyBorder="1" applyAlignment="1" applyProtection="1">
      <alignment horizontal="center" vertical="center" wrapText="1"/>
      <protection locked="0"/>
    </xf>
    <xf numFmtId="167" fontId="28" fillId="6" borderId="1" xfId="30" applyNumberFormat="1" applyFont="1" applyFill="1" applyBorder="1" applyAlignment="1" applyProtection="1">
      <alignment horizontal="center" vertical="center" wrapText="1"/>
      <protection locked="0"/>
    </xf>
    <xf numFmtId="0" fontId="28" fillId="6" borderId="1" xfId="0" applyFont="1" applyFill="1" applyBorder="1" applyAlignment="1" applyProtection="1">
      <alignment horizontal="center" vertical="center" wrapText="1"/>
      <protection locked="0"/>
    </xf>
    <xf numFmtId="0" fontId="30" fillId="0" borderId="0" xfId="0" applyFont="1" applyAlignment="1" applyProtection="1">
      <alignment horizontal="center"/>
      <protection locked="0"/>
    </xf>
    <xf numFmtId="168" fontId="28" fillId="7" borderId="1" xfId="0" applyNumberFormat="1" applyFont="1" applyFill="1" applyBorder="1" applyAlignment="1">
      <alignment horizontal="center" vertical="center" wrapText="1"/>
    </xf>
    <xf numFmtId="168" fontId="28" fillId="6" borderId="1" xfId="0" applyNumberFormat="1" applyFont="1" applyFill="1" applyBorder="1" applyAlignment="1" applyProtection="1">
      <alignment horizontal="center" vertical="center" wrapText="1"/>
      <protection locked="0"/>
    </xf>
    <xf numFmtId="49" fontId="30" fillId="0" borderId="0" xfId="0" applyNumberFormat="1" applyFont="1" applyAlignment="1" applyProtection="1">
      <alignment horizontal="center"/>
      <protection locked="0"/>
    </xf>
    <xf numFmtId="167" fontId="30" fillId="0" borderId="0" xfId="0" applyNumberFormat="1" applyFont="1" applyAlignment="1" applyProtection="1">
      <alignment horizontal="center"/>
      <protection locked="0"/>
    </xf>
    <xf numFmtId="168" fontId="29" fillId="0" borderId="0" xfId="0" applyNumberFormat="1" applyFont="1" applyAlignment="1">
      <alignment horizontal="center"/>
    </xf>
    <xf numFmtId="0" fontId="29" fillId="2" borderId="0" xfId="0" applyFont="1" applyFill="1" applyAlignment="1">
      <alignment horizontal="center"/>
    </xf>
    <xf numFmtId="0" fontId="21" fillId="8" borderId="1" xfId="0" applyFont="1" applyFill="1" applyBorder="1" applyAlignment="1" applyProtection="1">
      <alignment horizontal="center" vertical="center" wrapText="1"/>
      <protection locked="0"/>
    </xf>
    <xf numFmtId="0" fontId="32" fillId="9" borderId="1" xfId="0" applyFont="1" applyFill="1" applyBorder="1" applyAlignment="1" applyProtection="1">
      <alignment horizontal="center" vertical="center" wrapText="1"/>
      <protection locked="0"/>
    </xf>
    <xf numFmtId="167" fontId="21" fillId="8" borderId="1" xfId="0" applyNumberFormat="1" applyFont="1" applyFill="1" applyBorder="1" applyAlignment="1" applyProtection="1">
      <alignment horizontal="center" vertical="center" wrapText="1"/>
      <protection locked="0"/>
    </xf>
    <xf numFmtId="167" fontId="32" fillId="9" borderId="1" xfId="35" applyNumberFormat="1" applyFont="1" applyFill="1" applyBorder="1" applyAlignment="1" applyProtection="1">
      <alignment horizontal="center" vertical="center" wrapText="1"/>
      <protection locked="0"/>
    </xf>
    <xf numFmtId="49" fontId="32" fillId="9" borderId="1" xfId="0" applyNumberFormat="1" applyFont="1" applyFill="1" applyBorder="1" applyAlignment="1" applyProtection="1">
      <alignment horizontal="center" vertical="center" wrapText="1"/>
      <protection locked="0"/>
    </xf>
    <xf numFmtId="0" fontId="25" fillId="12" borderId="1" xfId="0" applyFont="1" applyFill="1" applyBorder="1" applyAlignment="1">
      <alignment horizontal="center" vertical="center"/>
    </xf>
    <xf numFmtId="0" fontId="25" fillId="12" borderId="1" xfId="0" applyFont="1" applyFill="1" applyBorder="1" applyAlignment="1">
      <alignment horizontal="center" vertical="center" wrapText="1"/>
    </xf>
    <xf numFmtId="0" fontId="26" fillId="3" borderId="0" xfId="35" applyFont="1" applyFill="1" applyAlignment="1">
      <alignment horizontal="center"/>
    </xf>
    <xf numFmtId="0" fontId="3" fillId="0" borderId="0" xfId="35"/>
    <xf numFmtId="0" fontId="29" fillId="0" borderId="0" xfId="0" applyFont="1"/>
    <xf numFmtId="0" fontId="33" fillId="0" borderId="0" xfId="0" applyFont="1" applyAlignment="1">
      <alignment horizontal="left" readingOrder="1"/>
    </xf>
    <xf numFmtId="0" fontId="33" fillId="0" borderId="0" xfId="0" applyFont="1" applyAlignment="1">
      <alignment horizontal="left" vertical="center" readingOrder="1"/>
    </xf>
    <xf numFmtId="0" fontId="3" fillId="0" borderId="0" xfId="35" applyAlignment="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29" fillId="0" borderId="0" xfId="0" applyFont="1" applyAlignment="1">
      <alignment vertical="center"/>
    </xf>
    <xf numFmtId="42" fontId="28" fillId="6" borderId="1" xfId="24" applyFont="1" applyFill="1" applyBorder="1" applyAlignment="1">
      <alignment horizontal="center" vertical="center"/>
    </xf>
    <xf numFmtId="0" fontId="28" fillId="6" borderId="1" xfId="0" applyFont="1" applyFill="1" applyBorder="1" applyAlignment="1">
      <alignment horizontal="center" vertical="center" wrapText="1"/>
    </xf>
    <xf numFmtId="0" fontId="0" fillId="5" borderId="0" xfId="0" applyFill="1" applyAlignment="1">
      <alignment vertical="center"/>
    </xf>
    <xf numFmtId="0" fontId="28" fillId="13" borderId="1" xfId="0" applyFont="1" applyFill="1" applyBorder="1" applyAlignment="1">
      <alignment horizontal="center" vertical="center" wrapText="1"/>
    </xf>
    <xf numFmtId="0" fontId="29" fillId="2" borderId="0" xfId="0" applyFont="1" applyFill="1"/>
    <xf numFmtId="0" fontId="28" fillId="6" borderId="1" xfId="36" applyNumberFormat="1" applyFont="1" applyFill="1" applyBorder="1" applyAlignment="1" applyProtection="1">
      <alignment horizontal="center" vertical="center" wrapText="1"/>
      <protection locked="0"/>
    </xf>
    <xf numFmtId="0" fontId="28" fillId="14" borderId="1"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8" fillId="14" borderId="4" xfId="0" applyFont="1" applyFill="1" applyBorder="1" applyAlignment="1">
      <alignment horizontal="center" vertical="center" wrapText="1"/>
    </xf>
    <xf numFmtId="0" fontId="28" fillId="14" borderId="5" xfId="0" applyFont="1" applyFill="1" applyBorder="1" applyAlignment="1">
      <alignment horizontal="center" vertical="center" wrapText="1"/>
    </xf>
    <xf numFmtId="0" fontId="28" fillId="13" borderId="1" xfId="0" applyFont="1" applyFill="1" applyBorder="1" applyAlignment="1">
      <alignment horizontal="center" vertical="center"/>
    </xf>
    <xf numFmtId="49" fontId="28" fillId="14" borderId="1" xfId="0" applyNumberFormat="1" applyFont="1" applyFill="1" applyBorder="1" applyAlignment="1" applyProtection="1">
      <alignment horizontal="center" vertical="center" wrapText="1"/>
      <protection locked="0"/>
    </xf>
    <xf numFmtId="167" fontId="28" fillId="14" borderId="1" xfId="30" applyNumberFormat="1" applyFont="1" applyFill="1" applyBorder="1" applyAlignment="1" applyProtection="1">
      <alignment horizontal="center" vertical="center" wrapText="1"/>
      <protection locked="0"/>
    </xf>
    <xf numFmtId="42" fontId="28" fillId="14" borderId="1" xfId="24" applyFont="1" applyFill="1" applyBorder="1" applyAlignment="1">
      <alignment horizontal="center" vertical="center"/>
    </xf>
    <xf numFmtId="14" fontId="28" fillId="6" borderId="1" xfId="30" applyNumberFormat="1" applyFont="1" applyFill="1" applyBorder="1" applyAlignment="1" applyProtection="1">
      <alignment horizontal="center" vertical="center" wrapText="1"/>
      <protection locked="0"/>
    </xf>
    <xf numFmtId="49" fontId="28" fillId="6" borderId="1" xfId="30" applyNumberFormat="1" applyFont="1" applyFill="1" applyBorder="1" applyAlignment="1" applyProtection="1">
      <alignment horizontal="center" vertical="center" wrapText="1"/>
      <protection locked="0"/>
    </xf>
    <xf numFmtId="0" fontId="28" fillId="6" borderId="2"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4" xfId="0" applyFont="1" applyFill="1" applyBorder="1" applyAlignment="1">
      <alignment horizontal="center" vertical="center" wrapText="1"/>
    </xf>
    <xf numFmtId="14" fontId="37" fillId="14" borderId="1" xfId="0" applyNumberFormat="1" applyFont="1" applyFill="1" applyBorder="1" applyAlignment="1">
      <alignment horizontal="center" vertical="center" wrapText="1"/>
    </xf>
    <xf numFmtId="14" fontId="37" fillId="14" borderId="3" xfId="0" applyNumberFormat="1" applyFont="1" applyFill="1" applyBorder="1" applyAlignment="1">
      <alignment horizontal="center" vertical="center" wrapText="1"/>
    </xf>
    <xf numFmtId="14" fontId="37" fillId="14" borderId="2" xfId="0" applyNumberFormat="1" applyFont="1" applyFill="1" applyBorder="1" applyAlignment="1">
      <alignment horizontal="center" vertical="center" wrapText="1"/>
    </xf>
    <xf numFmtId="14" fontId="37" fillId="14" borderId="4" xfId="0" applyNumberFormat="1" applyFont="1" applyFill="1" applyBorder="1" applyAlignment="1">
      <alignment horizontal="center" vertical="center" wrapText="1"/>
    </xf>
    <xf numFmtId="49" fontId="37" fillId="6" borderId="1" xfId="0" applyNumberFormat="1" applyFont="1" applyFill="1" applyBorder="1" applyAlignment="1" applyProtection="1">
      <alignment horizontal="center" vertical="center" wrapText="1"/>
      <protection locked="0"/>
    </xf>
    <xf numFmtId="14" fontId="28" fillId="6" borderId="1" xfId="0" applyNumberFormat="1" applyFont="1" applyFill="1" applyBorder="1" applyAlignment="1">
      <alignment horizontal="center" vertical="center" wrapText="1"/>
    </xf>
    <xf numFmtId="14" fontId="28" fillId="6" borderId="3" xfId="0" applyNumberFormat="1" applyFont="1" applyFill="1" applyBorder="1" applyAlignment="1">
      <alignment horizontal="center" vertical="center" wrapText="1"/>
    </xf>
    <xf numFmtId="14" fontId="28" fillId="6" borderId="2" xfId="0" applyNumberFormat="1" applyFont="1" applyFill="1" applyBorder="1" applyAlignment="1">
      <alignment horizontal="center" vertical="center" wrapText="1"/>
    </xf>
    <xf numFmtId="14" fontId="28" fillId="6" borderId="4" xfId="0" applyNumberFormat="1" applyFont="1" applyFill="1" applyBorder="1" applyAlignment="1">
      <alignment horizontal="center" vertical="center" wrapText="1"/>
    </xf>
    <xf numFmtId="167" fontId="38" fillId="8" borderId="1" xfId="0" applyNumberFormat="1" applyFont="1" applyFill="1" applyBorder="1" applyAlignment="1" applyProtection="1">
      <alignment horizontal="center" vertical="center" wrapText="1"/>
      <protection locked="0"/>
    </xf>
    <xf numFmtId="0" fontId="28" fillId="14" borderId="1" xfId="0" applyFont="1" applyFill="1" applyBorder="1" applyAlignment="1">
      <alignment vertical="center" wrapText="1"/>
    </xf>
    <xf numFmtId="14" fontId="28" fillId="14" borderId="1" xfId="0" applyNumberFormat="1" applyFont="1" applyFill="1" applyBorder="1" applyAlignment="1">
      <alignment horizontal="center" vertical="center" wrapText="1"/>
    </xf>
    <xf numFmtId="14" fontId="28" fillId="14" borderId="2" xfId="0" applyNumberFormat="1" applyFont="1" applyFill="1" applyBorder="1" applyAlignment="1">
      <alignment horizontal="center" vertical="center" wrapText="1"/>
    </xf>
    <xf numFmtId="14" fontId="28" fillId="14" borderId="4" xfId="0" applyNumberFormat="1" applyFont="1" applyFill="1" applyBorder="1" applyAlignment="1">
      <alignment horizontal="center" vertical="center" wrapText="1"/>
    </xf>
    <xf numFmtId="170" fontId="28" fillId="14" borderId="1" xfId="0" applyNumberFormat="1" applyFont="1" applyFill="1" applyBorder="1" applyAlignment="1">
      <alignment vertical="center"/>
    </xf>
    <xf numFmtId="169" fontId="28" fillId="14" borderId="2" xfId="0" applyNumberFormat="1" applyFont="1" applyFill="1" applyBorder="1" applyAlignment="1">
      <alignment vertical="center"/>
    </xf>
    <xf numFmtId="170" fontId="28" fillId="14" borderId="4" xfId="0" applyNumberFormat="1" applyFont="1" applyFill="1" applyBorder="1" applyAlignment="1">
      <alignment vertical="center"/>
    </xf>
    <xf numFmtId="170" fontId="28" fillId="14" borderId="2" xfId="0" applyNumberFormat="1" applyFont="1" applyFill="1" applyBorder="1" applyAlignment="1">
      <alignment vertical="center"/>
    </xf>
    <xf numFmtId="0" fontId="2" fillId="2" borderId="0" xfId="0" applyFont="1" applyFill="1"/>
    <xf numFmtId="0" fontId="40" fillId="15" borderId="7" xfId="0" applyFont="1" applyFill="1" applyBorder="1" applyAlignment="1" applyProtection="1">
      <alignment horizontal="center" vertical="center" wrapText="1"/>
      <protection locked="0"/>
    </xf>
    <xf numFmtId="0" fontId="25" fillId="16" borderId="7" xfId="0" applyFont="1" applyFill="1" applyBorder="1" applyAlignment="1" applyProtection="1">
      <alignment horizontal="center" vertical="center" wrapText="1"/>
      <protection locked="0"/>
    </xf>
    <xf numFmtId="49" fontId="41" fillId="17" borderId="7" xfId="0" applyNumberFormat="1" applyFont="1" applyFill="1" applyBorder="1" applyAlignment="1" applyProtection="1">
      <alignment horizontal="center" vertical="center" wrapText="1"/>
      <protection locked="0"/>
    </xf>
    <xf numFmtId="49" fontId="25" fillId="16" borderId="7" xfId="0" applyNumberFormat="1" applyFont="1" applyFill="1" applyBorder="1" applyAlignment="1" applyProtection="1">
      <alignment horizontal="center" vertical="center" wrapText="1"/>
      <protection locked="0"/>
    </xf>
    <xf numFmtId="0" fontId="41" fillId="17" borderId="7" xfId="0" applyFont="1" applyFill="1" applyBorder="1" applyAlignment="1" applyProtection="1">
      <alignment horizontal="center" vertical="center" wrapText="1"/>
      <protection locked="0"/>
    </xf>
    <xf numFmtId="167" fontId="41" fillId="17" borderId="7" xfId="35" applyNumberFormat="1" applyFont="1" applyFill="1" applyBorder="1" applyAlignment="1" applyProtection="1">
      <alignment horizontal="center" vertical="center" wrapText="1"/>
      <protection locked="0"/>
    </xf>
    <xf numFmtId="167" fontId="41" fillId="17" borderId="8" xfId="35" applyNumberFormat="1" applyFont="1" applyFill="1" applyBorder="1" applyAlignment="1" applyProtection="1">
      <alignment horizontal="center" vertical="center" wrapText="1"/>
      <protection locked="0"/>
    </xf>
    <xf numFmtId="167" fontId="41" fillId="18" borderId="9" xfId="35" applyNumberFormat="1" applyFont="1" applyFill="1" applyBorder="1" applyAlignment="1" applyProtection="1">
      <alignment horizontal="center" vertical="center" wrapText="1"/>
      <protection locked="0"/>
    </xf>
    <xf numFmtId="167" fontId="41" fillId="17" borderId="10" xfId="35" applyNumberFormat="1" applyFont="1" applyFill="1" applyBorder="1" applyAlignment="1" applyProtection="1">
      <alignment horizontal="center" vertical="center" wrapText="1"/>
      <protection locked="0"/>
    </xf>
    <xf numFmtId="167" fontId="41" fillId="18" borderId="10" xfId="35" applyNumberFormat="1" applyFont="1" applyFill="1" applyBorder="1" applyAlignment="1" applyProtection="1">
      <alignment horizontal="center" vertical="center" wrapText="1"/>
      <protection locked="0"/>
    </xf>
    <xf numFmtId="167" fontId="41" fillId="18" borderId="11" xfId="35" applyNumberFormat="1" applyFont="1" applyFill="1" applyBorder="1" applyAlignment="1" applyProtection="1">
      <alignment horizontal="center" vertical="center" wrapText="1"/>
      <protection locked="0"/>
    </xf>
    <xf numFmtId="0" fontId="42" fillId="19" borderId="12" xfId="0" applyFont="1" applyFill="1" applyBorder="1" applyAlignment="1" applyProtection="1">
      <alignment horizontal="center" vertical="center" wrapText="1"/>
      <protection locked="0"/>
    </xf>
    <xf numFmtId="0" fontId="42" fillId="19" borderId="7" xfId="0" applyFont="1" applyFill="1" applyBorder="1" applyAlignment="1" applyProtection="1">
      <alignment horizontal="center" vertical="center" wrapText="1"/>
      <protection locked="0"/>
    </xf>
    <xf numFmtId="0" fontId="43" fillId="7" borderId="7" xfId="0" applyFont="1" applyFill="1" applyBorder="1" applyAlignment="1" applyProtection="1">
      <alignment horizontal="center" vertical="center" wrapText="1"/>
      <protection locked="0"/>
    </xf>
    <xf numFmtId="0" fontId="2" fillId="0" borderId="0" xfId="0" applyFont="1"/>
    <xf numFmtId="0" fontId="44" fillId="2" borderId="0" xfId="0" applyFont="1" applyFill="1"/>
    <xf numFmtId="0" fontId="45" fillId="15" borderId="0" xfId="0" applyFont="1" applyFill="1" applyAlignment="1" applyProtection="1">
      <alignment horizontal="center" vertical="center" wrapText="1"/>
      <protection locked="0"/>
    </xf>
    <xf numFmtId="0" fontId="46" fillId="16" borderId="0" xfId="0" applyFont="1" applyFill="1" applyAlignment="1" applyProtection="1">
      <alignment horizontal="center" vertical="center" wrapText="1"/>
      <protection locked="0"/>
    </xf>
    <xf numFmtId="49" fontId="47" fillId="17" borderId="0" xfId="0" applyNumberFormat="1" applyFont="1" applyFill="1" applyAlignment="1" applyProtection="1">
      <alignment horizontal="center" vertical="center" wrapText="1"/>
      <protection locked="0"/>
    </xf>
    <xf numFmtId="49" fontId="46" fillId="16" borderId="0" xfId="0" applyNumberFormat="1" applyFont="1" applyFill="1" applyAlignment="1" applyProtection="1">
      <alignment horizontal="center" vertical="center" wrapText="1"/>
      <protection locked="0"/>
    </xf>
    <xf numFmtId="0" fontId="47" fillId="17" borderId="0" xfId="0" applyFont="1" applyFill="1" applyAlignment="1" applyProtection="1">
      <alignment horizontal="center" vertical="center" wrapText="1"/>
      <protection locked="0"/>
    </xf>
    <xf numFmtId="167" fontId="47" fillId="17" borderId="0" xfId="35" applyNumberFormat="1" applyFont="1" applyFill="1" applyAlignment="1" applyProtection="1">
      <alignment horizontal="center" vertical="center" wrapText="1"/>
      <protection locked="0"/>
    </xf>
    <xf numFmtId="0" fontId="48" fillId="19" borderId="0" xfId="0" applyFont="1" applyFill="1" applyAlignment="1" applyProtection="1">
      <alignment horizontal="center" vertical="center" wrapText="1"/>
      <protection locked="0"/>
    </xf>
    <xf numFmtId="0" fontId="49" fillId="7" borderId="0" xfId="0" applyFont="1" applyFill="1" applyAlignment="1" applyProtection="1">
      <alignment horizontal="center" vertical="center" wrapText="1"/>
      <protection locked="0"/>
    </xf>
    <xf numFmtId="0" fontId="44" fillId="0" borderId="0" xfId="0" applyFont="1"/>
    <xf numFmtId="167" fontId="47" fillId="18" borderId="16" xfId="35" applyNumberFormat="1" applyFont="1" applyFill="1" applyBorder="1" applyAlignment="1" applyProtection="1">
      <alignment horizontal="center" vertical="center" wrapText="1"/>
      <protection locked="0"/>
    </xf>
    <xf numFmtId="167" fontId="27" fillId="6" borderId="1" xfId="30" applyNumberFormat="1" applyFont="1" applyFill="1" applyBorder="1" applyAlignment="1" applyProtection="1">
      <alignment horizontal="center" vertical="center" wrapText="1"/>
      <protection locked="0"/>
    </xf>
    <xf numFmtId="9" fontId="27" fillId="6" borderId="1" xfId="30" applyNumberFormat="1" applyFont="1" applyFill="1" applyBorder="1" applyAlignment="1" applyProtection="1">
      <alignment horizontal="center" vertical="center" wrapText="1"/>
      <protection locked="0"/>
    </xf>
    <xf numFmtId="2" fontId="27" fillId="6" borderId="1" xfId="30" applyNumberFormat="1"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9" fontId="27" fillId="14" borderId="4" xfId="0" applyNumberFormat="1" applyFont="1" applyFill="1" applyBorder="1" applyAlignment="1">
      <alignment horizontal="center" vertical="center" wrapText="1"/>
    </xf>
    <xf numFmtId="9" fontId="27" fillId="14" borderId="1" xfId="0" applyNumberFormat="1" applyFont="1" applyFill="1" applyBorder="1" applyAlignment="1">
      <alignment horizontal="center" vertical="center" wrapText="1"/>
    </xf>
    <xf numFmtId="9" fontId="27" fillId="14" borderId="3" xfId="0" applyNumberFormat="1" applyFont="1" applyFill="1" applyBorder="1" applyAlignment="1">
      <alignment vertical="center" wrapText="1"/>
    </xf>
    <xf numFmtId="0" fontId="27" fillId="14" borderId="3" xfId="0" applyFont="1" applyFill="1" applyBorder="1" applyAlignment="1">
      <alignment vertical="center" wrapText="1"/>
    </xf>
    <xf numFmtId="0" fontId="27" fillId="14" borderId="4" xfId="0" applyFont="1" applyFill="1" applyBorder="1" applyAlignment="1">
      <alignment vertical="center" wrapText="1"/>
    </xf>
    <xf numFmtId="9" fontId="27" fillId="14" borderId="4" xfId="0" applyNumberFormat="1" applyFont="1" applyFill="1" applyBorder="1" applyAlignment="1">
      <alignment vertical="center" wrapText="1"/>
    </xf>
    <xf numFmtId="1" fontId="27" fillId="6" borderId="1" xfId="30" applyNumberFormat="1" applyFont="1" applyFill="1" applyBorder="1" applyAlignment="1" applyProtection="1">
      <alignment horizontal="center" vertical="center" wrapText="1"/>
      <protection locked="0"/>
    </xf>
    <xf numFmtId="9" fontId="27" fillId="6" borderId="1" xfId="36" applyFont="1" applyFill="1" applyBorder="1" applyAlignment="1" applyProtection="1">
      <alignment horizontal="center" vertical="center" wrapText="1"/>
      <protection locked="0"/>
    </xf>
    <xf numFmtId="9" fontId="27" fillId="14" borderId="1" xfId="30" applyNumberFormat="1" applyFont="1" applyFill="1" applyBorder="1" applyAlignment="1" applyProtection="1">
      <alignment horizontal="center" vertical="center" wrapText="1"/>
      <protection locked="0"/>
    </xf>
    <xf numFmtId="9" fontId="27" fillId="14" borderId="3" xfId="0" applyNumberFormat="1" applyFont="1" applyFill="1" applyBorder="1" applyAlignment="1">
      <alignment horizontal="center" vertical="center" wrapText="1"/>
    </xf>
    <xf numFmtId="1" fontId="27" fillId="14" borderId="1" xfId="30" applyNumberFormat="1" applyFont="1" applyFill="1" applyBorder="1" applyAlignment="1" applyProtection="1">
      <alignment horizontal="center" vertical="center" wrapText="1"/>
      <protection locked="0"/>
    </xf>
    <xf numFmtId="49" fontId="28" fillId="18" borderId="1" xfId="0" applyNumberFormat="1" applyFont="1" applyFill="1" applyBorder="1" applyAlignment="1" applyProtection="1">
      <alignment horizontal="center" vertical="center" wrapText="1"/>
      <protection locked="0"/>
    </xf>
    <xf numFmtId="1" fontId="27" fillId="14" borderId="4" xfId="0" applyNumberFormat="1" applyFont="1" applyFill="1" applyBorder="1" applyAlignment="1">
      <alignment horizontal="center" vertical="center" wrapText="1"/>
    </xf>
    <xf numFmtId="42" fontId="28" fillId="20" borderId="15" xfId="24" applyFont="1" applyFill="1" applyBorder="1" applyAlignment="1">
      <alignment horizontal="center" vertic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4" fillId="14" borderId="3" xfId="0" applyFont="1" applyFill="1" applyBorder="1" applyAlignment="1">
      <alignment horizontal="center" vertical="center" wrapText="1"/>
    </xf>
    <xf numFmtId="0" fontId="54" fillId="14" borderId="4" xfId="0" applyFont="1" applyFill="1" applyBorder="1" applyAlignment="1">
      <alignment horizontal="center" vertical="center" wrapText="1"/>
    </xf>
    <xf numFmtId="0" fontId="2" fillId="0" borderId="0" xfId="35" applyFont="1"/>
    <xf numFmtId="0" fontId="27" fillId="20" borderId="1" xfId="0" applyFont="1" applyFill="1" applyBorder="1" applyAlignment="1" applyProtection="1">
      <alignment horizontal="center" vertical="center" wrapText="1"/>
      <protection locked="0"/>
    </xf>
    <xf numFmtId="0" fontId="28" fillId="20" borderId="1" xfId="0" applyFont="1" applyFill="1" applyBorder="1" applyAlignment="1" applyProtection="1">
      <alignment horizontal="center" vertical="center" wrapText="1"/>
      <protection locked="0"/>
    </xf>
    <xf numFmtId="49" fontId="28" fillId="20" borderId="1" xfId="0" applyNumberFormat="1" applyFont="1" applyFill="1" applyBorder="1" applyAlignment="1" applyProtection="1">
      <alignment horizontal="center" vertical="center" wrapText="1"/>
      <protection locked="0"/>
    </xf>
    <xf numFmtId="167" fontId="28" fillId="20" borderId="1" xfId="30" applyNumberFormat="1" applyFont="1" applyFill="1" applyBorder="1" applyAlignment="1" applyProtection="1">
      <alignment horizontal="center" vertical="center" wrapText="1"/>
      <protection locked="0"/>
    </xf>
    <xf numFmtId="167" fontId="27" fillId="20" borderId="2" xfId="30" applyNumberFormat="1" applyFont="1" applyFill="1" applyBorder="1" applyAlignment="1" applyProtection="1">
      <alignment horizontal="center" vertical="center" wrapText="1"/>
      <protection locked="0"/>
    </xf>
    <xf numFmtId="9" fontId="27" fillId="20" borderId="2" xfId="30" applyNumberFormat="1" applyFont="1" applyFill="1" applyBorder="1" applyAlignment="1" applyProtection="1">
      <alignment horizontal="center" vertical="center" wrapText="1"/>
      <protection locked="0"/>
    </xf>
    <xf numFmtId="168" fontId="28" fillId="21" borderId="1" xfId="0" applyNumberFormat="1" applyFont="1" applyFill="1" applyBorder="1" applyAlignment="1">
      <alignment horizontal="center" vertical="center" wrapText="1"/>
    </xf>
    <xf numFmtId="168" fontId="28" fillId="20" borderId="1" xfId="0" applyNumberFormat="1" applyFont="1" applyFill="1" applyBorder="1" applyAlignment="1" applyProtection="1">
      <alignment horizontal="center" vertical="center" wrapText="1"/>
      <protection locked="0"/>
    </xf>
    <xf numFmtId="0" fontId="28" fillId="20" borderId="1" xfId="0" applyFont="1" applyFill="1" applyBorder="1" applyAlignment="1">
      <alignment horizontal="center" vertical="center" wrapText="1"/>
    </xf>
    <xf numFmtId="0" fontId="28" fillId="20" borderId="1" xfId="0" applyFont="1" applyFill="1" applyBorder="1" applyAlignment="1">
      <alignment horizontal="center"/>
    </xf>
    <xf numFmtId="42" fontId="28" fillId="20" borderId="1" xfId="24" applyFont="1" applyFill="1" applyBorder="1" applyAlignment="1">
      <alignment horizontal="center" vertical="center"/>
    </xf>
    <xf numFmtId="167" fontId="27" fillId="20" borderId="1" xfId="30" applyNumberFormat="1" applyFont="1" applyFill="1" applyBorder="1" applyAlignment="1" applyProtection="1">
      <alignment horizontal="center" vertical="center" wrapText="1"/>
      <protection locked="0"/>
    </xf>
    <xf numFmtId="9" fontId="27" fillId="20" borderId="1" xfId="30" applyNumberFormat="1" applyFont="1" applyFill="1" applyBorder="1" applyAlignment="1" applyProtection="1">
      <alignment horizontal="center" vertical="center" wrapText="1"/>
      <protection locked="0"/>
    </xf>
    <xf numFmtId="14" fontId="37" fillId="20" borderId="1" xfId="0" applyNumberFormat="1" applyFont="1" applyFill="1" applyBorder="1" applyAlignment="1">
      <alignment horizontal="center" vertical="center" wrapText="1"/>
    </xf>
    <xf numFmtId="14" fontId="37" fillId="20" borderId="3" xfId="0" applyNumberFormat="1" applyFont="1" applyFill="1" applyBorder="1" applyAlignment="1">
      <alignment horizontal="center" vertical="center" wrapText="1"/>
    </xf>
    <xf numFmtId="0" fontId="27" fillId="21" borderId="3" xfId="0" applyFont="1" applyFill="1" applyBorder="1" applyAlignment="1">
      <alignment horizontal="center" vertical="center" wrapText="1"/>
    </xf>
    <xf numFmtId="0" fontId="27" fillId="20" borderId="3" xfId="0" applyFont="1" applyFill="1" applyBorder="1" applyAlignment="1">
      <alignment horizontal="center" vertical="center" wrapText="1"/>
    </xf>
    <xf numFmtId="0" fontId="28" fillId="20" borderId="1" xfId="0" applyFont="1" applyFill="1" applyBorder="1" applyAlignment="1">
      <alignment horizontal="center" vertical="center"/>
    </xf>
    <xf numFmtId="14" fontId="37" fillId="20" borderId="2" xfId="0" applyNumberFormat="1" applyFont="1" applyFill="1" applyBorder="1" applyAlignment="1">
      <alignment horizontal="center" vertical="center" wrapText="1"/>
    </xf>
    <xf numFmtId="14" fontId="37" fillId="20" borderId="4" xfId="0" applyNumberFormat="1" applyFont="1" applyFill="1" applyBorder="1" applyAlignment="1">
      <alignment horizontal="center" vertical="center" wrapText="1"/>
    </xf>
    <xf numFmtId="0" fontId="27" fillId="21" borderId="4" xfId="0" applyFont="1" applyFill="1" applyBorder="1" applyAlignment="1">
      <alignment horizontal="center" vertical="center" wrapText="1"/>
    </xf>
    <xf numFmtId="0" fontId="27" fillId="20" borderId="4" xfId="0" applyFont="1" applyFill="1" applyBorder="1" applyAlignment="1">
      <alignment horizontal="center" vertical="center" wrapText="1"/>
    </xf>
    <xf numFmtId="9" fontId="27" fillId="21" borderId="4" xfId="0" applyNumberFormat="1" applyFont="1" applyFill="1" applyBorder="1" applyAlignment="1">
      <alignment horizontal="center" vertical="center" wrapText="1"/>
    </xf>
    <xf numFmtId="42" fontId="28" fillId="20" borderId="5" xfId="24" applyFont="1" applyFill="1" applyBorder="1" applyAlignment="1">
      <alignment vertical="center"/>
    </xf>
    <xf numFmtId="42" fontId="28" fillId="20" borderId="5" xfId="24" applyFont="1" applyFill="1" applyBorder="1" applyAlignment="1">
      <alignment horizontal="center" vertical="center"/>
    </xf>
    <xf numFmtId="0" fontId="28" fillId="20" borderId="2" xfId="0" applyFont="1" applyFill="1" applyBorder="1" applyAlignment="1">
      <alignment horizontal="center" vertical="center" wrapText="1"/>
    </xf>
    <xf numFmtId="0" fontId="27" fillId="20" borderId="1" xfId="30" applyFont="1" applyFill="1" applyBorder="1" applyAlignment="1" applyProtection="1">
      <alignment horizontal="center" vertical="center" wrapText="1"/>
      <protection locked="0"/>
    </xf>
    <xf numFmtId="1" fontId="27" fillId="20" borderId="1" xfId="30" applyNumberFormat="1" applyFont="1" applyFill="1" applyBorder="1" applyAlignment="1" applyProtection="1">
      <alignment horizontal="center" vertical="center" wrapText="1"/>
      <protection locked="0"/>
    </xf>
    <xf numFmtId="49" fontId="50" fillId="20" borderId="15" xfId="0" applyNumberFormat="1" applyFont="1" applyFill="1" applyBorder="1" applyAlignment="1" applyProtection="1">
      <alignment horizontal="center" vertical="center" wrapText="1"/>
      <protection locked="0"/>
    </xf>
    <xf numFmtId="49" fontId="28" fillId="20" borderId="15" xfId="0" applyNumberFormat="1" applyFont="1" applyFill="1" applyBorder="1" applyAlignment="1" applyProtection="1">
      <alignment horizontal="center" vertical="center" wrapText="1"/>
      <protection locked="0"/>
    </xf>
    <xf numFmtId="167" fontId="28" fillId="20" borderId="15" xfId="35" applyNumberFormat="1" applyFont="1" applyFill="1" applyBorder="1" applyAlignment="1" applyProtection="1">
      <alignment horizontal="center" vertical="center" wrapText="1"/>
      <protection locked="0"/>
    </xf>
    <xf numFmtId="167" fontId="28" fillId="20" borderId="17" xfId="35" applyNumberFormat="1" applyFont="1" applyFill="1" applyBorder="1" applyAlignment="1" applyProtection="1">
      <alignment horizontal="center" vertical="center" wrapText="1"/>
      <protection locked="0"/>
    </xf>
    <xf numFmtId="9" fontId="27" fillId="20" borderId="1" xfId="35" applyNumberFormat="1" applyFont="1" applyFill="1" applyBorder="1" applyAlignment="1" applyProtection="1">
      <alignment horizontal="center" vertical="center" wrapText="1"/>
      <protection locked="0"/>
    </xf>
    <xf numFmtId="1" fontId="27" fillId="20" borderId="1" xfId="35" applyNumberFormat="1" applyFont="1" applyFill="1" applyBorder="1" applyAlignment="1" applyProtection="1">
      <alignment horizontal="center" vertical="center" wrapText="1"/>
      <protection locked="0"/>
    </xf>
    <xf numFmtId="1" fontId="27" fillId="20" borderId="18" xfId="35" applyNumberFormat="1" applyFont="1" applyFill="1" applyBorder="1" applyAlignment="1" applyProtection="1">
      <alignment horizontal="center" vertical="center" wrapText="1"/>
      <protection locked="0"/>
    </xf>
    <xf numFmtId="9" fontId="27" fillId="20" borderId="18" xfId="35" applyNumberFormat="1" applyFont="1" applyFill="1" applyBorder="1" applyAlignment="1" applyProtection="1">
      <alignment horizontal="center" vertical="center" wrapText="1"/>
      <protection locked="0"/>
    </xf>
    <xf numFmtId="49" fontId="27" fillId="20" borderId="1" xfId="0" applyNumberFormat="1" applyFont="1" applyFill="1" applyBorder="1" applyAlignment="1" applyProtection="1">
      <alignment horizontal="center" vertical="center" wrapText="1"/>
      <protection locked="0"/>
    </xf>
    <xf numFmtId="49" fontId="27" fillId="20" borderId="18" xfId="0" applyNumberFormat="1" applyFont="1" applyFill="1" applyBorder="1" applyAlignment="1" applyProtection="1">
      <alignment horizontal="center" vertical="center" wrapText="1"/>
      <protection locked="0"/>
    </xf>
    <xf numFmtId="0" fontId="27" fillId="20" borderId="1" xfId="0" applyFont="1" applyFill="1" applyBorder="1" applyAlignment="1">
      <alignment horizontal="center" vertical="center" wrapText="1"/>
    </xf>
    <xf numFmtId="0" fontId="27" fillId="20" borderId="18" xfId="0" applyFont="1" applyFill="1" applyBorder="1" applyAlignment="1">
      <alignment horizontal="center" vertical="center" wrapText="1"/>
    </xf>
    <xf numFmtId="49" fontId="28" fillId="20" borderId="15" xfId="0" applyNumberFormat="1" applyFont="1" applyFill="1" applyBorder="1" applyAlignment="1" applyProtection="1">
      <alignment horizontal="center" vertical="center"/>
      <protection locked="0"/>
    </xf>
    <xf numFmtId="167" fontId="52" fillId="20" borderId="15" xfId="35" applyNumberFormat="1" applyFont="1" applyFill="1" applyBorder="1" applyAlignment="1" applyProtection="1">
      <alignment horizontal="center" vertical="center" wrapText="1"/>
      <protection locked="0"/>
    </xf>
    <xf numFmtId="167" fontId="52" fillId="20" borderId="17" xfId="35" applyNumberFormat="1" applyFont="1" applyFill="1" applyBorder="1" applyAlignment="1" applyProtection="1">
      <alignment horizontal="center" vertical="center" wrapText="1"/>
      <protection locked="0"/>
    </xf>
    <xf numFmtId="0" fontId="53" fillId="21" borderId="1" xfId="0" applyFont="1" applyFill="1" applyBorder="1" applyAlignment="1">
      <alignment horizontal="center" vertical="center" wrapText="1"/>
    </xf>
    <xf numFmtId="0" fontId="59" fillId="20" borderId="19" xfId="0" applyFont="1" applyFill="1" applyBorder="1" applyAlignment="1">
      <alignment horizontal="center" vertical="center" wrapText="1"/>
    </xf>
    <xf numFmtId="0" fontId="59" fillId="20" borderId="20" xfId="0" applyFont="1" applyFill="1" applyBorder="1" applyAlignment="1">
      <alignment horizontal="center" vertical="center" wrapText="1"/>
    </xf>
    <xf numFmtId="0" fontId="55" fillId="21" borderId="23" xfId="0" applyFont="1" applyFill="1" applyBorder="1" applyAlignment="1">
      <alignment horizontal="center" vertical="center" wrapText="1"/>
    </xf>
    <xf numFmtId="0" fontId="55" fillId="21" borderId="3" xfId="0" applyFont="1" applyFill="1" applyBorder="1" applyAlignment="1">
      <alignment horizontal="center" vertical="center" wrapText="1"/>
    </xf>
    <xf numFmtId="0" fontId="55" fillId="21" borderId="24" xfId="0" applyFont="1" applyFill="1" applyBorder="1" applyAlignment="1">
      <alignment horizontal="center" vertical="center" wrapText="1"/>
    </xf>
    <xf numFmtId="0" fontId="53" fillId="20" borderId="2" xfId="0" applyFont="1" applyFill="1" applyBorder="1" applyAlignment="1">
      <alignment horizontal="center" vertical="center" wrapText="1"/>
    </xf>
    <xf numFmtId="0" fontId="59" fillId="20" borderId="21" xfId="0" applyFont="1" applyFill="1" applyBorder="1" applyAlignment="1">
      <alignment horizontal="center" vertical="center" wrapText="1"/>
    </xf>
    <xf numFmtId="0" fontId="59" fillId="20" borderId="22" xfId="0" applyFont="1" applyFill="1" applyBorder="1" applyAlignment="1">
      <alignment horizontal="center" vertical="center" wrapText="1"/>
    </xf>
    <xf numFmtId="0" fontId="55" fillId="21" borderId="25" xfId="0" applyFont="1" applyFill="1" applyBorder="1" applyAlignment="1">
      <alignment horizontal="center" vertical="center" wrapText="1"/>
    </xf>
    <xf numFmtId="0" fontId="55" fillId="21" borderId="4" xfId="0" applyFont="1" applyFill="1" applyBorder="1" applyAlignment="1">
      <alignment horizontal="center" vertical="center" wrapText="1"/>
    </xf>
    <xf numFmtId="0" fontId="55" fillId="21" borderId="26" xfId="0" applyFont="1" applyFill="1" applyBorder="1" applyAlignment="1">
      <alignment horizontal="center" vertical="center" wrapText="1"/>
    </xf>
    <xf numFmtId="0" fontId="53" fillId="21" borderId="2" xfId="0" applyFont="1" applyFill="1" applyBorder="1" applyAlignment="1">
      <alignment horizontal="center" vertical="center" wrapText="1"/>
    </xf>
    <xf numFmtId="0" fontId="57" fillId="20" borderId="2" xfId="0" applyFont="1" applyFill="1" applyBorder="1" applyAlignment="1">
      <alignment horizontal="center" vertical="center" wrapText="1"/>
    </xf>
    <xf numFmtId="9" fontId="55" fillId="21" borderId="4" xfId="0" applyNumberFormat="1" applyFont="1" applyFill="1" applyBorder="1" applyAlignment="1">
      <alignment horizontal="center" vertical="center" wrapText="1"/>
    </xf>
    <xf numFmtId="9" fontId="55" fillId="21" borderId="26" xfId="0" applyNumberFormat="1" applyFont="1" applyFill="1" applyBorder="1" applyAlignment="1">
      <alignment horizontal="center" vertical="center" wrapText="1"/>
    </xf>
    <xf numFmtId="0" fontId="60" fillId="20" borderId="21" xfId="0" applyFont="1" applyFill="1" applyBorder="1" applyAlignment="1">
      <alignment horizontal="center" vertical="center" wrapText="1"/>
    </xf>
    <xf numFmtId="0" fontId="28" fillId="20" borderId="22" xfId="0" applyFont="1" applyFill="1" applyBorder="1" applyAlignment="1">
      <alignment horizontal="center" vertical="center"/>
    </xf>
    <xf numFmtId="168" fontId="28" fillId="20" borderId="1" xfId="0" applyNumberFormat="1" applyFont="1" applyFill="1" applyBorder="1" applyAlignment="1">
      <alignment horizontal="center" vertical="center" wrapText="1"/>
    </xf>
    <xf numFmtId="0" fontId="58" fillId="20" borderId="2" xfId="0" applyFont="1" applyFill="1" applyBorder="1" applyAlignment="1">
      <alignment horizontal="center" vertical="center" wrapText="1"/>
    </xf>
    <xf numFmtId="0" fontId="27" fillId="20" borderId="5" xfId="0" applyFont="1" applyFill="1" applyBorder="1" applyAlignment="1" applyProtection="1">
      <alignment horizontal="center" vertical="center" wrapText="1"/>
      <protection locked="0"/>
    </xf>
    <xf numFmtId="0" fontId="28" fillId="20" borderId="5" xfId="0" applyFont="1" applyFill="1" applyBorder="1" applyAlignment="1" applyProtection="1">
      <alignment horizontal="center" vertical="center" wrapText="1"/>
      <protection locked="0"/>
    </xf>
    <xf numFmtId="168" fontId="28" fillId="21" borderId="5" xfId="0" applyNumberFormat="1" applyFont="1" applyFill="1" applyBorder="1" applyAlignment="1">
      <alignment horizontal="center" vertical="center" wrapText="1"/>
    </xf>
    <xf numFmtId="168" fontId="28" fillId="20" borderId="5" xfId="0" applyNumberFormat="1" applyFont="1" applyFill="1" applyBorder="1" applyAlignment="1" applyProtection="1">
      <alignment horizontal="center" vertical="center" wrapText="1"/>
      <protection locked="0"/>
    </xf>
    <xf numFmtId="0" fontId="28" fillId="20" borderId="5" xfId="0" applyFont="1" applyFill="1" applyBorder="1" applyAlignment="1">
      <alignment horizontal="center" vertical="center" wrapText="1"/>
    </xf>
    <xf numFmtId="0" fontId="28" fillId="20" borderId="5" xfId="0" applyFont="1" applyFill="1" applyBorder="1" applyAlignment="1">
      <alignment horizontal="center"/>
    </xf>
    <xf numFmtId="0" fontId="28" fillId="21" borderId="1" xfId="0" applyFont="1" applyFill="1" applyBorder="1" applyAlignment="1">
      <alignment vertical="center"/>
    </xf>
    <xf numFmtId="0" fontId="28" fillId="21" borderId="2" xfId="0" applyFont="1" applyFill="1" applyBorder="1" applyAlignment="1">
      <alignment vertical="center"/>
    </xf>
    <xf numFmtId="42" fontId="28" fillId="21" borderId="2" xfId="24" applyFont="1" applyFill="1" applyBorder="1" applyAlignment="1">
      <alignment horizontal="right" vertical="center"/>
    </xf>
    <xf numFmtId="42" fontId="28" fillId="21" borderId="2" xfId="24" applyFont="1" applyFill="1" applyBorder="1" applyAlignment="1">
      <alignment vertical="center"/>
    </xf>
    <xf numFmtId="170" fontId="28" fillId="21" borderId="2" xfId="0" applyNumberFormat="1" applyFont="1" applyFill="1" applyBorder="1" applyAlignment="1">
      <alignment vertical="center"/>
    </xf>
    <xf numFmtId="0" fontId="27" fillId="22" borderId="1" xfId="0" applyFont="1" applyFill="1" applyBorder="1" applyAlignment="1" applyProtection="1">
      <alignment horizontal="center" vertical="center" wrapText="1"/>
      <protection locked="0"/>
    </xf>
    <xf numFmtId="0" fontId="27" fillId="22" borderId="1" xfId="37" applyNumberFormat="1" applyFont="1" applyFill="1" applyBorder="1" applyAlignment="1" applyProtection="1">
      <alignment horizontal="center" vertical="center" wrapText="1"/>
      <protection locked="0"/>
    </xf>
    <xf numFmtId="0" fontId="27" fillId="22" borderId="1" xfId="36" applyNumberFormat="1" applyFont="1" applyFill="1" applyBorder="1" applyAlignment="1" applyProtection="1">
      <alignment horizontal="center" vertical="center" wrapText="1"/>
      <protection locked="0"/>
    </xf>
    <xf numFmtId="9" fontId="27" fillId="22" borderId="1" xfId="0" applyNumberFormat="1" applyFont="1" applyFill="1" applyBorder="1" applyAlignment="1" applyProtection="1">
      <alignment horizontal="center" vertical="center" wrapText="1"/>
      <protection locked="0"/>
    </xf>
    <xf numFmtId="1" fontId="27" fillId="22" borderId="1" xfId="0" applyNumberFormat="1" applyFont="1" applyFill="1" applyBorder="1" applyAlignment="1" applyProtection="1">
      <alignment horizontal="center" vertical="center" wrapText="1"/>
      <protection locked="0"/>
    </xf>
    <xf numFmtId="9" fontId="27" fillId="19" borderId="1" xfId="0" applyNumberFormat="1" applyFont="1" applyFill="1" applyBorder="1" applyAlignment="1">
      <alignment horizontal="center" vertical="center" wrapText="1"/>
    </xf>
    <xf numFmtId="9" fontId="27" fillId="19" borderId="3" xfId="0" applyNumberFormat="1" applyFont="1" applyFill="1" applyBorder="1" applyAlignment="1">
      <alignment horizontal="center" vertical="center" wrapText="1"/>
    </xf>
    <xf numFmtId="9" fontId="27" fillId="19" borderId="4" xfId="0" applyNumberFormat="1" applyFont="1" applyFill="1" applyBorder="1" applyAlignment="1">
      <alignment horizontal="center" vertical="center" wrapText="1"/>
    </xf>
    <xf numFmtId="9" fontId="27" fillId="22" borderId="1" xfId="36" applyFont="1" applyFill="1" applyBorder="1" applyAlignment="1" applyProtection="1">
      <alignment horizontal="center" vertical="center" wrapText="1"/>
      <protection locked="0"/>
    </xf>
    <xf numFmtId="9" fontId="27" fillId="22" borderId="1" xfId="38" applyNumberFormat="1" applyFont="1" applyFill="1" applyBorder="1" applyAlignment="1" applyProtection="1">
      <alignment horizontal="center" vertical="center" wrapText="1"/>
      <protection locked="0"/>
    </xf>
    <xf numFmtId="1" fontId="27" fillId="22" borderId="15" xfId="0" applyNumberFormat="1" applyFont="1" applyFill="1" applyBorder="1" applyAlignment="1" applyProtection="1">
      <alignment horizontal="center" vertical="center" wrapText="1"/>
      <protection locked="0"/>
    </xf>
    <xf numFmtId="9" fontId="27" fillId="22" borderId="15" xfId="0" applyNumberFormat="1" applyFont="1" applyFill="1" applyBorder="1" applyAlignment="1" applyProtection="1">
      <alignment horizontal="center" vertical="center" wrapText="1"/>
      <protection locked="0"/>
    </xf>
    <xf numFmtId="9" fontId="31" fillId="22" borderId="15" xfId="0" applyNumberFormat="1" applyFont="1" applyFill="1" applyBorder="1" applyAlignment="1" applyProtection="1">
      <alignment horizontal="center" vertical="center" wrapText="1"/>
      <protection locked="0"/>
    </xf>
    <xf numFmtId="1" fontId="31" fillId="22" borderId="15" xfId="0" applyNumberFormat="1" applyFont="1" applyFill="1" applyBorder="1" applyAlignment="1" applyProtection="1">
      <alignment horizontal="center" vertical="center" wrapText="1"/>
      <protection locked="0"/>
    </xf>
    <xf numFmtId="1" fontId="27" fillId="22" borderId="15" xfId="36" applyNumberFormat="1" applyFont="1" applyFill="1" applyBorder="1" applyAlignment="1" applyProtection="1">
      <alignment horizontal="center" vertical="center" wrapText="1"/>
      <protection locked="0"/>
    </xf>
    <xf numFmtId="9" fontId="27" fillId="22" borderId="15" xfId="36" applyFont="1" applyFill="1" applyBorder="1" applyAlignment="1" applyProtection="1">
      <alignment horizontal="center" vertical="center" wrapText="1"/>
      <protection locked="0"/>
    </xf>
    <xf numFmtId="0" fontId="27" fillId="22" borderId="15" xfId="0" applyFont="1" applyFill="1" applyBorder="1" applyAlignment="1" applyProtection="1">
      <alignment horizontal="center" vertical="center" wrapText="1"/>
      <protection locked="0"/>
    </xf>
    <xf numFmtId="0" fontId="54" fillId="22" borderId="2" xfId="0" applyFont="1" applyFill="1" applyBorder="1" applyAlignment="1">
      <alignment horizontal="center" vertical="center" wrapText="1"/>
    </xf>
    <xf numFmtId="0" fontId="54" fillId="22" borderId="1" xfId="0" applyFont="1" applyFill="1" applyBorder="1" applyAlignment="1">
      <alignment horizontal="center" vertical="center" wrapText="1"/>
    </xf>
    <xf numFmtId="0" fontId="55" fillId="19" borderId="19" xfId="0" applyFont="1" applyFill="1" applyBorder="1" applyAlignment="1">
      <alignment horizontal="center" vertical="center" wrapText="1"/>
    </xf>
    <xf numFmtId="0" fontId="55" fillId="19" borderId="21" xfId="0" applyFont="1" applyFill="1" applyBorder="1" applyAlignment="1">
      <alignment horizontal="center" vertical="center" wrapText="1"/>
    </xf>
    <xf numFmtId="9" fontId="55" fillId="19" borderId="21" xfId="0" applyNumberFormat="1" applyFont="1" applyFill="1" applyBorder="1" applyAlignment="1">
      <alignment horizontal="center" vertical="center" wrapText="1"/>
    </xf>
    <xf numFmtId="9" fontId="56" fillId="19" borderId="21" xfId="0" applyNumberFormat="1" applyFont="1" applyFill="1" applyBorder="1" applyAlignment="1">
      <alignment horizontal="center" vertical="center" wrapText="1"/>
    </xf>
    <xf numFmtId="1" fontId="27" fillId="22" borderId="1" xfId="36" applyNumberFormat="1" applyFont="1" applyFill="1" applyBorder="1" applyAlignment="1" applyProtection="1">
      <alignment horizontal="center" vertical="center" wrapText="1"/>
      <protection locked="0"/>
    </xf>
    <xf numFmtId="9" fontId="27" fillId="19" borderId="1" xfId="0" applyNumberFormat="1" applyFont="1" applyFill="1" applyBorder="1" applyAlignment="1" applyProtection="1">
      <alignment horizontal="center" vertical="center" wrapText="1"/>
      <protection locked="0"/>
    </xf>
    <xf numFmtId="0" fontId="27" fillId="19" borderId="6" xfId="0" applyFont="1" applyFill="1" applyBorder="1" applyAlignment="1">
      <alignment horizontal="center" vertical="center" wrapText="1"/>
    </xf>
    <xf numFmtId="9" fontId="27" fillId="19" borderId="2" xfId="0" applyNumberFormat="1" applyFont="1" applyFill="1" applyBorder="1" applyAlignment="1">
      <alignment horizontal="center" vertical="center" wrapText="1"/>
    </xf>
    <xf numFmtId="0" fontId="27" fillId="19" borderId="2" xfId="0" applyFont="1" applyFill="1" applyBorder="1" applyAlignment="1">
      <alignment horizontal="center" vertical="center" wrapText="1"/>
    </xf>
    <xf numFmtId="0" fontId="27" fillId="22" borderId="1" xfId="0" applyFont="1" applyFill="1" applyBorder="1" applyAlignment="1">
      <alignment horizontal="center" vertical="center" wrapText="1"/>
    </xf>
    <xf numFmtId="0" fontId="27" fillId="22" borderId="2" xfId="0" applyFont="1" applyFill="1" applyBorder="1" applyAlignment="1">
      <alignment horizontal="center" vertical="center" wrapText="1"/>
    </xf>
    <xf numFmtId="9" fontId="27" fillId="22" borderId="2" xfId="30" applyNumberFormat="1" applyFont="1" applyFill="1" applyBorder="1" applyAlignment="1" applyProtection="1">
      <alignment horizontal="center" vertical="center" wrapText="1"/>
      <protection locked="0"/>
    </xf>
    <xf numFmtId="9" fontId="27" fillId="22" borderId="1" xfId="30" applyNumberFormat="1" applyFont="1" applyFill="1" applyBorder="1" applyAlignment="1" applyProtection="1">
      <alignment horizontal="center" vertical="center" wrapText="1"/>
      <protection locked="0"/>
    </xf>
    <xf numFmtId="2" fontId="27" fillId="22" borderId="1" xfId="30" applyNumberFormat="1" applyFont="1" applyFill="1" applyBorder="1" applyAlignment="1" applyProtection="1">
      <alignment horizontal="center" vertical="center" wrapText="1"/>
      <protection locked="0"/>
    </xf>
    <xf numFmtId="0" fontId="27" fillId="19" borderId="1" xfId="0" applyFont="1" applyFill="1" applyBorder="1" applyAlignment="1">
      <alignment horizontal="center" vertical="center" wrapText="1"/>
    </xf>
    <xf numFmtId="9" fontId="27" fillId="19" borderId="3" xfId="0" applyNumberFormat="1" applyFont="1" applyFill="1" applyBorder="1" applyAlignment="1">
      <alignment vertical="center" wrapText="1"/>
    </xf>
    <xf numFmtId="0" fontId="27" fillId="19" borderId="3" xfId="0" applyFont="1" applyFill="1" applyBorder="1" applyAlignment="1">
      <alignment vertical="center" wrapText="1"/>
    </xf>
    <xf numFmtId="0" fontId="27" fillId="19" borderId="4" xfId="0" applyFont="1" applyFill="1" applyBorder="1" applyAlignment="1">
      <alignment vertical="center" wrapText="1"/>
    </xf>
    <xf numFmtId="9" fontId="27" fillId="19" borderId="4" xfId="0" applyNumberFormat="1" applyFont="1" applyFill="1" applyBorder="1" applyAlignment="1">
      <alignment vertical="center" wrapText="1"/>
    </xf>
    <xf numFmtId="9" fontId="27" fillId="22" borderId="1" xfId="35" applyNumberFormat="1" applyFont="1" applyFill="1" applyBorder="1" applyAlignment="1" applyProtection="1">
      <alignment horizontal="center" vertical="center" wrapText="1"/>
      <protection locked="0"/>
    </xf>
    <xf numFmtId="9" fontId="51" fillId="22" borderId="1" xfId="35" applyNumberFormat="1" applyFont="1" applyFill="1" applyBorder="1" applyAlignment="1" applyProtection="1">
      <alignment horizontal="center" vertical="center" wrapText="1"/>
      <protection locked="0"/>
    </xf>
    <xf numFmtId="49" fontId="27" fillId="22" borderId="1" xfId="0" applyNumberFormat="1" applyFont="1" applyFill="1" applyBorder="1" applyAlignment="1" applyProtection="1">
      <alignment horizontal="center" vertical="center" wrapText="1"/>
      <protection locked="0"/>
    </xf>
    <xf numFmtId="0" fontId="54" fillId="19" borderId="2" xfId="0" applyFont="1" applyFill="1" applyBorder="1" applyAlignment="1">
      <alignment horizontal="center" vertical="center" wrapText="1"/>
    </xf>
    <xf numFmtId="0" fontId="54" fillId="19" borderId="1" xfId="0" applyFont="1" applyFill="1" applyBorder="1" applyAlignment="1">
      <alignment horizontal="center" vertical="center" wrapText="1"/>
    </xf>
    <xf numFmtId="0" fontId="55" fillId="19" borderId="1" xfId="0" applyFont="1" applyFill="1" applyBorder="1" applyAlignment="1">
      <alignment horizontal="center" vertical="center" wrapText="1"/>
    </xf>
    <xf numFmtId="0" fontId="55" fillId="19" borderId="2" xfId="0" applyFont="1" applyFill="1" applyBorder="1" applyAlignment="1">
      <alignment horizontal="center" vertical="center" wrapText="1"/>
    </xf>
    <xf numFmtId="1" fontId="27" fillId="19" borderId="1" xfId="30" applyNumberFormat="1" applyFont="1" applyFill="1" applyBorder="1" applyAlignment="1" applyProtection="1">
      <alignment horizontal="center" vertical="center" wrapText="1"/>
      <protection locked="0"/>
    </xf>
    <xf numFmtId="9" fontId="27" fillId="19" borderId="1" xfId="30" applyNumberFormat="1" applyFont="1" applyFill="1" applyBorder="1" applyAlignment="1" applyProtection="1">
      <alignment horizontal="center" vertical="center" wrapText="1"/>
      <protection locked="0"/>
    </xf>
    <xf numFmtId="0" fontId="28" fillId="20" borderId="5" xfId="0" applyFont="1" applyFill="1" applyBorder="1" applyAlignment="1">
      <alignment horizontal="center" vertical="center"/>
    </xf>
    <xf numFmtId="42" fontId="28" fillId="6" borderId="2" xfId="24" applyFont="1" applyFill="1" applyBorder="1" applyAlignment="1">
      <alignment vertical="center"/>
    </xf>
    <xf numFmtId="42" fontId="0" fillId="0" borderId="0" xfId="0" applyNumberFormat="1"/>
    <xf numFmtId="170" fontId="28" fillId="14" borderId="5" xfId="0" applyNumberFormat="1" applyFont="1" applyFill="1" applyBorder="1" applyAlignment="1">
      <alignment horizontal="center" vertical="center"/>
    </xf>
    <xf numFmtId="170" fontId="28" fillId="14" borderId="2" xfId="0" applyNumberFormat="1" applyFont="1" applyFill="1" applyBorder="1" applyAlignment="1">
      <alignment horizontal="center" vertical="center"/>
    </xf>
    <xf numFmtId="0" fontId="27" fillId="6" borderId="2" xfId="0" applyFont="1" applyFill="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49" fontId="28" fillId="6" borderId="2" xfId="0" applyNumberFormat="1" applyFont="1" applyFill="1" applyBorder="1" applyAlignment="1" applyProtection="1">
      <alignment horizontal="center" vertical="center" wrapText="1"/>
      <protection locked="0"/>
    </xf>
    <xf numFmtId="167" fontId="27" fillId="6" borderId="2" xfId="30" applyNumberFormat="1" applyFont="1" applyFill="1" applyBorder="1" applyAlignment="1" applyProtection="1">
      <alignment horizontal="center" vertical="center" wrapText="1"/>
      <protection locked="0"/>
    </xf>
    <xf numFmtId="168" fontId="28" fillId="7" borderId="2" xfId="0" applyNumberFormat="1" applyFont="1" applyFill="1" applyBorder="1" applyAlignment="1">
      <alignment horizontal="center" vertical="center" wrapText="1"/>
    </xf>
    <xf numFmtId="168" fontId="28" fillId="6" borderId="2" xfId="0" applyNumberFormat="1" applyFont="1" applyFill="1" applyBorder="1" applyAlignment="1" applyProtection="1">
      <alignment horizontal="center" vertical="center" wrapText="1"/>
      <protection locked="0"/>
    </xf>
    <xf numFmtId="0" fontId="28" fillId="13" borderId="2" xfId="0" applyFont="1" applyFill="1" applyBorder="1" applyAlignment="1">
      <alignment horizontal="center" vertical="center"/>
    </xf>
    <xf numFmtId="0" fontId="27" fillId="6" borderId="5" xfId="0"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wrapText="1"/>
      <protection locked="0"/>
    </xf>
    <xf numFmtId="9" fontId="27" fillId="19" borderId="5" xfId="0" applyNumberFormat="1" applyFont="1" applyFill="1" applyBorder="1" applyAlignment="1">
      <alignment horizontal="center" vertical="center" wrapText="1"/>
    </xf>
    <xf numFmtId="49" fontId="28" fillId="6" borderId="5" xfId="0" applyNumberFormat="1" applyFont="1" applyFill="1" applyBorder="1" applyAlignment="1" applyProtection="1">
      <alignment horizontal="center" vertical="center" wrapText="1"/>
      <protection locked="0"/>
    </xf>
    <xf numFmtId="14" fontId="28" fillId="14" borderId="5" xfId="0" applyNumberFormat="1" applyFont="1" applyFill="1" applyBorder="1" applyAlignment="1">
      <alignment horizontal="center" vertical="center" wrapText="1"/>
    </xf>
    <xf numFmtId="167" fontId="28" fillId="14" borderId="5" xfId="30" applyNumberFormat="1" applyFont="1" applyFill="1" applyBorder="1" applyAlignment="1" applyProtection="1">
      <alignment horizontal="center" vertical="center" wrapText="1"/>
      <protection locked="0"/>
    </xf>
    <xf numFmtId="167" fontId="27" fillId="6" borderId="5" xfId="30" applyNumberFormat="1" applyFont="1" applyFill="1" applyBorder="1" applyAlignment="1" applyProtection="1">
      <alignment horizontal="center" vertical="center" wrapText="1"/>
      <protection locked="0"/>
    </xf>
    <xf numFmtId="9" fontId="27" fillId="14" borderId="5" xfId="0" applyNumberFormat="1" applyFont="1" applyFill="1" applyBorder="1" applyAlignment="1">
      <alignment horizontal="center" vertical="center" wrapText="1"/>
    </xf>
    <xf numFmtId="168" fontId="28" fillId="7" borderId="5" xfId="0" applyNumberFormat="1" applyFont="1" applyFill="1" applyBorder="1" applyAlignment="1">
      <alignment horizontal="center" vertical="center" wrapText="1"/>
    </xf>
    <xf numFmtId="168" fontId="28" fillId="6" borderId="5" xfId="0" applyNumberFormat="1" applyFont="1" applyFill="1" applyBorder="1" applyAlignment="1" applyProtection="1">
      <alignment horizontal="center" vertical="center" wrapText="1"/>
      <protection locked="0"/>
    </xf>
    <xf numFmtId="0" fontId="28" fillId="6" borderId="5" xfId="0" applyFont="1" applyFill="1" applyBorder="1" applyAlignment="1">
      <alignment horizontal="center" vertical="center" wrapText="1"/>
    </xf>
    <xf numFmtId="0" fontId="28" fillId="13" borderId="5" xfId="0" applyFont="1" applyFill="1" applyBorder="1" applyAlignment="1">
      <alignment horizontal="center" vertical="center"/>
    </xf>
    <xf numFmtId="167" fontId="28" fillId="14" borderId="2" xfId="30" applyNumberFormat="1" applyFont="1" applyFill="1" applyBorder="1" applyAlignment="1" applyProtection="1">
      <alignment horizontal="center" vertical="center" wrapText="1"/>
      <protection locked="0"/>
    </xf>
    <xf numFmtId="9" fontId="27" fillId="14" borderId="2" xfId="0" applyNumberFormat="1" applyFont="1" applyFill="1" applyBorder="1" applyAlignment="1">
      <alignment horizontal="center" vertical="center" wrapText="1"/>
    </xf>
    <xf numFmtId="49" fontId="28" fillId="6" borderId="15" xfId="0" applyNumberFormat="1" applyFont="1" applyFill="1" applyBorder="1" applyAlignment="1" applyProtection="1">
      <alignment horizontal="center" vertical="center" wrapText="1"/>
      <protection locked="0"/>
    </xf>
    <xf numFmtId="167" fontId="28" fillId="6" borderId="15" xfId="35" applyNumberFormat="1" applyFont="1" applyFill="1" applyBorder="1" applyAlignment="1" applyProtection="1">
      <alignment horizontal="center" vertical="center" wrapText="1"/>
      <protection locked="0"/>
    </xf>
    <xf numFmtId="167" fontId="28" fillId="6" borderId="17" xfId="35" applyNumberFormat="1" applyFont="1" applyFill="1" applyBorder="1" applyAlignment="1" applyProtection="1">
      <alignment horizontal="center" vertical="center" wrapText="1"/>
      <protection locked="0"/>
    </xf>
    <xf numFmtId="9" fontId="27" fillId="6" borderId="1" xfId="35" applyNumberFormat="1" applyFont="1" applyFill="1" applyBorder="1" applyAlignment="1" applyProtection="1">
      <alignment horizontal="center" vertical="center" wrapText="1"/>
      <protection locked="0"/>
    </xf>
    <xf numFmtId="1" fontId="27" fillId="6" borderId="1" xfId="35" applyNumberFormat="1" applyFont="1" applyFill="1" applyBorder="1" applyAlignment="1" applyProtection="1">
      <alignment horizontal="center" vertical="center" wrapText="1"/>
      <protection locked="0"/>
    </xf>
    <xf numFmtId="9" fontId="27" fillId="6" borderId="18" xfId="35" applyNumberFormat="1" applyFont="1" applyFill="1" applyBorder="1" applyAlignment="1" applyProtection="1">
      <alignment horizontal="center" vertical="center" wrapText="1"/>
      <protection locked="0"/>
    </xf>
    <xf numFmtId="1" fontId="27" fillId="6" borderId="18" xfId="35" applyNumberFormat="1" applyFont="1" applyFill="1" applyBorder="1" applyAlignment="1" applyProtection="1">
      <alignment horizontal="center" vertical="center" wrapText="1"/>
      <protection locked="0"/>
    </xf>
    <xf numFmtId="0" fontId="28" fillId="6" borderId="1" xfId="0" applyFont="1" applyFill="1" applyBorder="1" applyAlignment="1">
      <alignment horizontal="center" vertical="center"/>
    </xf>
    <xf numFmtId="9" fontId="51" fillId="6" borderId="1" xfId="35" applyNumberFormat="1" applyFont="1" applyFill="1" applyBorder="1" applyAlignment="1" applyProtection="1">
      <alignment horizontal="center" vertical="center" wrapText="1"/>
      <protection locked="0"/>
    </xf>
    <xf numFmtId="49" fontId="21" fillId="6" borderId="15" xfId="0" applyNumberFormat="1" applyFont="1" applyFill="1" applyBorder="1" applyAlignment="1" applyProtection="1">
      <alignment horizontal="center" vertical="center" wrapText="1"/>
      <protection locked="0"/>
    </xf>
    <xf numFmtId="1" fontId="27" fillId="22" borderId="1" xfId="35" applyNumberFormat="1" applyFont="1" applyFill="1" applyBorder="1" applyAlignment="1" applyProtection="1">
      <alignment horizontal="center" vertical="center" wrapText="1"/>
      <protection locked="0"/>
    </xf>
    <xf numFmtId="0" fontId="25" fillId="10" borderId="1" xfId="0" applyFont="1" applyFill="1" applyBorder="1" applyAlignment="1" applyProtection="1">
      <alignment horizontal="center" vertical="center" wrapText="1"/>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5" fillId="11" borderId="1" xfId="0" applyFont="1" applyFill="1" applyBorder="1" applyAlignment="1" applyProtection="1">
      <alignment horizontal="center" vertical="center" wrapText="1"/>
      <protection locked="0"/>
    </xf>
    <xf numFmtId="170" fontId="28" fillId="14" borderId="5" xfId="0" applyNumberFormat="1" applyFont="1" applyFill="1" applyBorder="1" applyAlignment="1">
      <alignment horizontal="center" vertical="center"/>
    </xf>
    <xf numFmtId="170" fontId="28" fillId="14" borderId="6" xfId="0" applyNumberFormat="1" applyFont="1" applyFill="1" applyBorder="1" applyAlignment="1">
      <alignment horizontal="center" vertical="center"/>
    </xf>
    <xf numFmtId="170" fontId="28" fillId="14" borderId="2" xfId="0" applyNumberFormat="1" applyFont="1" applyFill="1" applyBorder="1" applyAlignment="1">
      <alignment horizontal="center" vertical="center"/>
    </xf>
    <xf numFmtId="0" fontId="27" fillId="22" borderId="5" xfId="0" applyFont="1" applyFill="1" applyBorder="1" applyAlignment="1" applyProtection="1">
      <alignment horizontal="center" vertical="center" wrapText="1"/>
      <protection locked="0"/>
    </xf>
    <xf numFmtId="0" fontId="27" fillId="22" borderId="2" xfId="0" applyFont="1" applyFill="1" applyBorder="1" applyAlignment="1" applyProtection="1">
      <alignment horizontal="center" vertical="center" wrapText="1"/>
      <protection locked="0"/>
    </xf>
    <xf numFmtId="42" fontId="28" fillId="20" borderId="5" xfId="24" applyFont="1" applyFill="1" applyBorder="1" applyAlignment="1">
      <alignment horizontal="center" vertical="center"/>
    </xf>
    <xf numFmtId="42" fontId="28" fillId="20" borderId="6" xfId="24" applyFont="1" applyFill="1" applyBorder="1" applyAlignment="1">
      <alignment horizontal="center" vertical="center"/>
    </xf>
    <xf numFmtId="42" fontId="28" fillId="20" borderId="2" xfId="24" applyFont="1" applyFill="1" applyBorder="1" applyAlignment="1">
      <alignment horizontal="center" vertical="center"/>
    </xf>
    <xf numFmtId="169" fontId="28" fillId="14" borderId="5" xfId="0" applyNumberFormat="1" applyFont="1" applyFill="1" applyBorder="1" applyAlignment="1">
      <alignment horizontal="center" vertical="center"/>
    </xf>
    <xf numFmtId="169" fontId="28" fillId="14" borderId="2" xfId="0" applyNumberFormat="1" applyFont="1" applyFill="1" applyBorder="1" applyAlignment="1">
      <alignment horizontal="center" vertical="center"/>
    </xf>
    <xf numFmtId="0" fontId="35" fillId="0" borderId="0" xfId="0" applyFont="1" applyAlignment="1">
      <alignment horizontal="center" vertical="center" wrapText="1"/>
    </xf>
    <xf numFmtId="42" fontId="28" fillId="6" borderId="5" xfId="24" applyFont="1" applyFill="1" applyBorder="1" applyAlignment="1">
      <alignment horizontal="center" vertical="center"/>
    </xf>
    <xf numFmtId="42" fontId="28" fillId="6" borderId="6" xfId="24" applyFont="1" applyFill="1" applyBorder="1" applyAlignment="1">
      <alignment horizontal="center" vertical="center"/>
    </xf>
    <xf numFmtId="42" fontId="28" fillId="6" borderId="2" xfId="24" applyFont="1" applyFill="1" applyBorder="1" applyAlignment="1">
      <alignment horizontal="center" vertical="center"/>
    </xf>
    <xf numFmtId="42" fontId="28" fillId="20" borderId="27" xfId="24" applyFont="1" applyFill="1" applyBorder="1" applyAlignment="1">
      <alignment horizontal="center" vertical="center"/>
    </xf>
    <xf numFmtId="42" fontId="28" fillId="20" borderId="4" xfId="24" applyFont="1" applyFill="1" applyBorder="1" applyAlignment="1">
      <alignment horizontal="center" vertical="center"/>
    </xf>
    <xf numFmtId="42" fontId="28" fillId="20" borderId="28" xfId="24" applyFont="1" applyFill="1" applyBorder="1" applyAlignment="1">
      <alignment horizontal="center" vertical="center"/>
    </xf>
    <xf numFmtId="42" fontId="28" fillId="20" borderId="29" xfId="24" applyFont="1" applyFill="1" applyBorder="1" applyAlignment="1">
      <alignment horizontal="center" vertical="center"/>
    </xf>
    <xf numFmtId="42" fontId="28" fillId="20" borderId="30" xfId="24" applyFont="1" applyFill="1" applyBorder="1" applyAlignment="1">
      <alignment horizontal="center" vertical="center"/>
    </xf>
    <xf numFmtId="42" fontId="28" fillId="20" borderId="31" xfId="24" applyFont="1" applyFill="1" applyBorder="1" applyAlignment="1">
      <alignment horizontal="center" vertical="center"/>
    </xf>
    <xf numFmtId="167" fontId="47" fillId="17" borderId="13" xfId="35" applyNumberFormat="1" applyFont="1" applyFill="1" applyBorder="1" applyAlignment="1" applyProtection="1">
      <alignment horizontal="center" vertical="center" wrapText="1"/>
      <protection locked="0"/>
    </xf>
    <xf numFmtId="167" fontId="47" fillId="17" borderId="14" xfId="35" applyNumberFormat="1" applyFont="1" applyFill="1" applyBorder="1" applyAlignment="1" applyProtection="1">
      <alignment horizontal="center" vertical="center" wrapText="1"/>
      <protection locked="0"/>
    </xf>
  </cellXfs>
  <cellStyles count="70">
    <cellStyle name="Hipervínculo" xfId="34" builtinId="8"/>
    <cellStyle name="Hipervínculo 2" xfId="7" xr:uid="{00000000-0005-0000-0000-000000000000}"/>
    <cellStyle name="Hipervínculo visitado" xfId="16" builtinId="9" hidden="1"/>
    <cellStyle name="Hipervínculo visitado" xfId="15" builtinId="9" hidden="1"/>
    <cellStyle name="Millares" xfId="37" builtinId="3"/>
    <cellStyle name="Millares [0]" xfId="38" builtinId="6"/>
    <cellStyle name="Millares [0] 2" xfId="69" xr:uid="{AA0C5736-D910-4F2B-8555-55A0BBAD44AE}"/>
    <cellStyle name="Millares 2" xfId="9" xr:uid="{00000000-0005-0000-0000-000003000000}"/>
    <cellStyle name="Millares 2 2" xfId="14" xr:uid="{00000000-0005-0000-0000-000004000000}"/>
    <cellStyle name="Millares 2 2 2" xfId="48" xr:uid="{5B3C3D60-7FF6-426B-AA65-91DCC59CADEA}"/>
    <cellStyle name="Millares 2 3" xfId="21" xr:uid="{00000000-0005-0000-0000-000005000000}"/>
    <cellStyle name="Millares 2 3 2" xfId="53" xr:uid="{21CF2DEC-12CE-40F2-BD18-53B52593937A}"/>
    <cellStyle name="Millares 2 4" xfId="43" xr:uid="{34E475BC-7811-4C21-A7DB-15228DF6452A}"/>
    <cellStyle name="Millares 3" xfId="68" xr:uid="{063371D8-568D-4742-A889-999FF1DC62CC}"/>
    <cellStyle name="Moneda [0]" xfId="24" builtinId="7"/>
    <cellStyle name="Moneda [0] 2" xfId="56" xr:uid="{C949FB47-2452-4A52-B513-0EF06D290249}"/>
    <cellStyle name="Moneda 2" xfId="4" xr:uid="{00000000-0005-0000-0000-000007000000}"/>
    <cellStyle name="Moneda 2 2" xfId="12" xr:uid="{00000000-0005-0000-0000-000008000000}"/>
    <cellStyle name="Moneda 2 2 2" xfId="46" xr:uid="{CE57B10F-1786-4754-8037-4022572FE02F}"/>
    <cellStyle name="Moneda 2 3" xfId="19" xr:uid="{00000000-0005-0000-0000-000009000000}"/>
    <cellStyle name="Moneda 2 3 2" xfId="51" xr:uid="{DCD72CD0-9285-4DBA-A269-AAF0BB7FC851}"/>
    <cellStyle name="Moneda 2 4" xfId="41" xr:uid="{2FBAD10C-E3E7-44B6-9185-204FF5788F1D}"/>
    <cellStyle name="Moneda 3" xfId="67" xr:uid="{DDEB1DE3-ED7E-4333-9499-B39B0D547E80}"/>
    <cellStyle name="Normal" xfId="0" builtinId="0"/>
    <cellStyle name="Normal 2" xfId="3" xr:uid="{00000000-0005-0000-0000-00000B000000}"/>
    <cellStyle name="Normal 2 2" xfId="5" xr:uid="{00000000-0005-0000-0000-00000C000000}"/>
    <cellStyle name="Normal 3" xfId="1" xr:uid="{00000000-0005-0000-0000-00000D000000}"/>
    <cellStyle name="Normal 3 2" xfId="10" xr:uid="{00000000-0005-0000-0000-00000E000000}"/>
    <cellStyle name="Normal 3 2 2" xfId="25" xr:uid="{86F6A6FF-A9E4-4144-A3B1-1E64B892EAE5}"/>
    <cellStyle name="Normal 3 2 2 2" xfId="57" xr:uid="{A96E6537-B219-4485-A53E-76140D60F0FC}"/>
    <cellStyle name="Normal 3 2 3" xfId="30" xr:uid="{A8A694E8-7327-49F9-9CD0-7DE6FC322BF6}"/>
    <cellStyle name="Normal 3 2 3 2" xfId="35" xr:uid="{04436807-A091-483A-9079-4D71F6A35885}"/>
    <cellStyle name="Normal 3 2 3 2 2" xfId="66" xr:uid="{E8819CFE-A361-4E6D-A6CD-08445CE986E2}"/>
    <cellStyle name="Normal 3 2 3 3" xfId="23" xr:uid="{00000000-0005-0000-0000-00000F000000}"/>
    <cellStyle name="Normal 3 2 3 3 2" xfId="26" xr:uid="{B6D743D2-F9B6-43FB-B1DE-4383980CD4AC}"/>
    <cellStyle name="Normal 3 2 3 3 2 2" xfId="58" xr:uid="{7FD57B29-2A90-411B-AAF8-5B27FE2D7CD9}"/>
    <cellStyle name="Normal 3 2 3 3 3" xfId="31" xr:uid="{8C999FF1-DBFE-4960-88DF-9E905C3B1EEE}"/>
    <cellStyle name="Normal 3 2 3 3 3 2" xfId="63" xr:uid="{AE4C5895-9A71-45F5-85A6-24418524A408}"/>
    <cellStyle name="Normal 3 2 3 3 4" xfId="28" xr:uid="{419E20B5-02D5-46A0-8573-2DC0B152A49F}"/>
    <cellStyle name="Normal 3 2 3 3 4 2" xfId="33" xr:uid="{AB56CD44-733E-40E2-9CC8-FD3C7D6B7244}"/>
    <cellStyle name="Normal 3 2 3 3 4 2 2" xfId="65" xr:uid="{B336B476-D150-4087-96E8-D0A7770DC175}"/>
    <cellStyle name="Normal 3 2 3 3 4 3" xfId="60" xr:uid="{BCDE8A20-8997-454F-9B36-F4B659807EED}"/>
    <cellStyle name="Normal 3 2 3 3 5" xfId="55" xr:uid="{85AC18C7-8D26-463A-BF7A-1698B5944524}"/>
    <cellStyle name="Normal 3 2 3 4" xfId="62" xr:uid="{D87B8CE6-0EDC-4BCE-BFAF-074C0BED42CE}"/>
    <cellStyle name="Normal 3 2 4" xfId="27" xr:uid="{7679BCB5-6FA1-4ABF-ADB4-C677DC134AA8}"/>
    <cellStyle name="Normal 3 2 4 2" xfId="29" xr:uid="{131294E1-0FE8-491F-9845-E20B9154BCFD}"/>
    <cellStyle name="Normal 3 2 4 2 2" xfId="61" xr:uid="{5CE063AB-F81D-40EA-9334-4FBC65ACBFEC}"/>
    <cellStyle name="Normal 3 2 4 3" xfId="32" xr:uid="{BF3ACFB4-ADED-41F1-9DA5-3913D2C723F9}"/>
    <cellStyle name="Normal 3 2 4 3 2" xfId="64" xr:uid="{D5BA3CB3-DE11-46A7-850F-E365FDB7D8CD}"/>
    <cellStyle name="Normal 3 2 4 4" xfId="59" xr:uid="{F38D539C-FA48-4004-B810-E9D97C1618E7}"/>
    <cellStyle name="Normal 3 2 5" xfId="44" xr:uid="{2B4C4E8F-3641-441D-A412-1FD44CD3D43B}"/>
    <cellStyle name="Normal 3 3" xfId="17" xr:uid="{00000000-0005-0000-0000-000010000000}"/>
    <cellStyle name="Normal 3 3 2" xfId="49" xr:uid="{9E2243E3-8CFC-441B-B41A-1BDA5F28B5EC}"/>
    <cellStyle name="Normal 3 4" xfId="22" xr:uid="{00000000-0005-0000-0000-000011000000}"/>
    <cellStyle name="Normal 3 4 2" xfId="54" xr:uid="{F2325F60-A0C1-4FDC-90C5-37328CEBEFAD}"/>
    <cellStyle name="Normal 3 5" xfId="39" xr:uid="{57A23079-73F8-4CE9-9175-0485EBCE4240}"/>
    <cellStyle name="Normal 4" xfId="8" xr:uid="{00000000-0005-0000-0000-000012000000}"/>
    <cellStyle name="Normal 4 2" xfId="13" xr:uid="{00000000-0005-0000-0000-000013000000}"/>
    <cellStyle name="Normal 4 2 2" xfId="47" xr:uid="{70AC3A3D-D605-4092-8D0C-81B88B60142B}"/>
    <cellStyle name="Normal 4 3" xfId="20" xr:uid="{00000000-0005-0000-0000-000014000000}"/>
    <cellStyle name="Normal 4 3 2" xfId="52" xr:uid="{24F6D546-B648-4FE4-8281-361E2D72A5A2}"/>
    <cellStyle name="Normal 4 4" xfId="42" xr:uid="{5E117836-B7BE-4482-BBA6-FFB2FC14629F}"/>
    <cellStyle name="Porcentaje" xfId="36" builtinId="5"/>
    <cellStyle name="Porcentaje 2" xfId="6" xr:uid="{00000000-0005-0000-0000-000016000000}"/>
    <cellStyle name="Porcentaje 3" xfId="2" xr:uid="{00000000-0005-0000-0000-000017000000}"/>
    <cellStyle name="Porcentaje 3 2" xfId="11" xr:uid="{00000000-0005-0000-0000-000018000000}"/>
    <cellStyle name="Porcentaje 3 2 2" xfId="45" xr:uid="{B1998AC3-6E51-4D47-8190-6C906DEB6A93}"/>
    <cellStyle name="Porcentaje 3 3" xfId="18" xr:uid="{00000000-0005-0000-0000-000019000000}"/>
    <cellStyle name="Porcentaje 3 3 2" xfId="50" xr:uid="{90956B6F-8695-457B-917C-B0C9C231137D}"/>
    <cellStyle name="Porcentaje 3 4" xfId="40" xr:uid="{B56BBB8D-8327-484A-BB5C-5E7798E06D35}"/>
  </cellStyles>
  <dxfs count="0"/>
  <tableStyles count="0" defaultTableStyle="TableStyleMedium2" defaultPivotStyle="PivotStyleLight16"/>
  <colors>
    <mruColors>
      <color rgb="FFE3F7F5"/>
      <color rgb="FF008080"/>
      <color rgb="FFA0E5E4"/>
      <color rgb="FFDCAFBE"/>
      <color rgb="FFF3DEDC"/>
      <color rgb="FFAFE5CF"/>
      <color rgb="FFBA004C"/>
      <color rgb="FFF2B8C5"/>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microsoft.com/office/2017/10/relationships/person" Target="persons/person.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114981</xdr:colOff>
      <xdr:row>0</xdr:row>
      <xdr:rowOff>0</xdr:rowOff>
    </xdr:from>
    <xdr:ext cx="1392121" cy="746645"/>
    <xdr:pic>
      <xdr:nvPicPr>
        <xdr:cNvPr id="2" name="Imagen 1">
          <a:extLst>
            <a:ext uri="{FF2B5EF4-FFF2-40B4-BE49-F238E27FC236}">
              <a16:creationId xmlns:a16="http://schemas.microsoft.com/office/drawing/2014/main" id="{272C5D3F-1E6E-4496-A932-B39578B42C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3181" y="0"/>
          <a:ext cx="1392121" cy="746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220119</xdr:colOff>
      <xdr:row>0</xdr:row>
      <xdr:rowOff>95250</xdr:rowOff>
    </xdr:from>
    <xdr:to>
      <xdr:col>3</xdr:col>
      <xdr:colOff>437432</xdr:colOff>
      <xdr:row>2</xdr:row>
      <xdr:rowOff>130969</xdr:rowOff>
    </xdr:to>
    <xdr:pic>
      <xdr:nvPicPr>
        <xdr:cNvPr id="2" name="Imagen 1">
          <a:extLst>
            <a:ext uri="{FF2B5EF4-FFF2-40B4-BE49-F238E27FC236}">
              <a16:creationId xmlns:a16="http://schemas.microsoft.com/office/drawing/2014/main" id="{DC1640EF-D3A3-4518-B560-4177ABFED2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6150" y="95250"/>
          <a:ext cx="1931813"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Cristina Bello Molina" id="{9368698B-DE67-402B-8003-6595DB0D21B4}" userId="S::cbellom@dane.gov.co::4a9fb99e-dc54-40a1-bd99-c7c69bf5381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26" dT="2023-01-19T15:40:26.76" personId="{9368698B-DE67-402B-8003-6595DB0D21B4}" id="{963D9929-EAD2-4AE0-B175-35F30D82C4AC}">
    <text>Ajustar la redacción de la meta, que actividad hacen, ajustar el entregable y el indicador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6442A-DA56-4167-9BDE-16989DBF7294}">
  <sheetPr>
    <tabColor rgb="FF486995"/>
  </sheetPr>
  <dimension ref="B1:G85"/>
  <sheetViews>
    <sheetView showGridLines="0" topLeftCell="A23" zoomScale="90" zoomScaleNormal="90" workbookViewId="0">
      <selection activeCell="D29" sqref="D29"/>
    </sheetView>
  </sheetViews>
  <sheetFormatPr baseColWidth="10" defaultColWidth="11" defaultRowHeight="14.25" x14ac:dyDescent="0.25"/>
  <cols>
    <col min="1" max="1" width="4" style="6" customWidth="1"/>
    <col min="2" max="2" width="24.625" style="6" customWidth="1"/>
    <col min="3" max="3" width="25.75" style="6" customWidth="1"/>
    <col min="4" max="4" width="55.5" style="6" customWidth="1"/>
    <col min="5" max="16384" width="11" style="6"/>
  </cols>
  <sheetData>
    <row r="1" spans="2:7" x14ac:dyDescent="0.25">
      <c r="C1" s="289" t="s">
        <v>0</v>
      </c>
      <c r="D1" s="290"/>
    </row>
    <row r="2" spans="2:7" x14ac:dyDescent="0.25">
      <c r="C2" s="290"/>
      <c r="D2" s="290"/>
    </row>
    <row r="3" spans="2:7" x14ac:dyDescent="0.25">
      <c r="C3" s="290"/>
      <c r="D3" s="290"/>
    </row>
    <row r="4" spans="2:7" x14ac:dyDescent="0.25">
      <c r="C4" s="290"/>
      <c r="D4" s="290"/>
    </row>
    <row r="5" spans="2:7" ht="15.75" x14ac:dyDescent="0.25">
      <c r="B5"/>
      <c r="C5"/>
      <c r="D5"/>
      <c r="E5"/>
      <c r="F5"/>
      <c r="G5"/>
    </row>
    <row r="6" spans="2:7" ht="36" customHeight="1" x14ac:dyDescent="0.25">
      <c r="B6" s="28" t="s">
        <v>1</v>
      </c>
      <c r="C6" s="27" t="s">
        <v>2</v>
      </c>
      <c r="D6" s="27" t="s">
        <v>3</v>
      </c>
      <c r="E6"/>
      <c r="F6"/>
      <c r="G6"/>
    </row>
    <row r="7" spans="2:7" ht="28.5" customHeight="1" x14ac:dyDescent="0.25">
      <c r="B7" s="291" t="s">
        <v>4</v>
      </c>
      <c r="C7" s="23" t="s">
        <v>5</v>
      </c>
      <c r="D7" s="22" t="s">
        <v>6</v>
      </c>
      <c r="E7"/>
      <c r="F7"/>
      <c r="G7"/>
    </row>
    <row r="8" spans="2:7" ht="34.5" customHeight="1" x14ac:dyDescent="0.25">
      <c r="B8" s="291"/>
      <c r="C8" s="23" t="s">
        <v>7</v>
      </c>
      <c r="D8" s="22" t="s">
        <v>8</v>
      </c>
      <c r="E8"/>
      <c r="F8"/>
      <c r="G8"/>
    </row>
    <row r="9" spans="2:7" ht="28.5" customHeight="1" x14ac:dyDescent="0.25">
      <c r="B9" s="291"/>
      <c r="C9" s="23" t="s">
        <v>9</v>
      </c>
      <c r="D9" s="22" t="s">
        <v>10</v>
      </c>
      <c r="E9"/>
      <c r="F9"/>
      <c r="G9"/>
    </row>
    <row r="10" spans="2:7" ht="49.5" customHeight="1" x14ac:dyDescent="0.25">
      <c r="B10" s="291" t="s">
        <v>11</v>
      </c>
      <c r="C10" s="23" t="s">
        <v>12</v>
      </c>
      <c r="D10" s="22" t="s">
        <v>13</v>
      </c>
      <c r="E10"/>
      <c r="F10"/>
      <c r="G10"/>
    </row>
    <row r="11" spans="2:7" ht="30.75" customHeight="1" x14ac:dyDescent="0.25">
      <c r="B11" s="291"/>
      <c r="C11" s="26" t="s">
        <v>14</v>
      </c>
      <c r="D11" s="22" t="s">
        <v>15</v>
      </c>
      <c r="E11"/>
      <c r="F11"/>
      <c r="G11"/>
    </row>
    <row r="12" spans="2:7" ht="52.5" customHeight="1" x14ac:dyDescent="0.25">
      <c r="B12" s="291"/>
      <c r="C12" s="26" t="s">
        <v>16</v>
      </c>
      <c r="D12" s="22" t="s">
        <v>17</v>
      </c>
      <c r="E12"/>
      <c r="F12"/>
      <c r="G12"/>
    </row>
    <row r="13" spans="2:7" ht="369.75" customHeight="1" x14ac:dyDescent="0.25">
      <c r="B13" s="291"/>
      <c r="C13" s="26" t="s">
        <v>18</v>
      </c>
      <c r="D13" s="22" t="s">
        <v>19</v>
      </c>
      <c r="E13"/>
      <c r="F13"/>
      <c r="G13"/>
    </row>
    <row r="14" spans="2:7" ht="306.75" customHeight="1" x14ac:dyDescent="0.25">
      <c r="B14" s="291"/>
      <c r="C14" s="26" t="s">
        <v>20</v>
      </c>
      <c r="D14" s="69" t="s">
        <v>21</v>
      </c>
      <c r="E14"/>
      <c r="F14"/>
      <c r="G14"/>
    </row>
    <row r="15" spans="2:7" ht="39" customHeight="1" x14ac:dyDescent="0.25">
      <c r="B15" s="291"/>
      <c r="C15" s="26" t="s">
        <v>22</v>
      </c>
      <c r="D15" s="22" t="s">
        <v>23</v>
      </c>
      <c r="E15"/>
      <c r="F15"/>
      <c r="G15"/>
    </row>
    <row r="16" spans="2:7" ht="85.5" customHeight="1" x14ac:dyDescent="0.25">
      <c r="B16" s="291"/>
      <c r="C16" s="26" t="s">
        <v>24</v>
      </c>
      <c r="D16" s="22" t="s">
        <v>25</v>
      </c>
      <c r="E16"/>
      <c r="F16"/>
      <c r="G16"/>
    </row>
    <row r="17" spans="2:7" ht="42.75" customHeight="1" x14ac:dyDescent="0.25">
      <c r="B17" s="291"/>
      <c r="C17" s="26" t="s">
        <v>26</v>
      </c>
      <c r="D17" s="22" t="s">
        <v>27</v>
      </c>
      <c r="E17"/>
      <c r="F17"/>
      <c r="G17"/>
    </row>
    <row r="18" spans="2:7" ht="165" customHeight="1" x14ac:dyDescent="0.25">
      <c r="B18" s="291"/>
      <c r="C18" s="23" t="s">
        <v>28</v>
      </c>
      <c r="D18" s="22" t="s">
        <v>29</v>
      </c>
      <c r="E18"/>
      <c r="F18"/>
      <c r="G18"/>
    </row>
    <row r="19" spans="2:7" ht="21" x14ac:dyDescent="0.25">
      <c r="B19" s="291"/>
      <c r="C19" s="25" t="s">
        <v>30</v>
      </c>
      <c r="D19" s="24" t="s">
        <v>31</v>
      </c>
      <c r="E19"/>
      <c r="F19"/>
      <c r="G19"/>
    </row>
    <row r="20" spans="2:7" ht="21" x14ac:dyDescent="0.25">
      <c r="B20" s="291"/>
      <c r="C20" s="25" t="s">
        <v>32</v>
      </c>
      <c r="D20" s="24" t="s">
        <v>33</v>
      </c>
      <c r="E20"/>
      <c r="F20"/>
      <c r="G20"/>
    </row>
    <row r="21" spans="2:7" ht="60" customHeight="1" x14ac:dyDescent="0.25">
      <c r="B21" s="291" t="s">
        <v>34</v>
      </c>
      <c r="C21" s="25" t="s">
        <v>35</v>
      </c>
      <c r="D21" s="24" t="s">
        <v>36</v>
      </c>
      <c r="E21"/>
      <c r="F21"/>
      <c r="G21"/>
    </row>
    <row r="22" spans="2:7" ht="36.75" customHeight="1" x14ac:dyDescent="0.25">
      <c r="B22" s="291"/>
      <c r="C22" s="25" t="s">
        <v>37</v>
      </c>
      <c r="D22" s="24" t="s">
        <v>38</v>
      </c>
      <c r="E22"/>
      <c r="F22"/>
      <c r="G22"/>
    </row>
    <row r="23" spans="2:7" ht="393.75" customHeight="1" x14ac:dyDescent="0.25">
      <c r="B23" s="288" t="s">
        <v>39</v>
      </c>
      <c r="C23" s="23" t="s">
        <v>40</v>
      </c>
      <c r="D23" s="22" t="s">
        <v>41</v>
      </c>
      <c r="E23"/>
      <c r="F23"/>
      <c r="G23"/>
    </row>
    <row r="24" spans="2:7" ht="234" customHeight="1" x14ac:dyDescent="0.25">
      <c r="B24" s="288"/>
      <c r="C24" s="23" t="s">
        <v>42</v>
      </c>
      <c r="D24" s="22" t="s">
        <v>43</v>
      </c>
      <c r="E24"/>
      <c r="F24"/>
      <c r="G24"/>
    </row>
    <row r="25" spans="2:7" ht="276.75" customHeight="1" x14ac:dyDescent="0.25">
      <c r="B25" s="288"/>
      <c r="C25" s="23" t="s">
        <v>44</v>
      </c>
      <c r="D25" s="22" t="s">
        <v>45</v>
      </c>
      <c r="E25"/>
      <c r="F25"/>
      <c r="G25"/>
    </row>
    <row r="26" spans="2:7" ht="59.25" customHeight="1" x14ac:dyDescent="0.25">
      <c r="B26" s="288"/>
      <c r="C26" s="23" t="s">
        <v>46</v>
      </c>
      <c r="D26" s="22" t="s">
        <v>47</v>
      </c>
      <c r="E26"/>
      <c r="F26"/>
      <c r="G26"/>
    </row>
    <row r="27" spans="2:7" ht="59.25" customHeight="1" x14ac:dyDescent="0.25">
      <c r="B27" s="288"/>
      <c r="C27" s="23" t="s">
        <v>48</v>
      </c>
      <c r="D27" s="22" t="s">
        <v>49</v>
      </c>
      <c r="E27"/>
      <c r="F27"/>
      <c r="G27"/>
    </row>
    <row r="28" spans="2:7" ht="106.5" customHeight="1" x14ac:dyDescent="0.25">
      <c r="B28" s="288"/>
      <c r="C28" s="23" t="s">
        <v>50</v>
      </c>
      <c r="D28" s="22" t="s">
        <v>51</v>
      </c>
      <c r="E28"/>
      <c r="F28"/>
      <c r="G28"/>
    </row>
    <row r="29" spans="2:7" ht="36.75" customHeight="1" x14ac:dyDescent="0.25">
      <c r="B29" s="288" t="s">
        <v>52</v>
      </c>
      <c r="C29" s="23" t="s">
        <v>53</v>
      </c>
      <c r="D29" s="22" t="s">
        <v>54</v>
      </c>
      <c r="E29"/>
      <c r="F29"/>
      <c r="G29"/>
    </row>
    <row r="30" spans="2:7" ht="47.25" customHeight="1" x14ac:dyDescent="0.25">
      <c r="B30" s="288"/>
      <c r="C30" s="23" t="s">
        <v>55</v>
      </c>
      <c r="D30" s="22" t="s">
        <v>56</v>
      </c>
      <c r="E30"/>
      <c r="F30"/>
      <c r="G30"/>
    </row>
    <row r="31" spans="2:7" ht="15.75" x14ac:dyDescent="0.25">
      <c r="B31"/>
      <c r="C31"/>
      <c r="D31"/>
      <c r="E31"/>
      <c r="F31"/>
      <c r="G31"/>
    </row>
    <row r="32" spans="2:7" ht="15.75" x14ac:dyDescent="0.25">
      <c r="B32"/>
      <c r="C32"/>
      <c r="D32"/>
      <c r="E32"/>
      <c r="F32"/>
      <c r="G32"/>
    </row>
    <row r="33" spans="2:7" ht="15.75" x14ac:dyDescent="0.25">
      <c r="B33"/>
      <c r="C33"/>
      <c r="D33"/>
      <c r="E33"/>
      <c r="F33"/>
      <c r="G33"/>
    </row>
    <row r="34" spans="2:7" ht="15.75" x14ac:dyDescent="0.25">
      <c r="B34"/>
      <c r="C34"/>
      <c r="D34"/>
      <c r="E34"/>
      <c r="F34"/>
      <c r="G34"/>
    </row>
    <row r="35" spans="2:7" ht="15.75" x14ac:dyDescent="0.25">
      <c r="B35"/>
      <c r="C35"/>
      <c r="D35"/>
      <c r="E35"/>
      <c r="F35"/>
      <c r="G35"/>
    </row>
    <row r="36" spans="2:7" ht="15.75" x14ac:dyDescent="0.25">
      <c r="B36"/>
      <c r="C36"/>
      <c r="D36"/>
      <c r="E36"/>
      <c r="F36"/>
      <c r="G36"/>
    </row>
    <row r="37" spans="2:7" ht="15.75" x14ac:dyDescent="0.25">
      <c r="B37"/>
      <c r="C37"/>
      <c r="D37"/>
      <c r="E37"/>
      <c r="F37"/>
      <c r="G37"/>
    </row>
    <row r="38" spans="2:7" ht="15.75" x14ac:dyDescent="0.25">
      <c r="B38"/>
      <c r="C38"/>
      <c r="D38"/>
      <c r="E38"/>
      <c r="F38"/>
      <c r="G38"/>
    </row>
    <row r="39" spans="2:7" ht="15.75" x14ac:dyDescent="0.25">
      <c r="B39"/>
      <c r="C39"/>
      <c r="D39"/>
      <c r="E39"/>
      <c r="F39"/>
      <c r="G39"/>
    </row>
    <row r="40" spans="2:7" ht="15.75" x14ac:dyDescent="0.25">
      <c r="B40"/>
      <c r="C40"/>
      <c r="D40"/>
      <c r="E40"/>
      <c r="F40"/>
      <c r="G40"/>
    </row>
    <row r="41" spans="2:7" ht="15.75" x14ac:dyDescent="0.25">
      <c r="B41"/>
      <c r="C41"/>
      <c r="D41"/>
      <c r="E41"/>
      <c r="F41"/>
      <c r="G41"/>
    </row>
    <row r="42" spans="2:7" ht="15.75" x14ac:dyDescent="0.25">
      <c r="B42"/>
      <c r="C42"/>
      <c r="D42"/>
      <c r="E42"/>
      <c r="F42"/>
      <c r="G42"/>
    </row>
    <row r="43" spans="2:7" ht="15.75" x14ac:dyDescent="0.25">
      <c r="B43"/>
      <c r="C43"/>
      <c r="D43"/>
      <c r="E43"/>
      <c r="F43"/>
      <c r="G43"/>
    </row>
    <row r="44" spans="2:7" ht="47.25" customHeight="1" x14ac:dyDescent="0.25">
      <c r="B44"/>
      <c r="C44"/>
      <c r="D44"/>
      <c r="E44"/>
      <c r="F44"/>
      <c r="G44"/>
    </row>
    <row r="45" spans="2:7" ht="48.75" customHeight="1" x14ac:dyDescent="0.25">
      <c r="B45"/>
      <c r="C45"/>
      <c r="D45"/>
      <c r="E45"/>
      <c r="F45"/>
      <c r="G45"/>
    </row>
    <row r="46" spans="2:7" ht="15.75" x14ac:dyDescent="0.25">
      <c r="B46"/>
      <c r="C46"/>
      <c r="D46"/>
      <c r="E46"/>
      <c r="F46"/>
      <c r="G46"/>
    </row>
    <row r="47" spans="2:7" ht="48.75" customHeight="1" x14ac:dyDescent="0.25">
      <c r="B47"/>
      <c r="C47"/>
      <c r="D47"/>
      <c r="E47"/>
      <c r="F47"/>
      <c r="G47"/>
    </row>
    <row r="48" spans="2:7" ht="15.75" x14ac:dyDescent="0.25">
      <c r="B48"/>
      <c r="C48"/>
      <c r="D48"/>
      <c r="E48"/>
      <c r="F48"/>
      <c r="G48"/>
    </row>
    <row r="49" spans="2:7" ht="48.75" customHeight="1" x14ac:dyDescent="0.25">
      <c r="B49"/>
      <c r="C49"/>
      <c r="D49"/>
      <c r="E49"/>
      <c r="F49"/>
      <c r="G49"/>
    </row>
    <row r="50" spans="2:7" ht="15.75" x14ac:dyDescent="0.25">
      <c r="B50"/>
      <c r="C50"/>
      <c r="D50"/>
      <c r="E50"/>
      <c r="F50"/>
      <c r="G50"/>
    </row>
    <row r="51" spans="2:7" ht="48.75" customHeight="1" x14ac:dyDescent="0.25">
      <c r="B51"/>
      <c r="C51"/>
      <c r="D51"/>
      <c r="E51"/>
      <c r="F51"/>
      <c r="G51"/>
    </row>
    <row r="52" spans="2:7" ht="15.75" x14ac:dyDescent="0.25">
      <c r="B52"/>
      <c r="C52"/>
      <c r="D52"/>
      <c r="E52"/>
      <c r="F52"/>
      <c r="G52"/>
    </row>
    <row r="53" spans="2:7" ht="15.75" x14ac:dyDescent="0.25">
      <c r="B53"/>
      <c r="C53"/>
      <c r="D53"/>
      <c r="E53"/>
      <c r="F53"/>
      <c r="G53"/>
    </row>
    <row r="54" spans="2:7" ht="15.75" x14ac:dyDescent="0.25">
      <c r="B54"/>
      <c r="C54"/>
      <c r="D54"/>
      <c r="E54"/>
      <c r="F54"/>
      <c r="G54"/>
    </row>
    <row r="55" spans="2:7" ht="49.5" customHeight="1" x14ac:dyDescent="0.25">
      <c r="B55"/>
      <c r="C55"/>
      <c r="D55"/>
      <c r="E55"/>
      <c r="F55"/>
      <c r="G55"/>
    </row>
    <row r="56" spans="2:7" ht="15.75" x14ac:dyDescent="0.25">
      <c r="B56"/>
      <c r="C56"/>
      <c r="D56"/>
      <c r="E56"/>
      <c r="F56"/>
      <c r="G56"/>
    </row>
    <row r="57" spans="2:7" ht="15.75" x14ac:dyDescent="0.25">
      <c r="B57"/>
      <c r="C57"/>
      <c r="D57"/>
      <c r="E57"/>
      <c r="F57"/>
      <c r="G57"/>
    </row>
    <row r="58" spans="2:7" ht="15.75" x14ac:dyDescent="0.25">
      <c r="B58"/>
      <c r="C58"/>
      <c r="D58"/>
      <c r="E58"/>
      <c r="F58"/>
      <c r="G58"/>
    </row>
    <row r="59" spans="2:7" ht="15.75" x14ac:dyDescent="0.25">
      <c r="B59"/>
      <c r="C59"/>
      <c r="D59"/>
      <c r="E59"/>
      <c r="F59"/>
      <c r="G59"/>
    </row>
    <row r="60" spans="2:7" ht="15.75" x14ac:dyDescent="0.25">
      <c r="B60"/>
      <c r="C60"/>
      <c r="D60"/>
      <c r="E60"/>
      <c r="F60"/>
      <c r="G60"/>
    </row>
    <row r="61" spans="2:7" ht="15.75" x14ac:dyDescent="0.25">
      <c r="B61"/>
      <c r="C61"/>
      <c r="D61"/>
      <c r="E61"/>
      <c r="F61"/>
      <c r="G61"/>
    </row>
    <row r="62" spans="2:7" ht="15.75" x14ac:dyDescent="0.25">
      <c r="B62"/>
      <c r="C62"/>
      <c r="D62"/>
      <c r="E62"/>
      <c r="F62"/>
      <c r="G62"/>
    </row>
    <row r="63" spans="2:7" ht="15.75" x14ac:dyDescent="0.25">
      <c r="B63"/>
      <c r="C63"/>
      <c r="D63"/>
      <c r="E63"/>
      <c r="F63"/>
      <c r="G63"/>
    </row>
    <row r="64" spans="2:7" ht="15.75" x14ac:dyDescent="0.25">
      <c r="B64"/>
      <c r="C64"/>
      <c r="D64"/>
      <c r="E64"/>
      <c r="F64"/>
      <c r="G64"/>
    </row>
    <row r="65" spans="2:7" ht="15.75" x14ac:dyDescent="0.25">
      <c r="B65"/>
      <c r="C65"/>
      <c r="D65"/>
      <c r="E65"/>
      <c r="F65"/>
      <c r="G65"/>
    </row>
    <row r="66" spans="2:7" ht="15.75" x14ac:dyDescent="0.25">
      <c r="B66"/>
      <c r="C66"/>
      <c r="D66"/>
      <c r="E66"/>
      <c r="F66"/>
      <c r="G66"/>
    </row>
    <row r="67" spans="2:7" ht="15.75" x14ac:dyDescent="0.25">
      <c r="B67"/>
      <c r="C67"/>
      <c r="D67"/>
      <c r="E67"/>
      <c r="F67"/>
      <c r="G67"/>
    </row>
    <row r="68" spans="2:7" ht="15.75" x14ac:dyDescent="0.25">
      <c r="B68"/>
      <c r="C68"/>
      <c r="D68"/>
      <c r="E68"/>
      <c r="F68"/>
      <c r="G68"/>
    </row>
    <row r="69" spans="2:7" ht="15.75" x14ac:dyDescent="0.25">
      <c r="B69"/>
      <c r="C69"/>
      <c r="D69"/>
      <c r="E69"/>
      <c r="F69"/>
      <c r="G69"/>
    </row>
    <row r="70" spans="2:7" ht="15.75" x14ac:dyDescent="0.25">
      <c r="B70"/>
      <c r="C70"/>
      <c r="D70"/>
      <c r="E70"/>
      <c r="F70"/>
      <c r="G70"/>
    </row>
    <row r="71" spans="2:7" ht="15.75" x14ac:dyDescent="0.25">
      <c r="B71"/>
      <c r="C71"/>
      <c r="D71"/>
      <c r="E71"/>
      <c r="F71"/>
      <c r="G71"/>
    </row>
    <row r="72" spans="2:7" ht="15.75" x14ac:dyDescent="0.25">
      <c r="B72"/>
      <c r="C72"/>
      <c r="E72"/>
      <c r="F72"/>
      <c r="G72"/>
    </row>
    <row r="73" spans="2:7" ht="15.75" x14ac:dyDescent="0.25">
      <c r="B73"/>
      <c r="C73"/>
      <c r="E73"/>
      <c r="F73"/>
      <c r="G73"/>
    </row>
    <row r="74" spans="2:7" ht="15.75" x14ac:dyDescent="0.25">
      <c r="B74"/>
      <c r="C74"/>
      <c r="E74"/>
      <c r="F74"/>
      <c r="G74"/>
    </row>
    <row r="75" spans="2:7" ht="15.75" x14ac:dyDescent="0.25">
      <c r="B75"/>
      <c r="C75"/>
      <c r="E75"/>
      <c r="F75"/>
      <c r="G75"/>
    </row>
    <row r="76" spans="2:7" ht="15.75" x14ac:dyDescent="0.25">
      <c r="B76"/>
      <c r="C76"/>
      <c r="E76"/>
      <c r="F76"/>
      <c r="G76"/>
    </row>
    <row r="77" spans="2:7" ht="15.75" x14ac:dyDescent="0.25">
      <c r="B77"/>
      <c r="C77"/>
      <c r="E77"/>
      <c r="F77"/>
      <c r="G77"/>
    </row>
    <row r="78" spans="2:7" ht="15.75" x14ac:dyDescent="0.25">
      <c r="B78"/>
      <c r="C78"/>
      <c r="E78"/>
      <c r="F78"/>
      <c r="G78"/>
    </row>
    <row r="79" spans="2:7" ht="15.75" x14ac:dyDescent="0.25">
      <c r="B79"/>
      <c r="C79"/>
      <c r="E79"/>
      <c r="F79"/>
      <c r="G79"/>
    </row>
    <row r="80" spans="2:7" ht="15.75" x14ac:dyDescent="0.25">
      <c r="B80"/>
      <c r="C80"/>
      <c r="E80"/>
      <c r="F80"/>
      <c r="G80"/>
    </row>
    <row r="81" spans="2:7" ht="15.75" x14ac:dyDescent="0.25">
      <c r="B81"/>
      <c r="C81"/>
      <c r="E81"/>
      <c r="F81"/>
      <c r="G81"/>
    </row>
    <row r="82" spans="2:7" ht="15.75" x14ac:dyDescent="0.25">
      <c r="B82"/>
      <c r="C82"/>
      <c r="E82"/>
      <c r="F82"/>
      <c r="G82"/>
    </row>
    <row r="85" spans="2:7" x14ac:dyDescent="0.25">
      <c r="B85" s="7"/>
    </row>
  </sheetData>
  <mergeCells count="6">
    <mergeCell ref="B29:B30"/>
    <mergeCell ref="C1:D4"/>
    <mergeCell ref="B7:B9"/>
    <mergeCell ref="B10:B20"/>
    <mergeCell ref="B21:B22"/>
    <mergeCell ref="B23:B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012A-B6BE-4ABB-8397-D32C4D82E5B5}">
  <sheetPr>
    <tabColor rgb="FF486995"/>
  </sheetPr>
  <dimension ref="A1:AK186"/>
  <sheetViews>
    <sheetView showGridLines="0" tabSelected="1" topLeftCell="A2" zoomScale="80" zoomScaleNormal="80" workbookViewId="0">
      <pane xSplit="5" ySplit="4" topLeftCell="F48" activePane="bottomRight" state="frozen"/>
      <selection pane="topRight" activeCell="F2" sqref="F2"/>
      <selection pane="bottomLeft" activeCell="A6" sqref="A6"/>
      <selection pane="bottomRight" activeCell="A49" sqref="A49"/>
    </sheetView>
  </sheetViews>
  <sheetFormatPr baseColWidth="10" defaultColWidth="12.75" defaultRowHeight="51" customHeight="1" x14ac:dyDescent="0.3"/>
  <cols>
    <col min="1" max="1" width="8" style="1" customWidth="1"/>
    <col min="2" max="2" width="25.25" style="15" customWidth="1"/>
    <col min="3" max="3" width="22.5" style="15" customWidth="1"/>
    <col min="4" max="4" width="27" style="15" customWidth="1"/>
    <col min="5" max="5" width="19.5" style="15" customWidth="1"/>
    <col min="6" max="6" width="25.375" style="15" customWidth="1"/>
    <col min="7" max="7" width="18.375" style="18" customWidth="1"/>
    <col min="8" max="8" width="40.375" style="18" customWidth="1"/>
    <col min="9" max="9" width="26.875" style="18" customWidth="1"/>
    <col min="10" max="10" width="36.875" style="18" customWidth="1"/>
    <col min="11" max="11" width="25.875" style="18" customWidth="1"/>
    <col min="12" max="12" width="37.625" style="18" customWidth="1"/>
    <col min="13" max="13" width="27.875" style="15" customWidth="1"/>
    <col min="14" max="15" width="12.75" style="19"/>
    <col min="16" max="16" width="17.25" style="19" customWidth="1"/>
    <col min="17" max="28" width="6.125" style="15" customWidth="1"/>
    <col min="29" max="29" width="26.375" style="20" customWidth="1"/>
    <col min="30" max="30" width="30.625" style="20" customWidth="1"/>
    <col min="31" max="31" width="31.625" style="21" customWidth="1"/>
    <col min="32" max="32" width="33.25" style="21" customWidth="1"/>
    <col min="33" max="33" width="29.75" style="21" hidden="1" customWidth="1"/>
    <col min="34" max="35" width="29.75" style="21" customWidth="1"/>
    <col min="36" max="37" width="14.625" bestFit="1" customWidth="1"/>
  </cols>
  <sheetData>
    <row r="1" spans="1:35" ht="10.5" customHeight="1" x14ac:dyDescent="0.3"/>
    <row r="2" spans="1:35" ht="69.75" customHeight="1" x14ac:dyDescent="0.25">
      <c r="B2"/>
      <c r="C2" s="302" t="s">
        <v>1093</v>
      </c>
      <c r="D2" s="302"/>
      <c r="E2" s="302"/>
      <c r="F2" s="302"/>
      <c r="G2" s="302"/>
      <c r="H2" s="302"/>
      <c r="I2" s="302"/>
      <c r="J2" s="302"/>
      <c r="K2" s="302"/>
      <c r="L2" s="4"/>
      <c r="M2"/>
      <c r="N2"/>
      <c r="O2"/>
      <c r="P2"/>
      <c r="Q2"/>
      <c r="R2"/>
      <c r="S2"/>
      <c r="T2"/>
      <c r="U2"/>
      <c r="V2"/>
      <c r="W2"/>
      <c r="X2"/>
      <c r="Y2"/>
      <c r="Z2"/>
      <c r="AA2"/>
      <c r="AB2"/>
      <c r="AC2" s="2"/>
      <c r="AD2" s="2"/>
      <c r="AE2" s="1"/>
      <c r="AF2" s="1"/>
      <c r="AG2" s="1"/>
      <c r="AH2" s="1"/>
      <c r="AI2" s="1"/>
    </row>
    <row r="3" spans="1:35" ht="28.5" customHeight="1" thickBot="1" x14ac:dyDescent="0.3">
      <c r="B3"/>
      <c r="C3"/>
      <c r="D3"/>
      <c r="E3"/>
      <c r="F3"/>
      <c r="G3" s="4"/>
      <c r="H3" s="3"/>
      <c r="I3" s="3"/>
      <c r="J3" s="4"/>
      <c r="K3" s="4"/>
      <c r="L3" s="4"/>
      <c r="M3"/>
      <c r="N3"/>
      <c r="O3"/>
      <c r="P3"/>
      <c r="Q3"/>
      <c r="R3"/>
      <c r="S3"/>
      <c r="T3"/>
      <c r="U3"/>
      <c r="V3"/>
      <c r="W3"/>
      <c r="X3"/>
      <c r="Y3"/>
      <c r="Z3"/>
      <c r="AA3"/>
      <c r="AB3"/>
      <c r="AC3" s="2"/>
      <c r="AD3" s="2"/>
      <c r="AE3" s="1"/>
      <c r="AF3" s="1"/>
      <c r="AG3" s="1"/>
      <c r="AH3" s="1"/>
      <c r="AI3" s="1"/>
    </row>
    <row r="4" spans="1:35" s="93" customFormat="1" ht="48" customHeight="1" thickBot="1" x14ac:dyDescent="0.3">
      <c r="A4" s="78"/>
      <c r="B4" s="79" t="s">
        <v>5</v>
      </c>
      <c r="C4" s="79" t="s">
        <v>7</v>
      </c>
      <c r="D4" s="79" t="s">
        <v>9</v>
      </c>
      <c r="E4" s="80" t="s">
        <v>12</v>
      </c>
      <c r="F4" s="81" t="s">
        <v>14</v>
      </c>
      <c r="G4" s="82" t="s">
        <v>57</v>
      </c>
      <c r="H4" s="81" t="s">
        <v>18</v>
      </c>
      <c r="I4" s="81" t="s">
        <v>20</v>
      </c>
      <c r="J4" s="81" t="s">
        <v>22</v>
      </c>
      <c r="K4" s="81" t="s">
        <v>24</v>
      </c>
      <c r="L4" s="81" t="s">
        <v>26</v>
      </c>
      <c r="M4" s="83" t="s">
        <v>28</v>
      </c>
      <c r="N4" s="84" t="s">
        <v>30</v>
      </c>
      <c r="O4" s="85" t="s">
        <v>32</v>
      </c>
      <c r="P4" s="86" t="s">
        <v>35</v>
      </c>
      <c r="Q4" s="87" t="s">
        <v>58</v>
      </c>
      <c r="R4" s="88" t="s">
        <v>59</v>
      </c>
      <c r="S4" s="87" t="s">
        <v>60</v>
      </c>
      <c r="T4" s="88" t="s">
        <v>61</v>
      </c>
      <c r="U4" s="87" t="s">
        <v>62</v>
      </c>
      <c r="V4" s="88" t="s">
        <v>63</v>
      </c>
      <c r="W4" s="87" t="s">
        <v>64</v>
      </c>
      <c r="X4" s="88" t="s">
        <v>65</v>
      </c>
      <c r="Y4" s="87" t="s">
        <v>66</v>
      </c>
      <c r="Z4" s="88" t="s">
        <v>67</v>
      </c>
      <c r="AA4" s="87" t="s">
        <v>68</v>
      </c>
      <c r="AB4" s="89" t="s">
        <v>69</v>
      </c>
      <c r="AC4" s="90" t="s">
        <v>40</v>
      </c>
      <c r="AD4" s="91" t="s">
        <v>42</v>
      </c>
      <c r="AE4" s="91" t="s">
        <v>44</v>
      </c>
      <c r="AF4" s="91" t="s">
        <v>46</v>
      </c>
      <c r="AG4" s="91" t="s">
        <v>48</v>
      </c>
      <c r="AH4" s="92" t="s">
        <v>53</v>
      </c>
      <c r="AI4" s="92" t="s">
        <v>55</v>
      </c>
    </row>
    <row r="5" spans="1:35" s="103" customFormat="1" ht="50.25" customHeight="1" thickBot="1" x14ac:dyDescent="0.25">
      <c r="A5" s="94"/>
      <c r="B5" s="95" t="s">
        <v>70</v>
      </c>
      <c r="C5" s="95" t="s">
        <v>1088</v>
      </c>
      <c r="D5" s="95" t="s">
        <v>71</v>
      </c>
      <c r="E5" s="96" t="s">
        <v>72</v>
      </c>
      <c r="F5" s="97" t="s">
        <v>1015</v>
      </c>
      <c r="G5" s="98" t="s">
        <v>1016</v>
      </c>
      <c r="H5" s="97" t="s">
        <v>73</v>
      </c>
      <c r="I5" s="97" t="s">
        <v>1017</v>
      </c>
      <c r="J5" s="97" t="s">
        <v>1018</v>
      </c>
      <c r="K5" s="97" t="s">
        <v>1019</v>
      </c>
      <c r="L5" s="97" t="s">
        <v>74</v>
      </c>
      <c r="M5" s="99" t="s">
        <v>75</v>
      </c>
      <c r="N5" s="100" t="s">
        <v>76</v>
      </c>
      <c r="O5" s="100" t="s">
        <v>76</v>
      </c>
      <c r="P5" s="104" t="s">
        <v>77</v>
      </c>
      <c r="Q5" s="312" t="s">
        <v>1020</v>
      </c>
      <c r="R5" s="312"/>
      <c r="S5" s="312"/>
      <c r="T5" s="312"/>
      <c r="U5" s="312"/>
      <c r="V5" s="312"/>
      <c r="W5" s="312"/>
      <c r="X5" s="312"/>
      <c r="Y5" s="312"/>
      <c r="Z5" s="312"/>
      <c r="AA5" s="312"/>
      <c r="AB5" s="313"/>
      <c r="AC5" s="101" t="s">
        <v>78</v>
      </c>
      <c r="AD5" s="101" t="s">
        <v>79</v>
      </c>
      <c r="AE5" s="101" t="s">
        <v>80</v>
      </c>
      <c r="AF5" s="101" t="s">
        <v>1021</v>
      </c>
      <c r="AG5" s="101" t="s">
        <v>1022</v>
      </c>
      <c r="AH5" s="102" t="s">
        <v>81</v>
      </c>
      <c r="AI5" s="102" t="s">
        <v>81</v>
      </c>
    </row>
    <row r="6" spans="1:35" ht="59.25" customHeight="1" x14ac:dyDescent="0.25">
      <c r="A6" s="5"/>
      <c r="B6" s="130" t="s">
        <v>82</v>
      </c>
      <c r="C6" s="131" t="s">
        <v>83</v>
      </c>
      <c r="D6" s="131" t="s">
        <v>84</v>
      </c>
      <c r="E6" s="204" t="s">
        <v>85</v>
      </c>
      <c r="F6" s="131" t="s">
        <v>86</v>
      </c>
      <c r="G6" s="205">
        <v>385</v>
      </c>
      <c r="H6" s="132" t="s">
        <v>87</v>
      </c>
      <c r="I6" s="132" t="s">
        <v>88</v>
      </c>
      <c r="J6" s="132" t="s">
        <v>89</v>
      </c>
      <c r="K6" s="132" t="s">
        <v>90</v>
      </c>
      <c r="L6" s="132" t="s">
        <v>91</v>
      </c>
      <c r="M6" s="131" t="s">
        <v>92</v>
      </c>
      <c r="N6" s="133">
        <v>44942</v>
      </c>
      <c r="O6" s="133">
        <v>45289</v>
      </c>
      <c r="P6" s="134" t="s">
        <v>93</v>
      </c>
      <c r="Q6" s="234"/>
      <c r="R6" s="135"/>
      <c r="S6" s="234">
        <v>0.25</v>
      </c>
      <c r="T6" s="135"/>
      <c r="U6" s="234"/>
      <c r="V6" s="135">
        <v>0.5</v>
      </c>
      <c r="W6" s="234"/>
      <c r="X6" s="135"/>
      <c r="Y6" s="234">
        <v>0.75</v>
      </c>
      <c r="Z6" s="135"/>
      <c r="AA6" s="234"/>
      <c r="AB6" s="135">
        <v>1</v>
      </c>
      <c r="AC6" s="136" t="s">
        <v>94</v>
      </c>
      <c r="AD6" s="137" t="s">
        <v>95</v>
      </c>
      <c r="AE6" s="138" t="s">
        <v>1023</v>
      </c>
      <c r="AF6" s="147" t="s">
        <v>1092</v>
      </c>
      <c r="AG6" s="138"/>
      <c r="AH6" s="140">
        <v>39825000</v>
      </c>
      <c r="AI6" s="297">
        <v>210000000</v>
      </c>
    </row>
    <row r="7" spans="1:35" ht="59.25" customHeight="1" x14ac:dyDescent="0.25">
      <c r="A7" s="5"/>
      <c r="B7" s="130" t="s">
        <v>82</v>
      </c>
      <c r="C7" s="131" t="s">
        <v>83</v>
      </c>
      <c r="D7" s="131" t="s">
        <v>84</v>
      </c>
      <c r="E7" s="204" t="s">
        <v>97</v>
      </c>
      <c r="F7" s="131" t="s">
        <v>86</v>
      </c>
      <c r="G7" s="205">
        <v>8</v>
      </c>
      <c r="H7" s="132" t="s">
        <v>98</v>
      </c>
      <c r="I7" s="132" t="s">
        <v>99</v>
      </c>
      <c r="J7" s="132" t="s">
        <v>100</v>
      </c>
      <c r="K7" s="132" t="s">
        <v>90</v>
      </c>
      <c r="L7" s="132" t="s">
        <v>101</v>
      </c>
      <c r="M7" s="131" t="s">
        <v>92</v>
      </c>
      <c r="N7" s="133">
        <v>45000</v>
      </c>
      <c r="O7" s="133">
        <v>45289</v>
      </c>
      <c r="P7" s="141" t="s">
        <v>93</v>
      </c>
      <c r="Q7" s="235"/>
      <c r="R7" s="142"/>
      <c r="S7" s="235">
        <v>0</v>
      </c>
      <c r="T7" s="142"/>
      <c r="U7" s="235"/>
      <c r="V7" s="142">
        <v>0.33</v>
      </c>
      <c r="W7" s="235"/>
      <c r="X7" s="142"/>
      <c r="Y7" s="235">
        <v>0.66</v>
      </c>
      <c r="Z7" s="142"/>
      <c r="AA7" s="235"/>
      <c r="AB7" s="142">
        <v>1</v>
      </c>
      <c r="AC7" s="136" t="s">
        <v>102</v>
      </c>
      <c r="AD7" s="137" t="s">
        <v>103</v>
      </c>
      <c r="AE7" s="138" t="s">
        <v>1024</v>
      </c>
      <c r="AF7" s="147" t="s">
        <v>1092</v>
      </c>
      <c r="AG7" s="138"/>
      <c r="AH7" s="140">
        <v>39825000</v>
      </c>
      <c r="AI7" s="298"/>
    </row>
    <row r="8" spans="1:35" ht="86.25" customHeight="1" x14ac:dyDescent="0.25">
      <c r="A8" s="5"/>
      <c r="B8" s="130" t="s">
        <v>82</v>
      </c>
      <c r="C8" s="131" t="s">
        <v>83</v>
      </c>
      <c r="D8" s="131" t="s">
        <v>84</v>
      </c>
      <c r="E8" s="204" t="s">
        <v>105</v>
      </c>
      <c r="F8" s="131" t="s">
        <v>86</v>
      </c>
      <c r="G8" s="206">
        <v>40</v>
      </c>
      <c r="H8" s="132" t="s">
        <v>106</v>
      </c>
      <c r="I8" s="132" t="s">
        <v>99</v>
      </c>
      <c r="J8" s="132" t="s">
        <v>107</v>
      </c>
      <c r="K8" s="132" t="s">
        <v>90</v>
      </c>
      <c r="L8" s="132" t="s">
        <v>108</v>
      </c>
      <c r="M8" s="131" t="s">
        <v>92</v>
      </c>
      <c r="N8" s="133">
        <v>45000</v>
      </c>
      <c r="O8" s="133">
        <v>45289</v>
      </c>
      <c r="P8" s="141" t="s">
        <v>93</v>
      </c>
      <c r="Q8" s="235"/>
      <c r="R8" s="142"/>
      <c r="S8" s="235">
        <v>0.25</v>
      </c>
      <c r="T8" s="142"/>
      <c r="U8" s="235"/>
      <c r="V8" s="142">
        <v>0.5</v>
      </c>
      <c r="W8" s="235"/>
      <c r="X8" s="142"/>
      <c r="Y8" s="235">
        <v>0.75</v>
      </c>
      <c r="Z8" s="142"/>
      <c r="AA8" s="235"/>
      <c r="AB8" s="142">
        <v>1</v>
      </c>
      <c r="AC8" s="136" t="s">
        <v>102</v>
      </c>
      <c r="AD8" s="137" t="s">
        <v>103</v>
      </c>
      <c r="AE8" s="138" t="s">
        <v>1023</v>
      </c>
      <c r="AF8" s="147" t="s">
        <v>1092</v>
      </c>
      <c r="AG8" s="138"/>
      <c r="AH8" s="140">
        <v>39825000</v>
      </c>
      <c r="AI8" s="298"/>
    </row>
    <row r="9" spans="1:35" ht="59.25" customHeight="1" x14ac:dyDescent="0.25">
      <c r="A9" s="5"/>
      <c r="B9" s="130" t="s">
        <v>82</v>
      </c>
      <c r="C9" s="131" t="s">
        <v>83</v>
      </c>
      <c r="D9" s="131" t="s">
        <v>84</v>
      </c>
      <c r="E9" s="204" t="s">
        <v>109</v>
      </c>
      <c r="F9" s="131" t="s">
        <v>86</v>
      </c>
      <c r="G9" s="206">
        <v>1</v>
      </c>
      <c r="H9" s="132" t="s">
        <v>1025</v>
      </c>
      <c r="I9" s="132" t="s">
        <v>99</v>
      </c>
      <c r="J9" s="132" t="s">
        <v>110</v>
      </c>
      <c r="K9" s="132" t="s">
        <v>90</v>
      </c>
      <c r="L9" s="132" t="s">
        <v>108</v>
      </c>
      <c r="M9" s="131" t="s">
        <v>92</v>
      </c>
      <c r="N9" s="133">
        <v>45000</v>
      </c>
      <c r="O9" s="133">
        <v>45289</v>
      </c>
      <c r="P9" s="141" t="s">
        <v>93</v>
      </c>
      <c r="Q9" s="235"/>
      <c r="R9" s="142"/>
      <c r="S9" s="235">
        <v>0</v>
      </c>
      <c r="T9" s="142"/>
      <c r="U9" s="235"/>
      <c r="V9" s="142">
        <v>0.33</v>
      </c>
      <c r="W9" s="235"/>
      <c r="X9" s="142"/>
      <c r="Y9" s="235">
        <v>0.66</v>
      </c>
      <c r="Z9" s="142"/>
      <c r="AA9" s="235"/>
      <c r="AB9" s="142">
        <v>1</v>
      </c>
      <c r="AC9" s="136" t="s">
        <v>102</v>
      </c>
      <c r="AD9" s="137" t="s">
        <v>103</v>
      </c>
      <c r="AE9" s="138" t="s">
        <v>1024</v>
      </c>
      <c r="AF9" s="147" t="s">
        <v>1092</v>
      </c>
      <c r="AG9" s="138"/>
      <c r="AH9" s="140">
        <v>39825000</v>
      </c>
      <c r="AI9" s="299"/>
    </row>
    <row r="10" spans="1:35" ht="59.25" customHeight="1" x14ac:dyDescent="0.25">
      <c r="A10" s="5"/>
      <c r="B10" s="11" t="s">
        <v>111</v>
      </c>
      <c r="C10" s="14" t="s">
        <v>112</v>
      </c>
      <c r="D10" s="14" t="s">
        <v>113</v>
      </c>
      <c r="E10" s="204" t="s">
        <v>114</v>
      </c>
      <c r="F10" s="14" t="s">
        <v>1026</v>
      </c>
      <c r="G10" s="207">
        <v>1</v>
      </c>
      <c r="H10" s="12" t="s">
        <v>116</v>
      </c>
      <c r="I10" s="12" t="s">
        <v>88</v>
      </c>
      <c r="J10" s="12" t="s">
        <v>117</v>
      </c>
      <c r="K10" s="12" t="s">
        <v>118</v>
      </c>
      <c r="L10" s="64" t="s">
        <v>119</v>
      </c>
      <c r="M10" s="14" t="s">
        <v>92</v>
      </c>
      <c r="N10" s="13">
        <v>44942</v>
      </c>
      <c r="O10" s="13">
        <v>45275</v>
      </c>
      <c r="P10" s="105" t="s">
        <v>120</v>
      </c>
      <c r="Q10" s="236"/>
      <c r="R10" s="107"/>
      <c r="S10" s="236"/>
      <c r="T10" s="106">
        <v>0.3</v>
      </c>
      <c r="U10" s="236"/>
      <c r="V10" s="106"/>
      <c r="W10" s="236"/>
      <c r="X10" s="106">
        <v>0.7</v>
      </c>
      <c r="Y10" s="236"/>
      <c r="Z10" s="106"/>
      <c r="AA10" s="236"/>
      <c r="AB10" s="106">
        <v>1</v>
      </c>
      <c r="AC10" s="16" t="s">
        <v>121</v>
      </c>
      <c r="AD10" s="17" t="s">
        <v>103</v>
      </c>
      <c r="AE10" s="41" t="s">
        <v>1027</v>
      </c>
      <c r="AF10" s="50" t="s">
        <v>1092</v>
      </c>
      <c r="AG10" s="43"/>
      <c r="AH10" s="40">
        <v>75776900</v>
      </c>
      <c r="AI10" s="303">
        <v>118584500</v>
      </c>
    </row>
    <row r="11" spans="1:35" ht="59.25" customHeight="1" x14ac:dyDescent="0.25">
      <c r="A11" s="5"/>
      <c r="B11" s="11" t="s">
        <v>111</v>
      </c>
      <c r="C11" s="14" t="s">
        <v>112</v>
      </c>
      <c r="D11" s="14" t="s">
        <v>113</v>
      </c>
      <c r="E11" s="204" t="s">
        <v>123</v>
      </c>
      <c r="F11" s="14" t="s">
        <v>1026</v>
      </c>
      <c r="G11" s="207">
        <v>1</v>
      </c>
      <c r="H11" s="12" t="s">
        <v>124</v>
      </c>
      <c r="I11" s="12" t="s">
        <v>88</v>
      </c>
      <c r="J11" s="12" t="s">
        <v>117</v>
      </c>
      <c r="K11" s="12" t="s">
        <v>118</v>
      </c>
      <c r="L11" s="12" t="s">
        <v>125</v>
      </c>
      <c r="M11" s="14" t="s">
        <v>92</v>
      </c>
      <c r="N11" s="13">
        <v>44942</v>
      </c>
      <c r="O11" s="13">
        <v>45275</v>
      </c>
      <c r="P11" s="105" t="s">
        <v>120</v>
      </c>
      <c r="Q11" s="235"/>
      <c r="R11" s="106"/>
      <c r="S11" s="235"/>
      <c r="T11" s="106">
        <v>0.3</v>
      </c>
      <c r="U11" s="235"/>
      <c r="V11" s="106"/>
      <c r="W11" s="235"/>
      <c r="X11" s="106">
        <v>0.7</v>
      </c>
      <c r="Y11" s="235"/>
      <c r="Z11" s="106"/>
      <c r="AA11" s="235"/>
      <c r="AB11" s="106">
        <v>1</v>
      </c>
      <c r="AC11" s="16" t="s">
        <v>121</v>
      </c>
      <c r="AD11" s="17" t="s">
        <v>103</v>
      </c>
      <c r="AE11" s="41" t="s">
        <v>1027</v>
      </c>
      <c r="AF11" s="50" t="s">
        <v>1092</v>
      </c>
      <c r="AG11" s="43"/>
      <c r="AH11" s="40">
        <v>75776900</v>
      </c>
      <c r="AI11" s="304"/>
    </row>
    <row r="12" spans="1:35" ht="59.25" customHeight="1" x14ac:dyDescent="0.25">
      <c r="A12" s="5"/>
      <c r="B12" s="11" t="s">
        <v>111</v>
      </c>
      <c r="C12" s="14" t="s">
        <v>112</v>
      </c>
      <c r="D12" s="14" t="s">
        <v>730</v>
      </c>
      <c r="E12" s="204" t="s">
        <v>126</v>
      </c>
      <c r="F12" s="14" t="s">
        <v>1026</v>
      </c>
      <c r="G12" s="207">
        <v>1</v>
      </c>
      <c r="H12" s="12" t="s">
        <v>127</v>
      </c>
      <c r="I12" s="12" t="s">
        <v>128</v>
      </c>
      <c r="J12" s="12" t="s">
        <v>129</v>
      </c>
      <c r="K12" s="12" t="s">
        <v>118</v>
      </c>
      <c r="L12" s="12" t="s">
        <v>130</v>
      </c>
      <c r="M12" s="14" t="s">
        <v>92</v>
      </c>
      <c r="N12" s="13">
        <v>44942</v>
      </c>
      <c r="O12" s="13">
        <v>45275</v>
      </c>
      <c r="P12" s="105" t="s">
        <v>131</v>
      </c>
      <c r="Q12" s="235"/>
      <c r="R12" s="106"/>
      <c r="S12" s="235"/>
      <c r="T12" s="106"/>
      <c r="U12" s="235"/>
      <c r="V12" s="106"/>
      <c r="W12" s="235"/>
      <c r="X12" s="106"/>
      <c r="Y12" s="235"/>
      <c r="Z12" s="106"/>
      <c r="AA12" s="235"/>
      <c r="AB12" s="106">
        <v>1</v>
      </c>
      <c r="AC12" s="16" t="s">
        <v>121</v>
      </c>
      <c r="AD12" s="17" t="s">
        <v>103</v>
      </c>
      <c r="AE12" s="41" t="s">
        <v>1027</v>
      </c>
      <c r="AF12" s="50" t="s">
        <v>1092</v>
      </c>
      <c r="AG12" s="43"/>
      <c r="AH12" s="40">
        <v>75776900</v>
      </c>
      <c r="AI12" s="252">
        <v>124217833</v>
      </c>
    </row>
    <row r="13" spans="1:35" ht="59.25" customHeight="1" x14ac:dyDescent="0.25">
      <c r="A13" s="5"/>
      <c r="B13" s="130" t="s">
        <v>132</v>
      </c>
      <c r="C13" s="131" t="s">
        <v>133</v>
      </c>
      <c r="D13" s="131" t="s">
        <v>134</v>
      </c>
      <c r="E13" s="204" t="s">
        <v>135</v>
      </c>
      <c r="F13" s="131" t="s">
        <v>136</v>
      </c>
      <c r="G13" s="208">
        <v>4</v>
      </c>
      <c r="H13" s="132" t="s">
        <v>1028</v>
      </c>
      <c r="I13" s="132" t="s">
        <v>88</v>
      </c>
      <c r="J13" s="132" t="s">
        <v>1029</v>
      </c>
      <c r="K13" s="132" t="s">
        <v>90</v>
      </c>
      <c r="L13" s="132" t="s">
        <v>137</v>
      </c>
      <c r="M13" s="131" t="s">
        <v>92</v>
      </c>
      <c r="N13" s="143">
        <v>44942</v>
      </c>
      <c r="O13" s="144">
        <v>45289</v>
      </c>
      <c r="P13" s="141" t="s">
        <v>93</v>
      </c>
      <c r="Q13" s="237" t="s">
        <v>138</v>
      </c>
      <c r="R13" s="145" t="s">
        <v>138</v>
      </c>
      <c r="S13" s="237">
        <v>0</v>
      </c>
      <c r="T13" s="146" t="s">
        <v>138</v>
      </c>
      <c r="U13" s="237" t="s">
        <v>138</v>
      </c>
      <c r="V13" s="146">
        <v>1</v>
      </c>
      <c r="W13" s="237" t="s">
        <v>138</v>
      </c>
      <c r="X13" s="146" t="s">
        <v>138</v>
      </c>
      <c r="Y13" s="237">
        <v>2</v>
      </c>
      <c r="Z13" s="146" t="s">
        <v>138</v>
      </c>
      <c r="AA13" s="237" t="s">
        <v>138</v>
      </c>
      <c r="AB13" s="146">
        <v>4</v>
      </c>
      <c r="AC13" s="136" t="s">
        <v>121</v>
      </c>
      <c r="AD13" s="137" t="s">
        <v>103</v>
      </c>
      <c r="AE13" s="138" t="s">
        <v>1027</v>
      </c>
      <c r="AF13" s="147" t="s">
        <v>1092</v>
      </c>
      <c r="AG13" s="138"/>
      <c r="AH13" s="140">
        <v>46083747.600000001</v>
      </c>
      <c r="AI13" s="140">
        <v>42310000</v>
      </c>
    </row>
    <row r="14" spans="1:35" ht="59.25" customHeight="1" x14ac:dyDescent="0.25">
      <c r="A14" s="5"/>
      <c r="B14" s="130" t="s">
        <v>132</v>
      </c>
      <c r="C14" s="131" t="s">
        <v>133</v>
      </c>
      <c r="D14" s="131" t="s">
        <v>134</v>
      </c>
      <c r="E14" s="204" t="s">
        <v>139</v>
      </c>
      <c r="F14" s="131" t="s">
        <v>140</v>
      </c>
      <c r="G14" s="208">
        <v>10</v>
      </c>
      <c r="H14" s="132" t="s">
        <v>1030</v>
      </c>
      <c r="I14" s="132" t="s">
        <v>88</v>
      </c>
      <c r="J14" s="132" t="s">
        <v>1031</v>
      </c>
      <c r="K14" s="132" t="s">
        <v>90</v>
      </c>
      <c r="L14" s="132" t="s">
        <v>1032</v>
      </c>
      <c r="M14" s="131" t="s">
        <v>141</v>
      </c>
      <c r="N14" s="148">
        <v>44942</v>
      </c>
      <c r="O14" s="149">
        <v>45289</v>
      </c>
      <c r="P14" s="141" t="s">
        <v>93</v>
      </c>
      <c r="Q14" s="231" t="s">
        <v>138</v>
      </c>
      <c r="R14" s="150" t="s">
        <v>138</v>
      </c>
      <c r="S14" s="231">
        <v>1</v>
      </c>
      <c r="T14" s="151" t="s">
        <v>138</v>
      </c>
      <c r="U14" s="231" t="s">
        <v>138</v>
      </c>
      <c r="V14" s="151">
        <v>3</v>
      </c>
      <c r="W14" s="231" t="s">
        <v>138</v>
      </c>
      <c r="X14" s="151" t="s">
        <v>138</v>
      </c>
      <c r="Y14" s="231">
        <v>6</v>
      </c>
      <c r="Z14" s="151" t="s">
        <v>138</v>
      </c>
      <c r="AA14" s="231" t="s">
        <v>138</v>
      </c>
      <c r="AB14" s="151">
        <v>10</v>
      </c>
      <c r="AC14" s="136" t="s">
        <v>121</v>
      </c>
      <c r="AD14" s="137" t="s">
        <v>103</v>
      </c>
      <c r="AE14" s="138" t="s">
        <v>1027</v>
      </c>
      <c r="AF14" s="147" t="s">
        <v>1092</v>
      </c>
      <c r="AG14" s="138"/>
      <c r="AH14" s="140">
        <v>35677152</v>
      </c>
      <c r="AI14" s="140">
        <v>27220000</v>
      </c>
    </row>
    <row r="15" spans="1:35" ht="59.25" customHeight="1" x14ac:dyDescent="0.25">
      <c r="A15" s="5"/>
      <c r="B15" s="130" t="s">
        <v>132</v>
      </c>
      <c r="C15" s="131" t="s">
        <v>133</v>
      </c>
      <c r="D15" s="131" t="s">
        <v>134</v>
      </c>
      <c r="E15" s="204" t="s">
        <v>142</v>
      </c>
      <c r="F15" s="131" t="s">
        <v>140</v>
      </c>
      <c r="G15" s="208">
        <v>55</v>
      </c>
      <c r="H15" s="132" t="s">
        <v>1033</v>
      </c>
      <c r="I15" s="132" t="s">
        <v>88</v>
      </c>
      <c r="J15" s="132" t="s">
        <v>1034</v>
      </c>
      <c r="K15" s="132" t="s">
        <v>90</v>
      </c>
      <c r="L15" s="132" t="s">
        <v>143</v>
      </c>
      <c r="M15" s="131" t="s">
        <v>141</v>
      </c>
      <c r="N15" s="148">
        <v>44942</v>
      </c>
      <c r="O15" s="149">
        <v>45289</v>
      </c>
      <c r="P15" s="141" t="s">
        <v>120</v>
      </c>
      <c r="Q15" s="231" t="s">
        <v>138</v>
      </c>
      <c r="R15" s="150" t="s">
        <v>138</v>
      </c>
      <c r="S15" s="231" t="s">
        <v>138</v>
      </c>
      <c r="T15" s="151">
        <v>10</v>
      </c>
      <c r="U15" s="231" t="s">
        <v>138</v>
      </c>
      <c r="V15" s="151" t="s">
        <v>138</v>
      </c>
      <c r="W15" s="231" t="s">
        <v>138</v>
      </c>
      <c r="X15" s="151">
        <v>40</v>
      </c>
      <c r="Y15" s="231" t="s">
        <v>138</v>
      </c>
      <c r="Z15" s="151" t="s">
        <v>138</v>
      </c>
      <c r="AA15" s="231" t="s">
        <v>138</v>
      </c>
      <c r="AB15" s="151">
        <v>55</v>
      </c>
      <c r="AC15" s="136" t="s">
        <v>121</v>
      </c>
      <c r="AD15" s="137" t="s">
        <v>103</v>
      </c>
      <c r="AE15" s="138" t="s">
        <v>1027</v>
      </c>
      <c r="AF15" s="147" t="s">
        <v>1092</v>
      </c>
      <c r="AG15" s="138"/>
      <c r="AH15" s="140">
        <v>73926643.200000003</v>
      </c>
      <c r="AI15" s="140">
        <v>54440000</v>
      </c>
    </row>
    <row r="16" spans="1:35" ht="114" customHeight="1" x14ac:dyDescent="0.25">
      <c r="A16" s="5"/>
      <c r="B16" s="130" t="s">
        <v>132</v>
      </c>
      <c r="C16" s="131" t="s">
        <v>133</v>
      </c>
      <c r="D16" s="131" t="s">
        <v>134</v>
      </c>
      <c r="E16" s="204" t="s">
        <v>144</v>
      </c>
      <c r="F16" s="131" t="s">
        <v>136</v>
      </c>
      <c r="G16" s="207">
        <v>1</v>
      </c>
      <c r="H16" s="132" t="s">
        <v>1035</v>
      </c>
      <c r="I16" s="132" t="s">
        <v>88</v>
      </c>
      <c r="J16" s="132" t="s">
        <v>1036</v>
      </c>
      <c r="K16" s="132" t="s">
        <v>118</v>
      </c>
      <c r="L16" s="132" t="s">
        <v>145</v>
      </c>
      <c r="M16" s="131" t="s">
        <v>92</v>
      </c>
      <c r="N16" s="148">
        <v>44942</v>
      </c>
      <c r="O16" s="149">
        <v>45289</v>
      </c>
      <c r="P16" s="141" t="s">
        <v>93</v>
      </c>
      <c r="Q16" s="231" t="s">
        <v>138</v>
      </c>
      <c r="R16" s="150" t="s">
        <v>138</v>
      </c>
      <c r="S16" s="231">
        <v>0.25</v>
      </c>
      <c r="T16" s="150" t="s">
        <v>138</v>
      </c>
      <c r="U16" s="231" t="s">
        <v>138</v>
      </c>
      <c r="V16" s="152">
        <v>0.55000000000000004</v>
      </c>
      <c r="W16" s="231" t="s">
        <v>138</v>
      </c>
      <c r="X16" s="150" t="s">
        <v>138</v>
      </c>
      <c r="Y16" s="231">
        <v>0.7</v>
      </c>
      <c r="Z16" s="150" t="s">
        <v>138</v>
      </c>
      <c r="AA16" s="231" t="s">
        <v>138</v>
      </c>
      <c r="AB16" s="152">
        <v>1</v>
      </c>
      <c r="AC16" s="136" t="s">
        <v>121</v>
      </c>
      <c r="AD16" s="137" t="s">
        <v>103</v>
      </c>
      <c r="AE16" s="138" t="s">
        <v>1027</v>
      </c>
      <c r="AF16" s="147" t="s">
        <v>1092</v>
      </c>
      <c r="AG16" s="138"/>
      <c r="AH16" s="140">
        <v>25270556.399999999</v>
      </c>
      <c r="AI16" s="140">
        <v>84130000</v>
      </c>
    </row>
    <row r="17" spans="1:35" ht="74.25" customHeight="1" x14ac:dyDescent="0.25">
      <c r="A17" s="5"/>
      <c r="B17" s="11" t="s">
        <v>146</v>
      </c>
      <c r="C17" s="14" t="s">
        <v>83</v>
      </c>
      <c r="D17" s="14" t="s">
        <v>147</v>
      </c>
      <c r="E17" s="204" t="s">
        <v>148</v>
      </c>
      <c r="F17" s="14" t="s">
        <v>140</v>
      </c>
      <c r="G17" s="207">
        <v>1</v>
      </c>
      <c r="H17" s="12" t="s">
        <v>149</v>
      </c>
      <c r="I17" s="12" t="s">
        <v>88</v>
      </c>
      <c r="J17" s="12" t="s">
        <v>150</v>
      </c>
      <c r="K17" s="12" t="s">
        <v>118</v>
      </c>
      <c r="L17" s="12" t="s">
        <v>151</v>
      </c>
      <c r="M17" s="14" t="s">
        <v>92</v>
      </c>
      <c r="N17" s="13">
        <v>44939</v>
      </c>
      <c r="O17" s="13">
        <v>45289</v>
      </c>
      <c r="P17" s="105" t="s">
        <v>120</v>
      </c>
      <c r="Q17" s="235"/>
      <c r="R17" s="106"/>
      <c r="S17" s="235"/>
      <c r="T17" s="106">
        <v>0.3</v>
      </c>
      <c r="U17" s="235"/>
      <c r="V17" s="106"/>
      <c r="W17" s="235"/>
      <c r="X17" s="106">
        <v>0.65</v>
      </c>
      <c r="Y17" s="235"/>
      <c r="Z17" s="106"/>
      <c r="AA17" s="235"/>
      <c r="AB17" s="106">
        <v>1</v>
      </c>
      <c r="AC17" s="16" t="s">
        <v>121</v>
      </c>
      <c r="AD17" s="17" t="s">
        <v>103</v>
      </c>
      <c r="AE17" s="41" t="s">
        <v>1027</v>
      </c>
      <c r="AF17" s="50" t="s">
        <v>1092</v>
      </c>
      <c r="AG17" s="43"/>
      <c r="AH17" s="40">
        <v>20000000</v>
      </c>
      <c r="AI17" s="303">
        <v>200000000</v>
      </c>
    </row>
    <row r="18" spans="1:35" ht="59.25" customHeight="1" x14ac:dyDescent="0.25">
      <c r="A18" s="5"/>
      <c r="B18" s="11" t="s">
        <v>146</v>
      </c>
      <c r="C18" s="14" t="s">
        <v>83</v>
      </c>
      <c r="D18" s="14" t="s">
        <v>147</v>
      </c>
      <c r="E18" s="204" t="s">
        <v>152</v>
      </c>
      <c r="F18" s="14" t="s">
        <v>140</v>
      </c>
      <c r="G18" s="207">
        <v>1</v>
      </c>
      <c r="H18" s="12" t="s">
        <v>153</v>
      </c>
      <c r="I18" s="12" t="s">
        <v>88</v>
      </c>
      <c r="J18" s="12" t="s">
        <v>154</v>
      </c>
      <c r="K18" s="12" t="s">
        <v>118</v>
      </c>
      <c r="L18" s="12" t="s">
        <v>155</v>
      </c>
      <c r="M18" s="14" t="s">
        <v>92</v>
      </c>
      <c r="N18" s="13">
        <v>44939</v>
      </c>
      <c r="O18" s="13">
        <v>45289</v>
      </c>
      <c r="P18" s="105" t="s">
        <v>120</v>
      </c>
      <c r="Q18" s="235"/>
      <c r="R18" s="106"/>
      <c r="S18" s="235"/>
      <c r="T18" s="106">
        <v>0.3</v>
      </c>
      <c r="U18" s="235"/>
      <c r="V18" s="106"/>
      <c r="W18" s="235"/>
      <c r="X18" s="106">
        <v>0.65</v>
      </c>
      <c r="Y18" s="235"/>
      <c r="Z18" s="106"/>
      <c r="AA18" s="235"/>
      <c r="AB18" s="106">
        <v>1</v>
      </c>
      <c r="AC18" s="16" t="s">
        <v>121</v>
      </c>
      <c r="AD18" s="17" t="s">
        <v>103</v>
      </c>
      <c r="AE18" s="41" t="s">
        <v>1027</v>
      </c>
      <c r="AF18" s="50" t="s">
        <v>1092</v>
      </c>
      <c r="AG18" s="43"/>
      <c r="AH18" s="40">
        <v>20000000</v>
      </c>
      <c r="AI18" s="304"/>
    </row>
    <row r="19" spans="1:35" ht="66.75" customHeight="1" x14ac:dyDescent="0.25">
      <c r="A19" s="5"/>
      <c r="B19" s="11" t="s">
        <v>146</v>
      </c>
      <c r="C19" s="14" t="s">
        <v>83</v>
      </c>
      <c r="D19" s="14" t="s">
        <v>147</v>
      </c>
      <c r="E19" s="204" t="s">
        <v>156</v>
      </c>
      <c r="F19" s="14" t="s">
        <v>140</v>
      </c>
      <c r="G19" s="207">
        <v>1</v>
      </c>
      <c r="H19" s="12" t="s">
        <v>1037</v>
      </c>
      <c r="I19" s="12" t="s">
        <v>88</v>
      </c>
      <c r="J19" s="12" t="s">
        <v>157</v>
      </c>
      <c r="K19" s="12" t="s">
        <v>118</v>
      </c>
      <c r="L19" s="12" t="s">
        <v>158</v>
      </c>
      <c r="M19" s="14" t="s">
        <v>92</v>
      </c>
      <c r="N19" s="13">
        <v>44939</v>
      </c>
      <c r="O19" s="13">
        <v>45289</v>
      </c>
      <c r="P19" s="105" t="s">
        <v>120</v>
      </c>
      <c r="Q19" s="235"/>
      <c r="R19" s="106"/>
      <c r="S19" s="235"/>
      <c r="T19" s="106">
        <v>0.3</v>
      </c>
      <c r="U19" s="235"/>
      <c r="V19" s="106"/>
      <c r="W19" s="235"/>
      <c r="X19" s="106">
        <v>0.65</v>
      </c>
      <c r="Y19" s="235"/>
      <c r="Z19" s="106"/>
      <c r="AA19" s="235"/>
      <c r="AB19" s="106">
        <v>1</v>
      </c>
      <c r="AC19" s="16" t="s">
        <v>121</v>
      </c>
      <c r="AD19" s="17" t="s">
        <v>103</v>
      </c>
      <c r="AE19" s="41" t="s">
        <v>1027</v>
      </c>
      <c r="AF19" s="50" t="s">
        <v>1092</v>
      </c>
      <c r="AG19" s="43"/>
      <c r="AH19" s="40">
        <v>53723000</v>
      </c>
      <c r="AI19" s="305"/>
    </row>
    <row r="20" spans="1:35" ht="66.75" customHeight="1" x14ac:dyDescent="0.25">
      <c r="A20" s="5"/>
      <c r="B20" s="130" t="s">
        <v>159</v>
      </c>
      <c r="C20" s="131" t="s">
        <v>160</v>
      </c>
      <c r="D20" s="131" t="s">
        <v>161</v>
      </c>
      <c r="E20" s="204" t="s">
        <v>162</v>
      </c>
      <c r="F20" s="131" t="s">
        <v>1026</v>
      </c>
      <c r="G20" s="207">
        <v>1</v>
      </c>
      <c r="H20" s="132" t="s">
        <v>163</v>
      </c>
      <c r="I20" s="132" t="s">
        <v>128</v>
      </c>
      <c r="J20" s="132" t="s">
        <v>164</v>
      </c>
      <c r="K20" s="132" t="s">
        <v>118</v>
      </c>
      <c r="L20" s="132" t="s">
        <v>165</v>
      </c>
      <c r="M20" s="131" t="s">
        <v>92</v>
      </c>
      <c r="N20" s="133">
        <v>44958</v>
      </c>
      <c r="O20" s="133">
        <v>45289</v>
      </c>
      <c r="P20" s="141" t="s">
        <v>93</v>
      </c>
      <c r="Q20" s="235"/>
      <c r="R20" s="142"/>
      <c r="S20" s="235">
        <v>0.2</v>
      </c>
      <c r="T20" s="142"/>
      <c r="U20" s="235"/>
      <c r="V20" s="142">
        <v>0.5</v>
      </c>
      <c r="W20" s="235"/>
      <c r="X20" s="142"/>
      <c r="Y20" s="235">
        <v>0.7</v>
      </c>
      <c r="Z20" s="142"/>
      <c r="AA20" s="235"/>
      <c r="AB20" s="142">
        <v>1</v>
      </c>
      <c r="AC20" s="136" t="s">
        <v>121</v>
      </c>
      <c r="AD20" s="137" t="s">
        <v>103</v>
      </c>
      <c r="AE20" s="138" t="s">
        <v>1027</v>
      </c>
      <c r="AF20" s="147" t="s">
        <v>1092</v>
      </c>
      <c r="AG20" s="138"/>
      <c r="AH20" s="140">
        <v>0</v>
      </c>
      <c r="AI20" s="140">
        <v>170262320</v>
      </c>
    </row>
    <row r="21" spans="1:35" ht="66.75" customHeight="1" x14ac:dyDescent="0.25">
      <c r="A21" s="5"/>
      <c r="B21" s="130" t="s">
        <v>159</v>
      </c>
      <c r="C21" s="131" t="s">
        <v>160</v>
      </c>
      <c r="D21" s="131" t="s">
        <v>166</v>
      </c>
      <c r="E21" s="204" t="s">
        <v>167</v>
      </c>
      <c r="F21" s="131" t="s">
        <v>1026</v>
      </c>
      <c r="G21" s="207">
        <v>1</v>
      </c>
      <c r="H21" s="132" t="s">
        <v>168</v>
      </c>
      <c r="I21" s="132" t="s">
        <v>128</v>
      </c>
      <c r="J21" s="132" t="s">
        <v>169</v>
      </c>
      <c r="K21" s="132" t="s">
        <v>118</v>
      </c>
      <c r="L21" s="132" t="s">
        <v>170</v>
      </c>
      <c r="M21" s="131" t="s">
        <v>92</v>
      </c>
      <c r="N21" s="133">
        <v>44936</v>
      </c>
      <c r="O21" s="133">
        <v>45289</v>
      </c>
      <c r="P21" s="141" t="s">
        <v>93</v>
      </c>
      <c r="Q21" s="235"/>
      <c r="R21" s="142"/>
      <c r="S21" s="235">
        <v>0.3</v>
      </c>
      <c r="T21" s="142"/>
      <c r="U21" s="235"/>
      <c r="V21" s="142">
        <v>0.5</v>
      </c>
      <c r="W21" s="235"/>
      <c r="X21" s="142"/>
      <c r="Y21" s="235">
        <v>0.7</v>
      </c>
      <c r="Z21" s="142"/>
      <c r="AA21" s="235"/>
      <c r="AB21" s="142">
        <v>1</v>
      </c>
      <c r="AC21" s="136" t="s">
        <v>121</v>
      </c>
      <c r="AD21" s="137" t="s">
        <v>103</v>
      </c>
      <c r="AE21" s="138" t="s">
        <v>1027</v>
      </c>
      <c r="AF21" s="147" t="s">
        <v>1092</v>
      </c>
      <c r="AG21" s="138"/>
      <c r="AH21" s="140">
        <v>0</v>
      </c>
      <c r="AI21" s="140">
        <v>812915260</v>
      </c>
    </row>
    <row r="22" spans="1:35" ht="66.75" customHeight="1" x14ac:dyDescent="0.25">
      <c r="A22" s="5"/>
      <c r="B22" s="130" t="s">
        <v>159</v>
      </c>
      <c r="C22" s="131" t="s">
        <v>160</v>
      </c>
      <c r="D22" s="131" t="s">
        <v>166</v>
      </c>
      <c r="E22" s="204" t="s">
        <v>171</v>
      </c>
      <c r="F22" s="131" t="s">
        <v>1026</v>
      </c>
      <c r="G22" s="207">
        <v>1</v>
      </c>
      <c r="H22" s="132" t="s">
        <v>172</v>
      </c>
      <c r="I22" s="132" t="s">
        <v>128</v>
      </c>
      <c r="J22" s="132" t="s">
        <v>173</v>
      </c>
      <c r="K22" s="132" t="s">
        <v>118</v>
      </c>
      <c r="L22" s="132" t="s">
        <v>174</v>
      </c>
      <c r="M22" s="131" t="s">
        <v>92</v>
      </c>
      <c r="N22" s="133">
        <v>44936</v>
      </c>
      <c r="O22" s="133">
        <v>45289</v>
      </c>
      <c r="P22" s="141" t="s">
        <v>93</v>
      </c>
      <c r="Q22" s="235"/>
      <c r="R22" s="142"/>
      <c r="S22" s="235">
        <v>0.3</v>
      </c>
      <c r="T22" s="142"/>
      <c r="U22" s="235"/>
      <c r="V22" s="142">
        <v>0.5</v>
      </c>
      <c r="W22" s="235"/>
      <c r="X22" s="142"/>
      <c r="Y22" s="235">
        <v>0.7</v>
      </c>
      <c r="Z22" s="142"/>
      <c r="AA22" s="235"/>
      <c r="AB22" s="142">
        <v>1</v>
      </c>
      <c r="AC22" s="136" t="s">
        <v>121</v>
      </c>
      <c r="AD22" s="137" t="s">
        <v>103</v>
      </c>
      <c r="AE22" s="138" t="s">
        <v>1027</v>
      </c>
      <c r="AF22" s="147" t="s">
        <v>1092</v>
      </c>
      <c r="AG22" s="138"/>
      <c r="AH22" s="140">
        <v>0</v>
      </c>
      <c r="AI22" s="140">
        <v>45822420</v>
      </c>
    </row>
    <row r="23" spans="1:35" ht="59.25" customHeight="1" x14ac:dyDescent="0.25">
      <c r="A23" s="5"/>
      <c r="B23" s="11" t="s">
        <v>175</v>
      </c>
      <c r="C23" s="14" t="s">
        <v>83</v>
      </c>
      <c r="D23" s="14" t="s">
        <v>147</v>
      </c>
      <c r="E23" s="204" t="s">
        <v>176</v>
      </c>
      <c r="F23" s="14" t="s">
        <v>86</v>
      </c>
      <c r="G23" s="207">
        <v>1</v>
      </c>
      <c r="H23" s="12" t="s">
        <v>177</v>
      </c>
      <c r="I23" s="12" t="s">
        <v>88</v>
      </c>
      <c r="J23" s="12" t="s">
        <v>1038</v>
      </c>
      <c r="K23" s="12" t="s">
        <v>118</v>
      </c>
      <c r="L23" s="12" t="s">
        <v>178</v>
      </c>
      <c r="M23" s="14" t="s">
        <v>179</v>
      </c>
      <c r="N23" s="13">
        <v>44928</v>
      </c>
      <c r="O23" s="13" t="s">
        <v>180</v>
      </c>
      <c r="P23" s="105" t="s">
        <v>181</v>
      </c>
      <c r="Q23" s="235">
        <v>0.1</v>
      </c>
      <c r="R23" s="106">
        <v>0.16</v>
      </c>
      <c r="S23" s="235">
        <v>0.24</v>
      </c>
      <c r="T23" s="106">
        <v>0.36</v>
      </c>
      <c r="U23" s="235">
        <v>0.4</v>
      </c>
      <c r="V23" s="106">
        <v>0.48</v>
      </c>
      <c r="W23" s="235">
        <v>0.56000000000000005</v>
      </c>
      <c r="X23" s="106">
        <v>0.64</v>
      </c>
      <c r="Y23" s="235">
        <v>0.72</v>
      </c>
      <c r="Z23" s="106">
        <v>0.8</v>
      </c>
      <c r="AA23" s="235">
        <v>0.88</v>
      </c>
      <c r="AB23" s="106">
        <v>1</v>
      </c>
      <c r="AC23" s="16" t="s">
        <v>102</v>
      </c>
      <c r="AD23" s="17" t="s">
        <v>103</v>
      </c>
      <c r="AE23" s="41" t="s">
        <v>182</v>
      </c>
      <c r="AF23" s="50" t="s">
        <v>1092</v>
      </c>
      <c r="AG23" s="43" t="s">
        <v>103</v>
      </c>
      <c r="AH23" s="40">
        <v>0</v>
      </c>
      <c r="AI23" s="40">
        <v>319999160</v>
      </c>
    </row>
    <row r="24" spans="1:35" ht="59.25" customHeight="1" x14ac:dyDescent="0.25">
      <c r="A24" s="5"/>
      <c r="B24" s="130" t="s">
        <v>183</v>
      </c>
      <c r="C24" s="131" t="s">
        <v>83</v>
      </c>
      <c r="D24" s="131" t="s">
        <v>147</v>
      </c>
      <c r="E24" s="204" t="s">
        <v>184</v>
      </c>
      <c r="F24" s="131" t="s">
        <v>86</v>
      </c>
      <c r="G24" s="207">
        <v>1</v>
      </c>
      <c r="H24" s="132" t="s">
        <v>1039</v>
      </c>
      <c r="I24" s="132" t="s">
        <v>88</v>
      </c>
      <c r="J24" s="132" t="s">
        <v>185</v>
      </c>
      <c r="K24" s="132" t="s">
        <v>118</v>
      </c>
      <c r="L24" s="132" t="s">
        <v>186</v>
      </c>
      <c r="M24" s="131" t="s">
        <v>187</v>
      </c>
      <c r="N24" s="133">
        <v>44963</v>
      </c>
      <c r="O24" s="133">
        <v>45169</v>
      </c>
      <c r="P24" s="141" t="s">
        <v>120</v>
      </c>
      <c r="Q24" s="235"/>
      <c r="R24" s="142"/>
      <c r="S24" s="235"/>
      <c r="T24" s="142">
        <v>0.4</v>
      </c>
      <c r="U24" s="235"/>
      <c r="V24" s="142"/>
      <c r="W24" s="235"/>
      <c r="X24" s="142">
        <v>1</v>
      </c>
      <c r="Y24" s="235"/>
      <c r="Z24" s="142"/>
      <c r="AA24" s="235"/>
      <c r="AB24" s="142">
        <v>1</v>
      </c>
      <c r="AC24" s="136" t="s">
        <v>188</v>
      </c>
      <c r="AD24" s="137" t="s">
        <v>189</v>
      </c>
      <c r="AE24" s="138" t="s">
        <v>1024</v>
      </c>
      <c r="AF24" s="147" t="s">
        <v>1092</v>
      </c>
      <c r="AG24" s="138"/>
      <c r="AH24" s="153">
        <f>196029130/2</f>
        <v>98014565</v>
      </c>
      <c r="AI24" s="154">
        <v>47999988</v>
      </c>
    </row>
    <row r="25" spans="1:35" ht="59.25" customHeight="1" x14ac:dyDescent="0.25">
      <c r="A25" s="5"/>
      <c r="B25" s="11" t="s">
        <v>190</v>
      </c>
      <c r="C25" s="14" t="s">
        <v>191</v>
      </c>
      <c r="D25" s="14" t="s">
        <v>192</v>
      </c>
      <c r="E25" s="204" t="s">
        <v>193</v>
      </c>
      <c r="F25" s="14" t="s">
        <v>86</v>
      </c>
      <c r="G25" s="209">
        <v>1</v>
      </c>
      <c r="H25" s="46" t="s">
        <v>194</v>
      </c>
      <c r="I25" s="12" t="s">
        <v>128</v>
      </c>
      <c r="J25" s="46" t="s">
        <v>195</v>
      </c>
      <c r="K25" s="46" t="s">
        <v>118</v>
      </c>
      <c r="L25" s="46" t="s">
        <v>196</v>
      </c>
      <c r="M25" s="14" t="s">
        <v>179</v>
      </c>
      <c r="N25" s="60">
        <v>44928</v>
      </c>
      <c r="O25" s="61">
        <v>44957</v>
      </c>
      <c r="P25" s="105" t="s">
        <v>131</v>
      </c>
      <c r="Q25" s="209">
        <v>1</v>
      </c>
      <c r="R25" s="108"/>
      <c r="S25" s="209"/>
      <c r="T25" s="108"/>
      <c r="U25" s="209"/>
      <c r="V25" s="108"/>
      <c r="W25" s="209"/>
      <c r="X25" s="108"/>
      <c r="Y25" s="209"/>
      <c r="Z25" s="108"/>
      <c r="AA25" s="209"/>
      <c r="AB25" s="108"/>
      <c r="AC25" s="16" t="s">
        <v>121</v>
      </c>
      <c r="AD25" s="17" t="s">
        <v>197</v>
      </c>
      <c r="AE25" s="41" t="s">
        <v>198</v>
      </c>
      <c r="AF25" s="50" t="s">
        <v>1092</v>
      </c>
      <c r="AG25" s="43"/>
      <c r="AH25" s="40">
        <v>119429340</v>
      </c>
      <c r="AI25" s="303">
        <v>27807000000</v>
      </c>
    </row>
    <row r="26" spans="1:35" ht="59.25" customHeight="1" x14ac:dyDescent="0.25">
      <c r="A26" s="5"/>
      <c r="B26" s="11" t="s">
        <v>190</v>
      </c>
      <c r="C26" s="14" t="s">
        <v>191</v>
      </c>
      <c r="D26" s="14" t="s">
        <v>192</v>
      </c>
      <c r="E26" s="204" t="s">
        <v>199</v>
      </c>
      <c r="F26" s="14" t="s">
        <v>86</v>
      </c>
      <c r="G26" s="209">
        <v>1</v>
      </c>
      <c r="H26" s="46" t="s">
        <v>1040</v>
      </c>
      <c r="I26" s="12" t="s">
        <v>88</v>
      </c>
      <c r="J26" s="46" t="s">
        <v>200</v>
      </c>
      <c r="K26" s="46" t="s">
        <v>118</v>
      </c>
      <c r="L26" s="46" t="s">
        <v>201</v>
      </c>
      <c r="M26" s="14" t="s">
        <v>92</v>
      </c>
      <c r="N26" s="62">
        <v>44986</v>
      </c>
      <c r="O26" s="63">
        <v>45289</v>
      </c>
      <c r="P26" s="105" t="s">
        <v>93</v>
      </c>
      <c r="Q26" s="237"/>
      <c r="R26" s="108"/>
      <c r="S26" s="237">
        <v>0.1</v>
      </c>
      <c r="T26" s="108"/>
      <c r="U26" s="237"/>
      <c r="V26" s="111">
        <v>0.4</v>
      </c>
      <c r="W26" s="237"/>
      <c r="X26" s="108"/>
      <c r="Y26" s="237">
        <v>0.7</v>
      </c>
      <c r="Z26" s="108"/>
      <c r="AA26" s="237"/>
      <c r="AB26" s="111">
        <v>1</v>
      </c>
      <c r="AC26" s="16" t="s">
        <v>202</v>
      </c>
      <c r="AD26" s="17" t="s">
        <v>197</v>
      </c>
      <c r="AE26" s="41" t="s">
        <v>198</v>
      </c>
      <c r="AF26" s="50" t="s">
        <v>1092</v>
      </c>
      <c r="AG26" s="43"/>
      <c r="AH26" s="40">
        <v>66341264</v>
      </c>
      <c r="AI26" s="304"/>
    </row>
    <row r="27" spans="1:35" ht="69.75" customHeight="1" x14ac:dyDescent="0.25">
      <c r="A27" s="5"/>
      <c r="B27" s="11" t="s">
        <v>190</v>
      </c>
      <c r="C27" s="14" t="s">
        <v>191</v>
      </c>
      <c r="D27" s="14" t="s">
        <v>192</v>
      </c>
      <c r="E27" s="204" t="s">
        <v>1094</v>
      </c>
      <c r="F27" s="14" t="s">
        <v>86</v>
      </c>
      <c r="G27" s="209">
        <v>1</v>
      </c>
      <c r="H27" s="46" t="s">
        <v>204</v>
      </c>
      <c r="I27" s="12" t="s">
        <v>88</v>
      </c>
      <c r="J27" s="46" t="s">
        <v>195</v>
      </c>
      <c r="K27" s="46" t="s">
        <v>118</v>
      </c>
      <c r="L27" s="46" t="s">
        <v>205</v>
      </c>
      <c r="M27" s="14" t="s">
        <v>92</v>
      </c>
      <c r="N27" s="62">
        <v>44928</v>
      </c>
      <c r="O27" s="63">
        <v>45289</v>
      </c>
      <c r="P27" s="105" t="s">
        <v>93</v>
      </c>
      <c r="Q27" s="237"/>
      <c r="R27" s="108"/>
      <c r="S27" s="237">
        <v>0.25</v>
      </c>
      <c r="T27" s="108"/>
      <c r="U27" s="237"/>
      <c r="V27" s="111">
        <v>0.5</v>
      </c>
      <c r="W27" s="237"/>
      <c r="X27" s="108"/>
      <c r="Y27" s="237">
        <v>0.75</v>
      </c>
      <c r="Z27" s="108"/>
      <c r="AA27" s="237"/>
      <c r="AB27" s="111">
        <v>1</v>
      </c>
      <c r="AC27" s="16" t="s">
        <v>202</v>
      </c>
      <c r="AD27" s="17" t="s">
        <v>197</v>
      </c>
      <c r="AE27" s="41" t="s">
        <v>198</v>
      </c>
      <c r="AF27" s="50" t="s">
        <v>1092</v>
      </c>
      <c r="AG27" s="43"/>
      <c r="AH27" s="40"/>
      <c r="AI27" s="304"/>
    </row>
    <row r="28" spans="1:35" ht="59.25" customHeight="1" x14ac:dyDescent="0.25">
      <c r="A28" s="5"/>
      <c r="B28" s="11" t="s">
        <v>190</v>
      </c>
      <c r="C28" s="14" t="s">
        <v>191</v>
      </c>
      <c r="D28" s="14" t="s">
        <v>192</v>
      </c>
      <c r="E28" s="204" t="s">
        <v>203</v>
      </c>
      <c r="F28" s="14" t="s">
        <v>86</v>
      </c>
      <c r="G28" s="210">
        <v>1</v>
      </c>
      <c r="H28" s="47" t="s">
        <v>207</v>
      </c>
      <c r="I28" s="12" t="s">
        <v>128</v>
      </c>
      <c r="J28" s="47" t="s">
        <v>208</v>
      </c>
      <c r="K28" s="47" t="s">
        <v>118</v>
      </c>
      <c r="L28" s="47" t="s">
        <v>209</v>
      </c>
      <c r="M28" s="14" t="s">
        <v>92</v>
      </c>
      <c r="N28" s="63">
        <v>44928</v>
      </c>
      <c r="O28" s="63">
        <v>45289</v>
      </c>
      <c r="P28" s="105" t="s">
        <v>181</v>
      </c>
      <c r="Q28" s="238">
        <v>1</v>
      </c>
      <c r="R28" s="112">
        <v>1</v>
      </c>
      <c r="S28" s="238">
        <v>1</v>
      </c>
      <c r="T28" s="112">
        <v>1</v>
      </c>
      <c r="U28" s="238">
        <v>1</v>
      </c>
      <c r="V28" s="112">
        <v>1</v>
      </c>
      <c r="W28" s="238">
        <v>1</v>
      </c>
      <c r="X28" s="112">
        <v>1</v>
      </c>
      <c r="Y28" s="238">
        <v>1</v>
      </c>
      <c r="Z28" s="112">
        <v>1</v>
      </c>
      <c r="AA28" s="238">
        <v>1</v>
      </c>
      <c r="AB28" s="112">
        <v>1</v>
      </c>
      <c r="AC28" s="16" t="s">
        <v>202</v>
      </c>
      <c r="AD28" s="17" t="s">
        <v>210</v>
      </c>
      <c r="AE28" s="41" t="s">
        <v>198</v>
      </c>
      <c r="AF28" s="50" t="s">
        <v>1092</v>
      </c>
      <c r="AG28" s="43"/>
      <c r="AH28" s="40"/>
      <c r="AI28" s="304"/>
    </row>
    <row r="29" spans="1:35" ht="59.25" customHeight="1" x14ac:dyDescent="0.25">
      <c r="A29" s="5"/>
      <c r="B29" s="11" t="s">
        <v>190</v>
      </c>
      <c r="C29" s="14" t="s">
        <v>191</v>
      </c>
      <c r="D29" s="14" t="s">
        <v>192</v>
      </c>
      <c r="E29" s="204" t="s">
        <v>206</v>
      </c>
      <c r="F29" s="14" t="s">
        <v>86</v>
      </c>
      <c r="G29" s="210">
        <v>1</v>
      </c>
      <c r="H29" s="47" t="s">
        <v>212</v>
      </c>
      <c r="I29" s="12" t="s">
        <v>88</v>
      </c>
      <c r="J29" s="46" t="s">
        <v>213</v>
      </c>
      <c r="K29" s="47" t="s">
        <v>118</v>
      </c>
      <c r="L29" s="47" t="s">
        <v>214</v>
      </c>
      <c r="M29" s="14" t="s">
        <v>92</v>
      </c>
      <c r="N29" s="63">
        <v>44928</v>
      </c>
      <c r="O29" s="63">
        <v>45289</v>
      </c>
      <c r="P29" s="105" t="s">
        <v>93</v>
      </c>
      <c r="Q29" s="239"/>
      <c r="R29" s="113"/>
      <c r="S29" s="239">
        <v>0.25</v>
      </c>
      <c r="T29" s="113"/>
      <c r="U29" s="239"/>
      <c r="V29" s="112">
        <v>0.5</v>
      </c>
      <c r="W29" s="239"/>
      <c r="X29" s="113"/>
      <c r="Y29" s="239">
        <v>0.75</v>
      </c>
      <c r="Z29" s="113"/>
      <c r="AA29" s="239"/>
      <c r="AB29" s="112">
        <v>1</v>
      </c>
      <c r="AC29" s="16" t="s">
        <v>202</v>
      </c>
      <c r="AD29" s="17" t="s">
        <v>210</v>
      </c>
      <c r="AE29" s="41" t="s">
        <v>198</v>
      </c>
      <c r="AF29" s="50" t="s">
        <v>1092</v>
      </c>
      <c r="AG29" s="43"/>
      <c r="AH29" s="40"/>
      <c r="AI29" s="304"/>
    </row>
    <row r="30" spans="1:35" ht="59.25" customHeight="1" x14ac:dyDescent="0.25">
      <c r="A30" s="5"/>
      <c r="B30" s="11" t="s">
        <v>190</v>
      </c>
      <c r="C30" s="14" t="s">
        <v>191</v>
      </c>
      <c r="D30" s="14" t="s">
        <v>192</v>
      </c>
      <c r="E30" s="204" t="s">
        <v>211</v>
      </c>
      <c r="F30" s="14" t="s">
        <v>86</v>
      </c>
      <c r="G30" s="210">
        <v>1</v>
      </c>
      <c r="H30" s="47" t="s">
        <v>216</v>
      </c>
      <c r="I30" s="12" t="s">
        <v>88</v>
      </c>
      <c r="J30" s="47" t="s">
        <v>217</v>
      </c>
      <c r="K30" s="47" t="s">
        <v>118</v>
      </c>
      <c r="L30" s="47" t="s">
        <v>218</v>
      </c>
      <c r="M30" s="14" t="s">
        <v>92</v>
      </c>
      <c r="N30" s="63">
        <v>44928</v>
      </c>
      <c r="O30" s="63">
        <v>45289</v>
      </c>
      <c r="P30" s="105" t="s">
        <v>93</v>
      </c>
      <c r="Q30" s="239"/>
      <c r="R30" s="113"/>
      <c r="S30" s="239">
        <v>0.2</v>
      </c>
      <c r="T30" s="113"/>
      <c r="U30" s="239"/>
      <c r="V30" s="112">
        <v>0.4</v>
      </c>
      <c r="W30" s="239"/>
      <c r="X30" s="113"/>
      <c r="Y30" s="239">
        <v>0.6</v>
      </c>
      <c r="Z30" s="113"/>
      <c r="AA30" s="239"/>
      <c r="AB30" s="112">
        <v>1</v>
      </c>
      <c r="AC30" s="16" t="s">
        <v>202</v>
      </c>
      <c r="AD30" s="17" t="s">
        <v>197</v>
      </c>
      <c r="AE30" s="41" t="s">
        <v>198</v>
      </c>
      <c r="AF30" s="50" t="s">
        <v>1092</v>
      </c>
      <c r="AG30" s="43"/>
      <c r="AH30" s="40">
        <v>31546690</v>
      </c>
      <c r="AI30" s="304"/>
    </row>
    <row r="31" spans="1:35" ht="59.25" customHeight="1" x14ac:dyDescent="0.25">
      <c r="A31" s="5"/>
      <c r="B31" s="11" t="s">
        <v>190</v>
      </c>
      <c r="C31" s="14" t="s">
        <v>191</v>
      </c>
      <c r="D31" s="14" t="s">
        <v>192</v>
      </c>
      <c r="E31" s="204" t="s">
        <v>215</v>
      </c>
      <c r="F31" s="14" t="s">
        <v>86</v>
      </c>
      <c r="G31" s="211">
        <v>1</v>
      </c>
      <c r="H31" s="48" t="s">
        <v>220</v>
      </c>
      <c r="I31" s="12" t="s">
        <v>88</v>
      </c>
      <c r="J31" s="48" t="s">
        <v>221</v>
      </c>
      <c r="K31" s="48" t="s">
        <v>118</v>
      </c>
      <c r="L31" s="48" t="s">
        <v>222</v>
      </c>
      <c r="M31" s="14" t="s">
        <v>92</v>
      </c>
      <c r="N31" s="63">
        <v>44928</v>
      </c>
      <c r="O31" s="62">
        <v>45289</v>
      </c>
      <c r="P31" s="105" t="s">
        <v>120</v>
      </c>
      <c r="Q31" s="240"/>
      <c r="R31" s="114"/>
      <c r="S31" s="240"/>
      <c r="T31" s="115">
        <v>0.4</v>
      </c>
      <c r="U31" s="240"/>
      <c r="V31" s="114"/>
      <c r="W31" s="240"/>
      <c r="X31" s="115">
        <v>0.75</v>
      </c>
      <c r="Y31" s="240"/>
      <c r="Z31" s="114"/>
      <c r="AA31" s="240"/>
      <c r="AB31" s="115">
        <v>1</v>
      </c>
      <c r="AC31" s="16" t="s">
        <v>202</v>
      </c>
      <c r="AD31" s="17" t="s">
        <v>197</v>
      </c>
      <c r="AE31" s="41" t="s">
        <v>198</v>
      </c>
      <c r="AF31" s="50" t="s">
        <v>1092</v>
      </c>
      <c r="AG31" s="43"/>
      <c r="AH31" s="40">
        <v>66509114</v>
      </c>
      <c r="AI31" s="304"/>
    </row>
    <row r="32" spans="1:35" ht="59.25" customHeight="1" x14ac:dyDescent="0.25">
      <c r="A32" s="5"/>
      <c r="B32" s="11" t="s">
        <v>190</v>
      </c>
      <c r="C32" s="14" t="s">
        <v>191</v>
      </c>
      <c r="D32" s="14" t="s">
        <v>192</v>
      </c>
      <c r="E32" s="204" t="s">
        <v>219</v>
      </c>
      <c r="F32" s="14" t="s">
        <v>86</v>
      </c>
      <c r="G32" s="211">
        <v>1</v>
      </c>
      <c r="H32" s="48" t="s">
        <v>224</v>
      </c>
      <c r="I32" s="12" t="s">
        <v>99</v>
      </c>
      <c r="J32" s="48" t="s">
        <v>225</v>
      </c>
      <c r="K32" s="48" t="s">
        <v>118</v>
      </c>
      <c r="L32" s="48" t="s">
        <v>226</v>
      </c>
      <c r="M32" s="14" t="s">
        <v>92</v>
      </c>
      <c r="N32" s="63">
        <v>44928</v>
      </c>
      <c r="O32" s="62">
        <v>45289</v>
      </c>
      <c r="P32" s="105" t="s">
        <v>181</v>
      </c>
      <c r="Q32" s="241">
        <v>1</v>
      </c>
      <c r="R32" s="115">
        <v>1</v>
      </c>
      <c r="S32" s="241">
        <v>1</v>
      </c>
      <c r="T32" s="115">
        <v>1</v>
      </c>
      <c r="U32" s="241">
        <v>1</v>
      </c>
      <c r="V32" s="115">
        <v>1</v>
      </c>
      <c r="W32" s="241">
        <v>1</v>
      </c>
      <c r="X32" s="115">
        <v>1</v>
      </c>
      <c r="Y32" s="241">
        <v>1</v>
      </c>
      <c r="Z32" s="115">
        <v>1</v>
      </c>
      <c r="AA32" s="241">
        <v>1</v>
      </c>
      <c r="AB32" s="115">
        <v>1</v>
      </c>
      <c r="AC32" s="16" t="s">
        <v>202</v>
      </c>
      <c r="AD32" s="17" t="s">
        <v>197</v>
      </c>
      <c r="AE32" s="41" t="s">
        <v>198</v>
      </c>
      <c r="AF32" s="50" t="s">
        <v>1092</v>
      </c>
      <c r="AG32" s="43"/>
      <c r="AH32" s="40">
        <v>51752539</v>
      </c>
      <c r="AI32" s="304"/>
    </row>
    <row r="33" spans="1:35" ht="59.25" customHeight="1" x14ac:dyDescent="0.25">
      <c r="A33" s="5"/>
      <c r="B33" s="11" t="s">
        <v>190</v>
      </c>
      <c r="C33" s="14" t="s">
        <v>191</v>
      </c>
      <c r="D33" s="14" t="s">
        <v>192</v>
      </c>
      <c r="E33" s="204" t="s">
        <v>223</v>
      </c>
      <c r="F33" s="14" t="s">
        <v>86</v>
      </c>
      <c r="G33" s="211">
        <v>1</v>
      </c>
      <c r="H33" s="48" t="s">
        <v>228</v>
      </c>
      <c r="I33" s="12" t="s">
        <v>88</v>
      </c>
      <c r="J33" s="48" t="s">
        <v>229</v>
      </c>
      <c r="K33" s="48" t="s">
        <v>118</v>
      </c>
      <c r="L33" s="48" t="s">
        <v>230</v>
      </c>
      <c r="M33" s="14" t="s">
        <v>92</v>
      </c>
      <c r="N33" s="63">
        <v>44928</v>
      </c>
      <c r="O33" s="62">
        <v>45289</v>
      </c>
      <c r="P33" s="105" t="s">
        <v>231</v>
      </c>
      <c r="Q33" s="240"/>
      <c r="R33" s="114"/>
      <c r="S33" s="240"/>
      <c r="T33" s="114"/>
      <c r="U33" s="240"/>
      <c r="V33" s="115">
        <v>0.5</v>
      </c>
      <c r="W33" s="240"/>
      <c r="X33" s="114"/>
      <c r="Y33" s="240"/>
      <c r="Z33" s="114"/>
      <c r="AA33" s="240"/>
      <c r="AB33" s="115">
        <v>1</v>
      </c>
      <c r="AC33" s="16" t="s">
        <v>202</v>
      </c>
      <c r="AD33" s="17" t="s">
        <v>197</v>
      </c>
      <c r="AE33" s="41" t="s">
        <v>198</v>
      </c>
      <c r="AF33" s="50" t="s">
        <v>1092</v>
      </c>
      <c r="AG33" s="43"/>
      <c r="AH33" s="40">
        <v>394511517</v>
      </c>
      <c r="AI33" s="304"/>
    </row>
    <row r="34" spans="1:35" ht="78" customHeight="1" x14ac:dyDescent="0.25">
      <c r="A34" s="5"/>
      <c r="B34" s="11" t="s">
        <v>190</v>
      </c>
      <c r="C34" s="14" t="s">
        <v>191</v>
      </c>
      <c r="D34" s="14" t="s">
        <v>192</v>
      </c>
      <c r="E34" s="204" t="s">
        <v>227</v>
      </c>
      <c r="F34" s="14" t="s">
        <v>140</v>
      </c>
      <c r="G34" s="209">
        <v>1</v>
      </c>
      <c r="H34" s="46" t="s">
        <v>233</v>
      </c>
      <c r="I34" s="12" t="s">
        <v>88</v>
      </c>
      <c r="J34" s="46" t="s">
        <v>234</v>
      </c>
      <c r="K34" s="46" t="s">
        <v>118</v>
      </c>
      <c r="L34" s="46" t="s">
        <v>235</v>
      </c>
      <c r="M34" s="14" t="s">
        <v>92</v>
      </c>
      <c r="N34" s="60">
        <v>44958</v>
      </c>
      <c r="O34" s="63">
        <v>45275</v>
      </c>
      <c r="P34" s="105" t="s">
        <v>93</v>
      </c>
      <c r="Q34" s="237"/>
      <c r="R34" s="108"/>
      <c r="S34" s="237">
        <v>0.25</v>
      </c>
      <c r="T34" s="108"/>
      <c r="U34" s="237"/>
      <c r="V34" s="111">
        <v>0.5</v>
      </c>
      <c r="W34" s="237"/>
      <c r="X34" s="108"/>
      <c r="Y34" s="237">
        <v>0.75</v>
      </c>
      <c r="Z34" s="108"/>
      <c r="AA34" s="237"/>
      <c r="AB34" s="111">
        <v>1</v>
      </c>
      <c r="AC34" s="16" t="s">
        <v>236</v>
      </c>
      <c r="AD34" s="17" t="s">
        <v>197</v>
      </c>
      <c r="AE34" s="41" t="s">
        <v>198</v>
      </c>
      <c r="AF34" s="50" t="s">
        <v>1092</v>
      </c>
      <c r="AG34" s="43"/>
      <c r="AH34" s="40">
        <v>24997923.75</v>
      </c>
      <c r="AI34" s="304"/>
    </row>
    <row r="35" spans="1:35" ht="59.25" customHeight="1" x14ac:dyDescent="0.25">
      <c r="A35" s="5"/>
      <c r="B35" s="11" t="s">
        <v>190</v>
      </c>
      <c r="C35" s="14" t="s">
        <v>191</v>
      </c>
      <c r="D35" s="14" t="s">
        <v>192</v>
      </c>
      <c r="E35" s="204" t="s">
        <v>232</v>
      </c>
      <c r="F35" s="14" t="s">
        <v>140</v>
      </c>
      <c r="G35" s="209">
        <v>1</v>
      </c>
      <c r="H35" s="46" t="s">
        <v>238</v>
      </c>
      <c r="I35" s="12" t="s">
        <v>88</v>
      </c>
      <c r="J35" s="46" t="s">
        <v>239</v>
      </c>
      <c r="K35" s="46" t="s">
        <v>118</v>
      </c>
      <c r="L35" s="46" t="s">
        <v>240</v>
      </c>
      <c r="M35" s="14" t="s">
        <v>92</v>
      </c>
      <c r="N35" s="62">
        <v>44942</v>
      </c>
      <c r="O35" s="63">
        <v>45289</v>
      </c>
      <c r="P35" s="105" t="s">
        <v>181</v>
      </c>
      <c r="Q35" s="209">
        <v>0.04</v>
      </c>
      <c r="R35" s="111">
        <v>0.13</v>
      </c>
      <c r="S35" s="209">
        <v>0.22</v>
      </c>
      <c r="T35" s="111">
        <v>0.32</v>
      </c>
      <c r="U35" s="209">
        <v>0.41</v>
      </c>
      <c r="V35" s="111">
        <v>0.5</v>
      </c>
      <c r="W35" s="209">
        <v>0.59</v>
      </c>
      <c r="X35" s="111">
        <v>0.68</v>
      </c>
      <c r="Y35" s="209">
        <v>0.78</v>
      </c>
      <c r="Z35" s="111">
        <v>0.87</v>
      </c>
      <c r="AA35" s="209">
        <v>0.96</v>
      </c>
      <c r="AB35" s="111">
        <v>1</v>
      </c>
      <c r="AC35" s="16" t="s">
        <v>236</v>
      </c>
      <c r="AD35" s="17" t="s">
        <v>197</v>
      </c>
      <c r="AE35" s="41" t="s">
        <v>198</v>
      </c>
      <c r="AF35" s="50" t="s">
        <v>1092</v>
      </c>
      <c r="AG35" s="43"/>
      <c r="AH35" s="40">
        <v>212550705</v>
      </c>
      <c r="AI35" s="304"/>
    </row>
    <row r="36" spans="1:35" ht="59.25" customHeight="1" x14ac:dyDescent="0.25">
      <c r="A36" s="5"/>
      <c r="B36" s="11" t="s">
        <v>190</v>
      </c>
      <c r="C36" s="14" t="s">
        <v>191</v>
      </c>
      <c r="D36" s="14" t="s">
        <v>192</v>
      </c>
      <c r="E36" s="204" t="s">
        <v>237</v>
      </c>
      <c r="F36" s="14" t="s">
        <v>140</v>
      </c>
      <c r="G36" s="209">
        <v>1</v>
      </c>
      <c r="H36" s="46" t="s">
        <v>242</v>
      </c>
      <c r="I36" s="12" t="s">
        <v>88</v>
      </c>
      <c r="J36" s="46" t="s">
        <v>243</v>
      </c>
      <c r="K36" s="46" t="s">
        <v>118</v>
      </c>
      <c r="L36" s="46" t="s">
        <v>244</v>
      </c>
      <c r="M36" s="14" t="s">
        <v>92</v>
      </c>
      <c r="N36" s="62">
        <v>44958</v>
      </c>
      <c r="O36" s="63">
        <v>45275</v>
      </c>
      <c r="P36" s="105" t="s">
        <v>93</v>
      </c>
      <c r="Q36" s="237"/>
      <c r="R36" s="108"/>
      <c r="S36" s="237">
        <v>0.25</v>
      </c>
      <c r="T36" s="108"/>
      <c r="U36" s="237"/>
      <c r="V36" s="111">
        <v>0.5</v>
      </c>
      <c r="W36" s="237"/>
      <c r="X36" s="108"/>
      <c r="Y36" s="237">
        <v>0.75</v>
      </c>
      <c r="Z36" s="108"/>
      <c r="AA36" s="237"/>
      <c r="AB36" s="111">
        <v>1</v>
      </c>
      <c r="AC36" s="16" t="s">
        <v>236</v>
      </c>
      <c r="AD36" s="17" t="s">
        <v>197</v>
      </c>
      <c r="AE36" s="41" t="s">
        <v>198</v>
      </c>
      <c r="AF36" s="50" t="s">
        <v>1092</v>
      </c>
      <c r="AG36" s="43"/>
      <c r="AH36" s="40">
        <v>24997923.75</v>
      </c>
      <c r="AI36" s="304"/>
    </row>
    <row r="37" spans="1:35" ht="59.25" customHeight="1" x14ac:dyDescent="0.25">
      <c r="A37" s="5"/>
      <c r="B37" s="11" t="s">
        <v>190</v>
      </c>
      <c r="C37" s="14" t="s">
        <v>191</v>
      </c>
      <c r="D37" s="14" t="s">
        <v>192</v>
      </c>
      <c r="E37" s="204" t="s">
        <v>241</v>
      </c>
      <c r="F37" s="14" t="s">
        <v>140</v>
      </c>
      <c r="G37" s="209">
        <v>1</v>
      </c>
      <c r="H37" s="46" t="s">
        <v>246</v>
      </c>
      <c r="I37" s="12" t="s">
        <v>88</v>
      </c>
      <c r="J37" s="46" t="s">
        <v>247</v>
      </c>
      <c r="K37" s="46" t="s">
        <v>118</v>
      </c>
      <c r="L37" s="46" t="s">
        <v>248</v>
      </c>
      <c r="M37" s="14" t="s">
        <v>92</v>
      </c>
      <c r="N37" s="62">
        <v>44958</v>
      </c>
      <c r="O37" s="63">
        <v>45198</v>
      </c>
      <c r="P37" s="105" t="s">
        <v>93</v>
      </c>
      <c r="Q37" s="237"/>
      <c r="R37" s="108"/>
      <c r="S37" s="237">
        <v>0.1</v>
      </c>
      <c r="T37" s="108"/>
      <c r="U37" s="237"/>
      <c r="V37" s="111">
        <v>0.4</v>
      </c>
      <c r="W37" s="237"/>
      <c r="X37" s="108"/>
      <c r="Y37" s="237">
        <v>1</v>
      </c>
      <c r="Z37" s="108"/>
      <c r="AA37" s="237"/>
      <c r="AB37" s="111"/>
      <c r="AC37" s="16" t="s">
        <v>236</v>
      </c>
      <c r="AD37" s="17" t="s">
        <v>197</v>
      </c>
      <c r="AE37" s="41" t="s">
        <v>198</v>
      </c>
      <c r="AF37" s="50" t="s">
        <v>1092</v>
      </c>
      <c r="AG37" s="43"/>
      <c r="AH37" s="40">
        <v>24997923.75</v>
      </c>
      <c r="AI37" s="304"/>
    </row>
    <row r="38" spans="1:35" ht="59.25" customHeight="1" x14ac:dyDescent="0.25">
      <c r="A38" s="5"/>
      <c r="B38" s="11" t="s">
        <v>190</v>
      </c>
      <c r="C38" s="14" t="s">
        <v>191</v>
      </c>
      <c r="D38" s="14" t="s">
        <v>192</v>
      </c>
      <c r="E38" s="204" t="s">
        <v>245</v>
      </c>
      <c r="F38" s="14" t="s">
        <v>140</v>
      </c>
      <c r="G38" s="209">
        <v>1</v>
      </c>
      <c r="H38" s="46" t="s">
        <v>250</v>
      </c>
      <c r="I38" s="12" t="s">
        <v>88</v>
      </c>
      <c r="J38" s="46" t="s">
        <v>251</v>
      </c>
      <c r="K38" s="46" t="s">
        <v>118</v>
      </c>
      <c r="L38" s="46" t="s">
        <v>252</v>
      </c>
      <c r="M38" s="14" t="s">
        <v>92</v>
      </c>
      <c r="N38" s="62">
        <v>44958</v>
      </c>
      <c r="O38" s="63">
        <v>45275</v>
      </c>
      <c r="P38" s="105" t="s">
        <v>93</v>
      </c>
      <c r="Q38" s="237"/>
      <c r="R38" s="108"/>
      <c r="S38" s="237">
        <v>0.25</v>
      </c>
      <c r="T38" s="108"/>
      <c r="U38" s="237"/>
      <c r="V38" s="111">
        <v>0.5</v>
      </c>
      <c r="W38" s="237"/>
      <c r="X38" s="108"/>
      <c r="Y38" s="237">
        <v>0.75</v>
      </c>
      <c r="Z38" s="108"/>
      <c r="AA38" s="237"/>
      <c r="AB38" s="111">
        <v>1</v>
      </c>
      <c r="AC38" s="16" t="s">
        <v>236</v>
      </c>
      <c r="AD38" s="17" t="s">
        <v>197</v>
      </c>
      <c r="AE38" s="41" t="s">
        <v>198</v>
      </c>
      <c r="AF38" s="50" t="s">
        <v>1092</v>
      </c>
      <c r="AG38" s="43"/>
      <c r="AH38" s="40">
        <v>24997923.75</v>
      </c>
      <c r="AI38" s="304"/>
    </row>
    <row r="39" spans="1:35" ht="59.25" customHeight="1" x14ac:dyDescent="0.25">
      <c r="A39" s="5"/>
      <c r="B39" s="11" t="s">
        <v>190</v>
      </c>
      <c r="C39" s="14" t="s">
        <v>191</v>
      </c>
      <c r="D39" s="14" t="s">
        <v>192</v>
      </c>
      <c r="E39" s="204" t="s">
        <v>249</v>
      </c>
      <c r="F39" s="14" t="s">
        <v>140</v>
      </c>
      <c r="G39" s="207">
        <v>1</v>
      </c>
      <c r="H39" s="12" t="s">
        <v>254</v>
      </c>
      <c r="I39" s="12" t="s">
        <v>88</v>
      </c>
      <c r="J39" s="12" t="s">
        <v>255</v>
      </c>
      <c r="K39" s="12" t="s">
        <v>118</v>
      </c>
      <c r="L39" s="12" t="s">
        <v>256</v>
      </c>
      <c r="M39" s="14" t="s">
        <v>92</v>
      </c>
      <c r="N39" s="62">
        <v>44928</v>
      </c>
      <c r="O39" s="63">
        <v>45289</v>
      </c>
      <c r="P39" s="105" t="s">
        <v>93</v>
      </c>
      <c r="Q39" s="235"/>
      <c r="R39" s="106"/>
      <c r="S39" s="235">
        <v>0.25</v>
      </c>
      <c r="T39" s="106"/>
      <c r="U39" s="235"/>
      <c r="V39" s="106">
        <v>0.5</v>
      </c>
      <c r="W39" s="235"/>
      <c r="X39" s="106"/>
      <c r="Y39" s="235">
        <v>0.75</v>
      </c>
      <c r="Z39" s="106"/>
      <c r="AA39" s="235"/>
      <c r="AB39" s="106">
        <v>1</v>
      </c>
      <c r="AC39" s="16" t="s">
        <v>202</v>
      </c>
      <c r="AD39" s="17" t="s">
        <v>197</v>
      </c>
      <c r="AE39" s="41" t="s">
        <v>198</v>
      </c>
      <c r="AF39" s="50" t="s">
        <v>1092</v>
      </c>
      <c r="AG39" s="43"/>
      <c r="AH39" s="40">
        <v>649815302</v>
      </c>
      <c r="AI39" s="304"/>
    </row>
    <row r="40" spans="1:35" ht="59.25" customHeight="1" x14ac:dyDescent="0.25">
      <c r="A40" s="5"/>
      <c r="B40" s="11" t="s">
        <v>190</v>
      </c>
      <c r="C40" s="14" t="s">
        <v>191</v>
      </c>
      <c r="D40" s="14" t="s">
        <v>192</v>
      </c>
      <c r="E40" s="204" t="s">
        <v>253</v>
      </c>
      <c r="F40" s="14" t="s">
        <v>140</v>
      </c>
      <c r="G40" s="207">
        <v>1</v>
      </c>
      <c r="H40" s="12" t="s">
        <v>258</v>
      </c>
      <c r="I40" s="12" t="s">
        <v>88</v>
      </c>
      <c r="J40" s="12" t="s">
        <v>259</v>
      </c>
      <c r="K40" s="12" t="s">
        <v>118</v>
      </c>
      <c r="L40" s="12" t="s">
        <v>260</v>
      </c>
      <c r="M40" s="14" t="s">
        <v>92</v>
      </c>
      <c r="N40" s="62">
        <v>44928</v>
      </c>
      <c r="O40" s="63">
        <v>45289</v>
      </c>
      <c r="P40" s="105" t="s">
        <v>181</v>
      </c>
      <c r="Q40" s="235">
        <v>0.08</v>
      </c>
      <c r="R40" s="106">
        <v>0.16</v>
      </c>
      <c r="S40" s="235">
        <v>0.24</v>
      </c>
      <c r="T40" s="106">
        <v>0.32</v>
      </c>
      <c r="U40" s="235">
        <v>0.4</v>
      </c>
      <c r="V40" s="106">
        <v>0.48</v>
      </c>
      <c r="W40" s="235">
        <v>0.56000000000000005</v>
      </c>
      <c r="X40" s="106">
        <v>0.64</v>
      </c>
      <c r="Y40" s="235">
        <v>0.72</v>
      </c>
      <c r="Z40" s="106">
        <v>0.8</v>
      </c>
      <c r="AA40" s="235">
        <v>0.88</v>
      </c>
      <c r="AB40" s="106">
        <v>1</v>
      </c>
      <c r="AC40" s="16" t="s">
        <v>202</v>
      </c>
      <c r="AD40" s="17" t="s">
        <v>197</v>
      </c>
      <c r="AE40" s="41" t="s">
        <v>198</v>
      </c>
      <c r="AF40" s="50" t="s">
        <v>1092</v>
      </c>
      <c r="AG40" s="43"/>
      <c r="AH40" s="40">
        <v>315695510</v>
      </c>
      <c r="AI40" s="304"/>
    </row>
    <row r="41" spans="1:35" ht="59.25" customHeight="1" x14ac:dyDescent="0.25">
      <c r="A41" s="5"/>
      <c r="B41" s="11" t="s">
        <v>190</v>
      </c>
      <c r="C41" s="14" t="s">
        <v>191</v>
      </c>
      <c r="D41" s="14" t="s">
        <v>192</v>
      </c>
      <c r="E41" s="204" t="s">
        <v>257</v>
      </c>
      <c r="F41" s="14" t="s">
        <v>140</v>
      </c>
      <c r="G41" s="207">
        <v>1</v>
      </c>
      <c r="H41" s="12" t="s">
        <v>262</v>
      </c>
      <c r="I41" s="12" t="s">
        <v>88</v>
      </c>
      <c r="J41" s="12" t="s">
        <v>263</v>
      </c>
      <c r="K41" s="12" t="s">
        <v>118</v>
      </c>
      <c r="L41" s="12" t="s">
        <v>264</v>
      </c>
      <c r="M41" s="14" t="s">
        <v>92</v>
      </c>
      <c r="N41" s="62">
        <v>44928</v>
      </c>
      <c r="O41" s="63">
        <v>45289</v>
      </c>
      <c r="P41" s="105" t="s">
        <v>181</v>
      </c>
      <c r="Q41" s="235">
        <v>0.08</v>
      </c>
      <c r="R41" s="106">
        <v>0.16</v>
      </c>
      <c r="S41" s="235">
        <v>0.24</v>
      </c>
      <c r="T41" s="106">
        <v>0.32</v>
      </c>
      <c r="U41" s="235">
        <v>0.4</v>
      </c>
      <c r="V41" s="106">
        <v>0.48</v>
      </c>
      <c r="W41" s="235">
        <v>0.56000000000000005</v>
      </c>
      <c r="X41" s="106">
        <v>0.64</v>
      </c>
      <c r="Y41" s="235">
        <v>0.72</v>
      </c>
      <c r="Z41" s="106">
        <v>0.8</v>
      </c>
      <c r="AA41" s="235">
        <v>0.88</v>
      </c>
      <c r="AB41" s="106">
        <v>1</v>
      </c>
      <c r="AC41" s="16" t="s">
        <v>202</v>
      </c>
      <c r="AD41" s="17" t="s">
        <v>197</v>
      </c>
      <c r="AE41" s="41" t="s">
        <v>198</v>
      </c>
      <c r="AF41" s="50" t="s">
        <v>1092</v>
      </c>
      <c r="AG41" s="43"/>
      <c r="AH41" s="40">
        <v>126948247</v>
      </c>
      <c r="AI41" s="304"/>
    </row>
    <row r="42" spans="1:35" ht="59.25" customHeight="1" x14ac:dyDescent="0.25">
      <c r="A42" s="5"/>
      <c r="B42" s="11" t="s">
        <v>190</v>
      </c>
      <c r="C42" s="14" t="s">
        <v>191</v>
      </c>
      <c r="D42" s="14" t="s">
        <v>192</v>
      </c>
      <c r="E42" s="204" t="s">
        <v>261</v>
      </c>
      <c r="F42" s="14" t="s">
        <v>140</v>
      </c>
      <c r="G42" s="209">
        <v>1</v>
      </c>
      <c r="H42" s="46" t="s">
        <v>266</v>
      </c>
      <c r="I42" s="12" t="s">
        <v>88</v>
      </c>
      <c r="J42" s="49" t="s">
        <v>267</v>
      </c>
      <c r="K42" s="12" t="s">
        <v>118</v>
      </c>
      <c r="L42" s="46" t="s">
        <v>256</v>
      </c>
      <c r="M42" s="14" t="s">
        <v>92</v>
      </c>
      <c r="N42" s="62">
        <v>44928</v>
      </c>
      <c r="O42" s="63">
        <v>45289</v>
      </c>
      <c r="P42" s="105" t="s">
        <v>93</v>
      </c>
      <c r="Q42" s="235"/>
      <c r="R42" s="106"/>
      <c r="S42" s="235">
        <v>0.25</v>
      </c>
      <c r="T42" s="106"/>
      <c r="U42" s="235"/>
      <c r="V42" s="106">
        <v>0.5</v>
      </c>
      <c r="W42" s="235"/>
      <c r="X42" s="106"/>
      <c r="Y42" s="235">
        <v>0.75</v>
      </c>
      <c r="Z42" s="106"/>
      <c r="AA42" s="235"/>
      <c r="AB42" s="106">
        <v>1</v>
      </c>
      <c r="AC42" s="16" t="s">
        <v>202</v>
      </c>
      <c r="AD42" s="17" t="s">
        <v>197</v>
      </c>
      <c r="AE42" s="41" t="s">
        <v>198</v>
      </c>
      <c r="AF42" s="50" t="s">
        <v>1092</v>
      </c>
      <c r="AG42" s="43"/>
      <c r="AH42" s="40">
        <v>23841754</v>
      </c>
      <c r="AI42" s="304"/>
    </row>
    <row r="43" spans="1:35" ht="59.25" customHeight="1" x14ac:dyDescent="0.25">
      <c r="A43" s="5"/>
      <c r="B43" s="11" t="s">
        <v>190</v>
      </c>
      <c r="C43" s="14" t="s">
        <v>191</v>
      </c>
      <c r="D43" s="14" t="s">
        <v>192</v>
      </c>
      <c r="E43" s="204" t="s">
        <v>265</v>
      </c>
      <c r="F43" s="14" t="s">
        <v>140</v>
      </c>
      <c r="G43" s="209">
        <v>1</v>
      </c>
      <c r="H43" s="46" t="s">
        <v>269</v>
      </c>
      <c r="I43" s="12" t="s">
        <v>88</v>
      </c>
      <c r="J43" s="46" t="s">
        <v>270</v>
      </c>
      <c r="K43" s="12" t="s">
        <v>118</v>
      </c>
      <c r="L43" s="46" t="s">
        <v>271</v>
      </c>
      <c r="M43" s="14" t="s">
        <v>92</v>
      </c>
      <c r="N43" s="62">
        <v>44928</v>
      </c>
      <c r="O43" s="63">
        <v>45289</v>
      </c>
      <c r="P43" s="105" t="s">
        <v>181</v>
      </c>
      <c r="Q43" s="235">
        <v>0.08</v>
      </c>
      <c r="R43" s="106">
        <v>0.16</v>
      </c>
      <c r="S43" s="235">
        <v>0.24</v>
      </c>
      <c r="T43" s="106">
        <v>0.32</v>
      </c>
      <c r="U43" s="235">
        <v>0.4</v>
      </c>
      <c r="V43" s="106">
        <v>0.48</v>
      </c>
      <c r="W43" s="235">
        <v>0.56000000000000005</v>
      </c>
      <c r="X43" s="106">
        <v>0.64</v>
      </c>
      <c r="Y43" s="235">
        <v>0.72</v>
      </c>
      <c r="Z43" s="106">
        <v>0.8</v>
      </c>
      <c r="AA43" s="235">
        <v>0.88</v>
      </c>
      <c r="AB43" s="106">
        <v>1</v>
      </c>
      <c r="AC43" s="16" t="s">
        <v>202</v>
      </c>
      <c r="AD43" s="17" t="s">
        <v>197</v>
      </c>
      <c r="AE43" s="41" t="s">
        <v>198</v>
      </c>
      <c r="AF43" s="50" t="s">
        <v>1092</v>
      </c>
      <c r="AG43" s="43"/>
      <c r="AH43" s="40">
        <v>124373871</v>
      </c>
      <c r="AI43" s="304"/>
    </row>
    <row r="44" spans="1:35" ht="59.25" customHeight="1" x14ac:dyDescent="0.25">
      <c r="A44" s="5"/>
      <c r="B44" s="11" t="s">
        <v>190</v>
      </c>
      <c r="C44" s="14" t="s">
        <v>191</v>
      </c>
      <c r="D44" s="14" t="s">
        <v>192</v>
      </c>
      <c r="E44" s="204" t="s">
        <v>268</v>
      </c>
      <c r="F44" s="14" t="s">
        <v>140</v>
      </c>
      <c r="G44" s="209">
        <v>1</v>
      </c>
      <c r="H44" s="46" t="s">
        <v>272</v>
      </c>
      <c r="I44" s="12" t="s">
        <v>88</v>
      </c>
      <c r="J44" s="46" t="s">
        <v>273</v>
      </c>
      <c r="K44" s="12" t="s">
        <v>118</v>
      </c>
      <c r="L44" s="46" t="s">
        <v>264</v>
      </c>
      <c r="M44" s="14" t="s">
        <v>92</v>
      </c>
      <c r="N44" s="62">
        <v>44928</v>
      </c>
      <c r="O44" s="63">
        <v>45289</v>
      </c>
      <c r="P44" s="105" t="s">
        <v>181</v>
      </c>
      <c r="Q44" s="235">
        <v>0.08</v>
      </c>
      <c r="R44" s="106">
        <v>0.16</v>
      </c>
      <c r="S44" s="235">
        <v>0.24</v>
      </c>
      <c r="T44" s="106">
        <v>0.32</v>
      </c>
      <c r="U44" s="235">
        <v>0.4</v>
      </c>
      <c r="V44" s="106">
        <v>0.48</v>
      </c>
      <c r="W44" s="235">
        <v>0.56000000000000005</v>
      </c>
      <c r="X44" s="106">
        <v>0.64</v>
      </c>
      <c r="Y44" s="235">
        <v>0.72</v>
      </c>
      <c r="Z44" s="106">
        <v>0.8</v>
      </c>
      <c r="AA44" s="235">
        <v>0.88</v>
      </c>
      <c r="AB44" s="106">
        <v>1</v>
      </c>
      <c r="AC44" s="16" t="s">
        <v>202</v>
      </c>
      <c r="AD44" s="17" t="s">
        <v>197</v>
      </c>
      <c r="AE44" s="41" t="s">
        <v>198</v>
      </c>
      <c r="AF44" s="50" t="s">
        <v>1092</v>
      </c>
      <c r="AG44" s="43"/>
      <c r="AH44" s="40">
        <v>23841754</v>
      </c>
      <c r="AI44" s="305"/>
    </row>
    <row r="45" spans="1:35" ht="81.75" customHeight="1" x14ac:dyDescent="0.25">
      <c r="A45" s="5"/>
      <c r="B45" s="130" t="s">
        <v>274</v>
      </c>
      <c r="C45" s="131" t="s">
        <v>83</v>
      </c>
      <c r="D45" s="131" t="s">
        <v>147</v>
      </c>
      <c r="E45" s="204" t="s">
        <v>275</v>
      </c>
      <c r="F45" s="131" t="s">
        <v>86</v>
      </c>
      <c r="G45" s="207">
        <v>1</v>
      </c>
      <c r="H45" s="132" t="s">
        <v>276</v>
      </c>
      <c r="I45" s="132" t="s">
        <v>88</v>
      </c>
      <c r="J45" s="138" t="s">
        <v>277</v>
      </c>
      <c r="K45" s="132" t="s">
        <v>118</v>
      </c>
      <c r="L45" s="138" t="s">
        <v>278</v>
      </c>
      <c r="M45" s="131" t="s">
        <v>92</v>
      </c>
      <c r="N45" s="133">
        <v>44942</v>
      </c>
      <c r="O45" s="133">
        <v>45289</v>
      </c>
      <c r="P45" s="141" t="s">
        <v>93</v>
      </c>
      <c r="Q45" s="235"/>
      <c r="R45" s="142"/>
      <c r="S45" s="235">
        <v>0.25</v>
      </c>
      <c r="T45" s="142"/>
      <c r="U45" s="235"/>
      <c r="V45" s="142">
        <v>0.5</v>
      </c>
      <c r="W45" s="235"/>
      <c r="X45" s="142"/>
      <c r="Y45" s="235">
        <v>0.75</v>
      </c>
      <c r="Z45" s="142"/>
      <c r="AA45" s="235"/>
      <c r="AB45" s="142">
        <v>1</v>
      </c>
      <c r="AC45" s="136" t="s">
        <v>279</v>
      </c>
      <c r="AD45" s="137" t="s">
        <v>103</v>
      </c>
      <c r="AE45" s="138" t="s">
        <v>280</v>
      </c>
      <c r="AF45" s="147" t="s">
        <v>1092</v>
      </c>
      <c r="AG45" s="138"/>
      <c r="AH45" s="140">
        <f>5752548+8985990</f>
        <v>14738538</v>
      </c>
      <c r="AI45" s="297">
        <v>500000000</v>
      </c>
    </row>
    <row r="46" spans="1:35" ht="47.25" customHeight="1" x14ac:dyDescent="0.25">
      <c r="A46" s="5"/>
      <c r="B46" s="130" t="s">
        <v>274</v>
      </c>
      <c r="C46" s="131" t="s">
        <v>83</v>
      </c>
      <c r="D46" s="131" t="s">
        <v>147</v>
      </c>
      <c r="E46" s="204" t="s">
        <v>281</v>
      </c>
      <c r="F46" s="131" t="s">
        <v>86</v>
      </c>
      <c r="G46" s="207">
        <v>1</v>
      </c>
      <c r="H46" s="132" t="s">
        <v>282</v>
      </c>
      <c r="I46" s="132" t="s">
        <v>88</v>
      </c>
      <c r="J46" s="155" t="s">
        <v>283</v>
      </c>
      <c r="K46" s="132" t="s">
        <v>118</v>
      </c>
      <c r="L46" s="155" t="s">
        <v>284</v>
      </c>
      <c r="M46" s="131" t="s">
        <v>92</v>
      </c>
      <c r="N46" s="133">
        <v>44958</v>
      </c>
      <c r="O46" s="133">
        <v>45289</v>
      </c>
      <c r="P46" s="141" t="s">
        <v>231</v>
      </c>
      <c r="Q46" s="235"/>
      <c r="R46" s="142"/>
      <c r="S46" s="235"/>
      <c r="T46" s="142"/>
      <c r="U46" s="235"/>
      <c r="V46" s="142">
        <v>0.5</v>
      </c>
      <c r="W46" s="235"/>
      <c r="X46" s="142"/>
      <c r="Y46" s="235"/>
      <c r="Z46" s="142"/>
      <c r="AA46" s="235"/>
      <c r="AB46" s="142">
        <v>1</v>
      </c>
      <c r="AC46" s="136" t="s">
        <v>279</v>
      </c>
      <c r="AD46" s="137" t="s">
        <v>103</v>
      </c>
      <c r="AE46" s="138" t="s">
        <v>1041</v>
      </c>
      <c r="AF46" s="147" t="s">
        <v>1092</v>
      </c>
      <c r="AG46" s="138"/>
      <c r="AH46" s="140">
        <f>5752548+8985990+32709492+43474650+43474650+28844028+22501104</f>
        <v>185742462</v>
      </c>
      <c r="AI46" s="298"/>
    </row>
    <row r="47" spans="1:35" ht="45.75" customHeight="1" x14ac:dyDescent="0.25">
      <c r="A47" s="5"/>
      <c r="B47" s="130" t="s">
        <v>274</v>
      </c>
      <c r="C47" s="131" t="s">
        <v>83</v>
      </c>
      <c r="D47" s="131" t="s">
        <v>147</v>
      </c>
      <c r="E47" s="204" t="s">
        <v>286</v>
      </c>
      <c r="F47" s="131" t="s">
        <v>86</v>
      </c>
      <c r="G47" s="204">
        <v>1</v>
      </c>
      <c r="H47" s="132" t="s">
        <v>287</v>
      </c>
      <c r="I47" s="132" t="s">
        <v>88</v>
      </c>
      <c r="J47" s="155" t="s">
        <v>288</v>
      </c>
      <c r="K47" s="132" t="s">
        <v>289</v>
      </c>
      <c r="L47" s="155" t="s">
        <v>290</v>
      </c>
      <c r="M47" s="131" t="s">
        <v>92</v>
      </c>
      <c r="N47" s="133">
        <v>44958</v>
      </c>
      <c r="O47" s="133">
        <v>45289</v>
      </c>
      <c r="P47" s="141" t="s">
        <v>131</v>
      </c>
      <c r="Q47" s="235"/>
      <c r="R47" s="142"/>
      <c r="S47" s="235"/>
      <c r="T47" s="142"/>
      <c r="U47" s="235"/>
      <c r="V47" s="142"/>
      <c r="W47" s="235"/>
      <c r="X47" s="142"/>
      <c r="Y47" s="235"/>
      <c r="Z47" s="142"/>
      <c r="AA47" s="235"/>
      <c r="AB47" s="156">
        <v>1</v>
      </c>
      <c r="AC47" s="136" t="s">
        <v>279</v>
      </c>
      <c r="AD47" s="137" t="s">
        <v>103</v>
      </c>
      <c r="AE47" s="138" t="s">
        <v>1041</v>
      </c>
      <c r="AF47" s="147" t="s">
        <v>1092</v>
      </c>
      <c r="AG47" s="138"/>
      <c r="AH47" s="140">
        <f>5752548+8985990+32709492+43474650+43474650+28844028+22501104</f>
        <v>185742462</v>
      </c>
      <c r="AI47" s="298"/>
    </row>
    <row r="48" spans="1:35" ht="59.25" customHeight="1" x14ac:dyDescent="0.25">
      <c r="A48" s="5"/>
      <c r="B48" s="130" t="s">
        <v>274</v>
      </c>
      <c r="C48" s="131" t="s">
        <v>83</v>
      </c>
      <c r="D48" s="131" t="s">
        <v>147</v>
      </c>
      <c r="E48" s="204" t="s">
        <v>291</v>
      </c>
      <c r="F48" s="131" t="s">
        <v>86</v>
      </c>
      <c r="G48" s="204">
        <v>1</v>
      </c>
      <c r="H48" s="132" t="s">
        <v>292</v>
      </c>
      <c r="I48" s="132" t="s">
        <v>88</v>
      </c>
      <c r="J48" s="155" t="s">
        <v>293</v>
      </c>
      <c r="K48" s="132" t="s">
        <v>294</v>
      </c>
      <c r="L48" s="155" t="s">
        <v>295</v>
      </c>
      <c r="M48" s="131" t="s">
        <v>92</v>
      </c>
      <c r="N48" s="133">
        <v>44942</v>
      </c>
      <c r="O48" s="133">
        <v>45138</v>
      </c>
      <c r="P48" s="141" t="s">
        <v>131</v>
      </c>
      <c r="Q48" s="235"/>
      <c r="R48" s="142"/>
      <c r="S48" s="235"/>
      <c r="T48" s="142"/>
      <c r="U48" s="235"/>
      <c r="V48" s="142"/>
      <c r="W48" s="235">
        <v>1</v>
      </c>
      <c r="X48" s="142"/>
      <c r="Y48" s="235"/>
      <c r="Z48" s="142"/>
      <c r="AA48" s="235"/>
      <c r="AB48" s="142"/>
      <c r="AC48" s="136" t="s">
        <v>279</v>
      </c>
      <c r="AD48" s="137" t="s">
        <v>103</v>
      </c>
      <c r="AE48" s="138" t="s">
        <v>296</v>
      </c>
      <c r="AF48" s="147" t="s">
        <v>1092</v>
      </c>
      <c r="AG48" s="138"/>
      <c r="AH48" s="140">
        <f>5752548+8985990</f>
        <v>14738538</v>
      </c>
      <c r="AI48" s="299"/>
    </row>
    <row r="49" spans="1:35" ht="59.25" customHeight="1" x14ac:dyDescent="0.25">
      <c r="A49" s="5"/>
      <c r="B49" s="11" t="s">
        <v>297</v>
      </c>
      <c r="C49" s="14" t="s">
        <v>83</v>
      </c>
      <c r="D49" s="14" t="s">
        <v>147</v>
      </c>
      <c r="E49" s="204" t="s">
        <v>298</v>
      </c>
      <c r="F49" s="14" t="s">
        <v>86</v>
      </c>
      <c r="G49" s="212">
        <v>1</v>
      </c>
      <c r="H49" s="12" t="s">
        <v>1042</v>
      </c>
      <c r="I49" s="12" t="s">
        <v>88</v>
      </c>
      <c r="J49" s="12" t="s">
        <v>299</v>
      </c>
      <c r="K49" s="45" t="s">
        <v>294</v>
      </c>
      <c r="L49" s="12" t="s">
        <v>300</v>
      </c>
      <c r="M49" s="14" t="s">
        <v>92</v>
      </c>
      <c r="N49" s="13">
        <v>44986</v>
      </c>
      <c r="O49" s="13">
        <v>45016</v>
      </c>
      <c r="P49" s="105" t="s">
        <v>131</v>
      </c>
      <c r="Q49" s="235"/>
      <c r="R49" s="106"/>
      <c r="S49" s="235">
        <v>1</v>
      </c>
      <c r="T49" s="106"/>
      <c r="U49" s="235"/>
      <c r="V49" s="106"/>
      <c r="W49" s="235"/>
      <c r="X49" s="106"/>
      <c r="Y49" s="235"/>
      <c r="Z49" s="106"/>
      <c r="AA49" s="235"/>
      <c r="AB49" s="106"/>
      <c r="AC49" s="16" t="s">
        <v>102</v>
      </c>
      <c r="AD49" s="17" t="s">
        <v>103</v>
      </c>
      <c r="AE49" s="41" t="s">
        <v>1043</v>
      </c>
      <c r="AF49" s="50" t="s">
        <v>1092</v>
      </c>
      <c r="AG49" s="43"/>
      <c r="AH49" s="40">
        <v>37206384</v>
      </c>
      <c r="AI49" s="303">
        <v>482680</v>
      </c>
    </row>
    <row r="50" spans="1:35" ht="59.25" customHeight="1" x14ac:dyDescent="0.25">
      <c r="A50" s="5"/>
      <c r="B50" s="11" t="s">
        <v>297</v>
      </c>
      <c r="C50" s="14" t="s">
        <v>83</v>
      </c>
      <c r="D50" s="14" t="s">
        <v>147</v>
      </c>
      <c r="E50" s="204" t="s">
        <v>302</v>
      </c>
      <c r="F50" s="14" t="s">
        <v>86</v>
      </c>
      <c r="G50" s="212">
        <v>0.95</v>
      </c>
      <c r="H50" s="12" t="s">
        <v>303</v>
      </c>
      <c r="I50" s="12" t="s">
        <v>88</v>
      </c>
      <c r="J50" s="12" t="s">
        <v>304</v>
      </c>
      <c r="K50" s="12" t="s">
        <v>118</v>
      </c>
      <c r="L50" s="12" t="s">
        <v>1044</v>
      </c>
      <c r="M50" s="14" t="s">
        <v>92</v>
      </c>
      <c r="N50" s="13">
        <v>44927</v>
      </c>
      <c r="O50" s="13">
        <v>45291</v>
      </c>
      <c r="P50" s="105" t="s">
        <v>93</v>
      </c>
      <c r="Q50" s="235"/>
      <c r="R50" s="106"/>
      <c r="S50" s="235">
        <v>0.4</v>
      </c>
      <c r="T50" s="107"/>
      <c r="U50" s="235"/>
      <c r="V50" s="117">
        <v>0.5</v>
      </c>
      <c r="W50" s="235"/>
      <c r="X50" s="107"/>
      <c r="Y50" s="235">
        <v>0.75</v>
      </c>
      <c r="Z50" s="107"/>
      <c r="AA50" s="235"/>
      <c r="AB50" s="106">
        <v>0.95</v>
      </c>
      <c r="AC50" s="16" t="s">
        <v>102</v>
      </c>
      <c r="AD50" s="17" t="s">
        <v>103</v>
      </c>
      <c r="AE50" s="41" t="s">
        <v>305</v>
      </c>
      <c r="AF50" s="50" t="s">
        <v>1092</v>
      </c>
      <c r="AG50" s="43"/>
      <c r="AH50" s="40">
        <v>16971936</v>
      </c>
      <c r="AI50" s="304"/>
    </row>
    <row r="51" spans="1:35" ht="59.25" customHeight="1" x14ac:dyDescent="0.25">
      <c r="A51" s="5"/>
      <c r="B51" s="11" t="s">
        <v>297</v>
      </c>
      <c r="C51" s="14" t="s">
        <v>83</v>
      </c>
      <c r="D51" s="14" t="s">
        <v>147</v>
      </c>
      <c r="E51" s="204" t="s">
        <v>306</v>
      </c>
      <c r="F51" s="14" t="s">
        <v>86</v>
      </c>
      <c r="G51" s="207">
        <v>0.98</v>
      </c>
      <c r="H51" s="12" t="s">
        <v>307</v>
      </c>
      <c r="I51" s="12" t="s">
        <v>99</v>
      </c>
      <c r="J51" s="12" t="s">
        <v>308</v>
      </c>
      <c r="K51" s="12" t="s">
        <v>118</v>
      </c>
      <c r="L51" s="12" t="s">
        <v>309</v>
      </c>
      <c r="M51" s="14" t="s">
        <v>92</v>
      </c>
      <c r="N51" s="13">
        <v>44986</v>
      </c>
      <c r="O51" s="13">
        <v>45289</v>
      </c>
      <c r="P51" s="105" t="s">
        <v>131</v>
      </c>
      <c r="Q51" s="235"/>
      <c r="R51" s="106"/>
      <c r="S51" s="235"/>
      <c r="T51" s="106"/>
      <c r="U51" s="235"/>
      <c r="V51" s="106"/>
      <c r="W51" s="235"/>
      <c r="X51" s="106"/>
      <c r="Y51" s="235"/>
      <c r="Z51" s="106"/>
      <c r="AA51" s="235"/>
      <c r="AB51" s="106">
        <v>0.98</v>
      </c>
      <c r="AC51" s="16" t="s">
        <v>310</v>
      </c>
      <c r="AD51" s="17" t="s">
        <v>103</v>
      </c>
      <c r="AE51" s="41" t="s">
        <v>305</v>
      </c>
      <c r="AF51" s="50" t="s">
        <v>1092</v>
      </c>
      <c r="AG51" s="43"/>
      <c r="AH51" s="40">
        <v>3819060</v>
      </c>
      <c r="AI51" s="304"/>
    </row>
    <row r="52" spans="1:35" ht="59.25" customHeight="1" x14ac:dyDescent="0.25">
      <c r="A52" s="5"/>
      <c r="B52" s="11" t="s">
        <v>297</v>
      </c>
      <c r="C52" s="14" t="s">
        <v>83</v>
      </c>
      <c r="D52" s="14" t="s">
        <v>147</v>
      </c>
      <c r="E52" s="204" t="s">
        <v>311</v>
      </c>
      <c r="F52" s="14" t="s">
        <v>86</v>
      </c>
      <c r="G52" s="212">
        <v>1</v>
      </c>
      <c r="H52" s="12" t="s">
        <v>312</v>
      </c>
      <c r="I52" s="12" t="s">
        <v>88</v>
      </c>
      <c r="J52" s="12" t="s">
        <v>1045</v>
      </c>
      <c r="K52" s="12" t="s">
        <v>118</v>
      </c>
      <c r="L52" s="12" t="s">
        <v>313</v>
      </c>
      <c r="M52" s="14" t="s">
        <v>92</v>
      </c>
      <c r="N52" s="13">
        <v>44928</v>
      </c>
      <c r="O52" s="13">
        <v>45289</v>
      </c>
      <c r="P52" s="105" t="s">
        <v>93</v>
      </c>
      <c r="Q52" s="235"/>
      <c r="R52" s="106"/>
      <c r="S52" s="235">
        <v>0.25</v>
      </c>
      <c r="T52" s="106"/>
      <c r="U52" s="235"/>
      <c r="V52" s="106">
        <v>0.5</v>
      </c>
      <c r="W52" s="235"/>
      <c r="X52" s="106"/>
      <c r="Y52" s="235">
        <v>0.7</v>
      </c>
      <c r="Z52" s="106"/>
      <c r="AA52" s="235"/>
      <c r="AB52" s="106">
        <v>1</v>
      </c>
      <c r="AC52" s="16" t="s">
        <v>102</v>
      </c>
      <c r="AD52" s="17" t="s">
        <v>197</v>
      </c>
      <c r="AE52" s="41" t="s">
        <v>1046</v>
      </c>
      <c r="AF52" s="50" t="s">
        <v>1092</v>
      </c>
      <c r="AG52" s="43"/>
      <c r="AH52" s="40">
        <v>16971936</v>
      </c>
      <c r="AI52" s="305"/>
    </row>
    <row r="53" spans="1:35" ht="59.25" customHeight="1" x14ac:dyDescent="0.25">
      <c r="A53" s="5"/>
      <c r="B53" s="11" t="s">
        <v>297</v>
      </c>
      <c r="C53" s="14" t="s">
        <v>83</v>
      </c>
      <c r="D53" s="14" t="s">
        <v>315</v>
      </c>
      <c r="E53" s="204" t="s">
        <v>316</v>
      </c>
      <c r="F53" s="14" t="s">
        <v>86</v>
      </c>
      <c r="G53" s="212">
        <v>1</v>
      </c>
      <c r="H53" s="12" t="s">
        <v>317</v>
      </c>
      <c r="I53" s="12" t="s">
        <v>88</v>
      </c>
      <c r="J53" s="12" t="s">
        <v>318</v>
      </c>
      <c r="K53" s="12" t="s">
        <v>118</v>
      </c>
      <c r="L53" s="12" t="s">
        <v>319</v>
      </c>
      <c r="M53" s="14" t="s">
        <v>92</v>
      </c>
      <c r="N53" s="13">
        <v>44936</v>
      </c>
      <c r="O53" s="13">
        <v>45199</v>
      </c>
      <c r="P53" s="105" t="s">
        <v>93</v>
      </c>
      <c r="Q53" s="235"/>
      <c r="R53" s="106"/>
      <c r="S53" s="235">
        <v>0.25</v>
      </c>
      <c r="T53" s="107"/>
      <c r="U53" s="235"/>
      <c r="V53" s="117">
        <v>0.6</v>
      </c>
      <c r="W53" s="235"/>
      <c r="X53" s="107"/>
      <c r="Y53" s="235">
        <v>1</v>
      </c>
      <c r="Z53" s="107"/>
      <c r="AA53" s="235"/>
      <c r="AB53" s="106"/>
      <c r="AC53" s="16" t="s">
        <v>320</v>
      </c>
      <c r="AD53" s="17" t="s">
        <v>103</v>
      </c>
      <c r="AE53" s="41" t="s">
        <v>1046</v>
      </c>
      <c r="AF53" s="50" t="s">
        <v>1092</v>
      </c>
      <c r="AG53" s="43"/>
      <c r="AH53" s="40">
        <v>29193768</v>
      </c>
      <c r="AI53" s="303">
        <v>259320000</v>
      </c>
    </row>
    <row r="54" spans="1:35" ht="59.25" customHeight="1" x14ac:dyDescent="0.25">
      <c r="A54" s="5"/>
      <c r="B54" s="11" t="s">
        <v>297</v>
      </c>
      <c r="C54" s="14" t="s">
        <v>83</v>
      </c>
      <c r="D54" s="14" t="s">
        <v>315</v>
      </c>
      <c r="E54" s="204" t="s">
        <v>321</v>
      </c>
      <c r="F54" s="14" t="s">
        <v>86</v>
      </c>
      <c r="G54" s="212">
        <v>0.8</v>
      </c>
      <c r="H54" s="12" t="s">
        <v>322</v>
      </c>
      <c r="I54" s="12" t="s">
        <v>88</v>
      </c>
      <c r="J54" s="12" t="s">
        <v>323</v>
      </c>
      <c r="K54" s="12" t="s">
        <v>118</v>
      </c>
      <c r="L54" s="12" t="s">
        <v>319</v>
      </c>
      <c r="M54" s="14" t="s">
        <v>92</v>
      </c>
      <c r="N54" s="13">
        <v>44936</v>
      </c>
      <c r="O54" s="13">
        <v>45289</v>
      </c>
      <c r="P54" s="105" t="s">
        <v>93</v>
      </c>
      <c r="Q54" s="235"/>
      <c r="R54" s="106"/>
      <c r="S54" s="235">
        <v>0.25</v>
      </c>
      <c r="T54" s="106"/>
      <c r="U54" s="235"/>
      <c r="V54" s="106">
        <v>0.5</v>
      </c>
      <c r="W54" s="235"/>
      <c r="X54" s="106"/>
      <c r="Y54" s="235">
        <v>0.7</v>
      </c>
      <c r="Z54" s="106"/>
      <c r="AA54" s="235"/>
      <c r="AB54" s="106">
        <v>1</v>
      </c>
      <c r="AC54" s="16" t="s">
        <v>320</v>
      </c>
      <c r="AD54" s="17" t="s">
        <v>103</v>
      </c>
      <c r="AE54" s="41" t="s">
        <v>1046</v>
      </c>
      <c r="AF54" s="50" t="s">
        <v>1092</v>
      </c>
      <c r="AG54" s="43"/>
      <c r="AH54" s="40">
        <v>67021080</v>
      </c>
      <c r="AI54" s="304"/>
    </row>
    <row r="55" spans="1:35" ht="59.25" customHeight="1" x14ac:dyDescent="0.25">
      <c r="A55" s="5"/>
      <c r="B55" s="11" t="s">
        <v>297</v>
      </c>
      <c r="C55" s="14" t="s">
        <v>83</v>
      </c>
      <c r="D55" s="14" t="s">
        <v>315</v>
      </c>
      <c r="E55" s="204" t="s">
        <v>324</v>
      </c>
      <c r="F55" s="14" t="s">
        <v>86</v>
      </c>
      <c r="G55" s="213">
        <v>1</v>
      </c>
      <c r="H55" s="12" t="s">
        <v>1096</v>
      </c>
      <c r="I55" s="12" t="s">
        <v>99</v>
      </c>
      <c r="J55" s="12" t="s">
        <v>325</v>
      </c>
      <c r="K55" s="12" t="s">
        <v>294</v>
      </c>
      <c r="L55" s="12" t="s">
        <v>326</v>
      </c>
      <c r="M55" s="14" t="s">
        <v>92</v>
      </c>
      <c r="N55" s="13">
        <v>44928</v>
      </c>
      <c r="O55" s="13">
        <v>45289</v>
      </c>
      <c r="P55" s="105" t="s">
        <v>131</v>
      </c>
      <c r="Q55" s="235"/>
      <c r="R55" s="106"/>
      <c r="S55" s="235"/>
      <c r="T55" s="106"/>
      <c r="U55" s="235"/>
      <c r="V55" s="106"/>
      <c r="W55" s="235"/>
      <c r="X55" s="106"/>
      <c r="Y55" s="235"/>
      <c r="Z55" s="106"/>
      <c r="AA55" s="235">
        <v>1</v>
      </c>
      <c r="AB55" s="106"/>
      <c r="AC55" s="16" t="s">
        <v>320</v>
      </c>
      <c r="AD55" s="17" t="s">
        <v>103</v>
      </c>
      <c r="AE55" s="41" t="s">
        <v>1046</v>
      </c>
      <c r="AF55" s="50" t="s">
        <v>1092</v>
      </c>
      <c r="AG55" s="43"/>
      <c r="AH55" s="40">
        <v>119614080</v>
      </c>
      <c r="AI55" s="304"/>
    </row>
    <row r="56" spans="1:35" ht="59.25" customHeight="1" x14ac:dyDescent="0.25">
      <c r="A56" s="5"/>
      <c r="B56" s="11" t="s">
        <v>297</v>
      </c>
      <c r="C56" s="14" t="s">
        <v>83</v>
      </c>
      <c r="D56" s="14" t="s">
        <v>315</v>
      </c>
      <c r="E56" s="204" t="s">
        <v>327</v>
      </c>
      <c r="F56" s="14" t="s">
        <v>86</v>
      </c>
      <c r="G56" s="207">
        <v>1</v>
      </c>
      <c r="H56" s="12" t="s">
        <v>328</v>
      </c>
      <c r="I56" s="12" t="s">
        <v>88</v>
      </c>
      <c r="J56" s="12" t="s">
        <v>329</v>
      </c>
      <c r="K56" s="12" t="s">
        <v>118</v>
      </c>
      <c r="L56" s="12" t="s">
        <v>1047</v>
      </c>
      <c r="M56" s="14" t="s">
        <v>92</v>
      </c>
      <c r="N56" s="13">
        <v>44928</v>
      </c>
      <c r="O56" s="13">
        <v>45289</v>
      </c>
      <c r="P56" s="105" t="s">
        <v>231</v>
      </c>
      <c r="Q56" s="235"/>
      <c r="R56" s="106"/>
      <c r="S56" s="235"/>
      <c r="T56" s="106"/>
      <c r="U56" s="235"/>
      <c r="V56" s="106">
        <v>0.5</v>
      </c>
      <c r="W56" s="235"/>
      <c r="X56" s="106"/>
      <c r="Y56" s="235"/>
      <c r="Z56" s="106"/>
      <c r="AA56" s="235">
        <v>1</v>
      </c>
      <c r="AB56" s="106"/>
      <c r="AC56" s="16" t="s">
        <v>320</v>
      </c>
      <c r="AD56" s="17" t="s">
        <v>189</v>
      </c>
      <c r="AE56" s="41" t="s">
        <v>330</v>
      </c>
      <c r="AF56" s="50" t="s">
        <v>1092</v>
      </c>
      <c r="AG56" s="43"/>
      <c r="AH56" s="40">
        <v>19916088</v>
      </c>
      <c r="AI56" s="305"/>
    </row>
    <row r="57" spans="1:35" ht="59.25" customHeight="1" x14ac:dyDescent="0.25">
      <c r="A57" s="5"/>
      <c r="B57" s="130" t="s">
        <v>331</v>
      </c>
      <c r="C57" s="131" t="s">
        <v>83</v>
      </c>
      <c r="D57" s="131" t="s">
        <v>147</v>
      </c>
      <c r="E57" s="204" t="s">
        <v>332</v>
      </c>
      <c r="F57" s="131" t="s">
        <v>86</v>
      </c>
      <c r="G57" s="214">
        <v>4</v>
      </c>
      <c r="H57" s="158" t="s">
        <v>333</v>
      </c>
      <c r="I57" s="132" t="s">
        <v>88</v>
      </c>
      <c r="J57" s="132" t="s">
        <v>334</v>
      </c>
      <c r="K57" s="159" t="s">
        <v>294</v>
      </c>
      <c r="L57" s="159" t="s">
        <v>335</v>
      </c>
      <c r="M57" s="131" t="s">
        <v>92</v>
      </c>
      <c r="N57" s="160">
        <v>44958</v>
      </c>
      <c r="O57" s="161">
        <v>45275</v>
      </c>
      <c r="P57" s="141" t="s">
        <v>231</v>
      </c>
      <c r="Q57" s="242"/>
      <c r="R57" s="162"/>
      <c r="S57" s="242"/>
      <c r="T57" s="162"/>
      <c r="U57" s="242"/>
      <c r="V57" s="163">
        <v>2</v>
      </c>
      <c r="W57" s="242"/>
      <c r="X57" s="162"/>
      <c r="Y57" s="242"/>
      <c r="Z57" s="162"/>
      <c r="AA57" s="242"/>
      <c r="AB57" s="164">
        <v>4</v>
      </c>
      <c r="AC57" s="136" t="s">
        <v>336</v>
      </c>
      <c r="AD57" s="137" t="s">
        <v>103</v>
      </c>
      <c r="AE57" s="138" t="s">
        <v>1046</v>
      </c>
      <c r="AF57" s="147" t="s">
        <v>1092</v>
      </c>
      <c r="AG57" s="138"/>
      <c r="AH57" s="140">
        <v>0</v>
      </c>
      <c r="AI57" s="140">
        <v>0</v>
      </c>
    </row>
    <row r="58" spans="1:35" ht="59.25" customHeight="1" x14ac:dyDescent="0.25">
      <c r="A58" s="5"/>
      <c r="B58" s="130" t="s">
        <v>331</v>
      </c>
      <c r="C58" s="131" t="s">
        <v>337</v>
      </c>
      <c r="D58" s="131" t="s">
        <v>915</v>
      </c>
      <c r="E58" s="204" t="s">
        <v>338</v>
      </c>
      <c r="F58" s="131" t="s">
        <v>86</v>
      </c>
      <c r="G58" s="214">
        <v>104</v>
      </c>
      <c r="H58" s="158" t="s">
        <v>339</v>
      </c>
      <c r="I58" s="132" t="s">
        <v>88</v>
      </c>
      <c r="J58" s="132" t="s">
        <v>340</v>
      </c>
      <c r="K58" s="159" t="s">
        <v>294</v>
      </c>
      <c r="L58" s="159" t="s">
        <v>341</v>
      </c>
      <c r="M58" s="131" t="s">
        <v>92</v>
      </c>
      <c r="N58" s="160">
        <v>44949</v>
      </c>
      <c r="O58" s="161">
        <v>45275</v>
      </c>
      <c r="P58" s="141" t="s">
        <v>131</v>
      </c>
      <c r="Q58" s="242"/>
      <c r="R58" s="162"/>
      <c r="S58" s="242"/>
      <c r="T58" s="162"/>
      <c r="U58" s="242"/>
      <c r="V58" s="162"/>
      <c r="W58" s="242"/>
      <c r="X58" s="162"/>
      <c r="Y58" s="242"/>
      <c r="Z58" s="162"/>
      <c r="AA58" s="242"/>
      <c r="AB58" s="164">
        <v>104</v>
      </c>
      <c r="AC58" s="136" t="s">
        <v>236</v>
      </c>
      <c r="AD58" s="137" t="s">
        <v>342</v>
      </c>
      <c r="AE58" s="138" t="s">
        <v>343</v>
      </c>
      <c r="AF58" s="147" t="s">
        <v>1092</v>
      </c>
      <c r="AG58" s="138"/>
      <c r="AH58" s="140">
        <v>0</v>
      </c>
      <c r="AI58" s="140">
        <v>480000000</v>
      </c>
    </row>
    <row r="59" spans="1:35" ht="59.25" customHeight="1" x14ac:dyDescent="0.25">
      <c r="A59" s="5"/>
      <c r="B59" s="130" t="s">
        <v>331</v>
      </c>
      <c r="C59" s="131" t="s">
        <v>337</v>
      </c>
      <c r="D59" s="131" t="s">
        <v>344</v>
      </c>
      <c r="E59" s="204" t="s">
        <v>345</v>
      </c>
      <c r="F59" s="131" t="s">
        <v>86</v>
      </c>
      <c r="G59" s="215">
        <v>1</v>
      </c>
      <c r="H59" s="158" t="s">
        <v>346</v>
      </c>
      <c r="I59" s="132" t="s">
        <v>88</v>
      </c>
      <c r="J59" s="132" t="s">
        <v>347</v>
      </c>
      <c r="K59" s="159" t="s">
        <v>118</v>
      </c>
      <c r="L59" s="159" t="s">
        <v>348</v>
      </c>
      <c r="M59" s="131" t="s">
        <v>92</v>
      </c>
      <c r="N59" s="160">
        <v>44949</v>
      </c>
      <c r="O59" s="161">
        <v>45275</v>
      </c>
      <c r="P59" s="141" t="s">
        <v>231</v>
      </c>
      <c r="Q59" s="242"/>
      <c r="R59" s="162"/>
      <c r="S59" s="242"/>
      <c r="T59" s="162"/>
      <c r="U59" s="242"/>
      <c r="V59" s="162">
        <v>0.5</v>
      </c>
      <c r="W59" s="242"/>
      <c r="X59" s="162"/>
      <c r="Y59" s="242"/>
      <c r="Z59" s="162"/>
      <c r="AA59" s="242"/>
      <c r="AB59" s="165">
        <v>1</v>
      </c>
      <c r="AC59" s="136" t="s">
        <v>336</v>
      </c>
      <c r="AD59" s="137" t="s">
        <v>342</v>
      </c>
      <c r="AE59" s="138" t="s">
        <v>1046</v>
      </c>
      <c r="AF59" s="147" t="s">
        <v>1092</v>
      </c>
      <c r="AG59" s="138"/>
      <c r="AH59" s="140">
        <v>0</v>
      </c>
      <c r="AI59" s="140">
        <v>120000000</v>
      </c>
    </row>
    <row r="60" spans="1:35" ht="59.25" customHeight="1" x14ac:dyDescent="0.25">
      <c r="A60" s="5"/>
      <c r="B60" s="130" t="s">
        <v>331</v>
      </c>
      <c r="C60" s="131" t="s">
        <v>349</v>
      </c>
      <c r="D60" s="131" t="s">
        <v>350</v>
      </c>
      <c r="E60" s="204" t="s">
        <v>351</v>
      </c>
      <c r="F60" s="131" t="s">
        <v>86</v>
      </c>
      <c r="G60" s="215">
        <v>1</v>
      </c>
      <c r="H60" s="158" t="s">
        <v>352</v>
      </c>
      <c r="I60" s="132" t="s">
        <v>88</v>
      </c>
      <c r="J60" s="132" t="s">
        <v>353</v>
      </c>
      <c r="K60" s="159" t="s">
        <v>118</v>
      </c>
      <c r="L60" s="159" t="s">
        <v>354</v>
      </c>
      <c r="M60" s="131" t="s">
        <v>92</v>
      </c>
      <c r="N60" s="160">
        <v>45000</v>
      </c>
      <c r="O60" s="161">
        <v>45275</v>
      </c>
      <c r="P60" s="141" t="s">
        <v>93</v>
      </c>
      <c r="Q60" s="242"/>
      <c r="R60" s="162"/>
      <c r="S60" s="242">
        <v>7.0000000000000007E-2</v>
      </c>
      <c r="T60" s="162"/>
      <c r="U60" s="242"/>
      <c r="V60" s="162">
        <v>0.39</v>
      </c>
      <c r="W60" s="242"/>
      <c r="X60" s="162"/>
      <c r="Y60" s="242">
        <v>0.72</v>
      </c>
      <c r="Z60" s="162"/>
      <c r="AA60" s="242"/>
      <c r="AB60" s="165">
        <v>1</v>
      </c>
      <c r="AC60" s="136" t="s">
        <v>336</v>
      </c>
      <c r="AD60" s="137" t="s">
        <v>103</v>
      </c>
      <c r="AE60" s="138" t="s">
        <v>1046</v>
      </c>
      <c r="AF60" s="147" t="s">
        <v>1092</v>
      </c>
      <c r="AG60" s="138"/>
      <c r="AH60" s="140">
        <v>179289446</v>
      </c>
      <c r="AI60" s="140">
        <v>800000000</v>
      </c>
    </row>
    <row r="61" spans="1:35" ht="59.25" customHeight="1" x14ac:dyDescent="0.25">
      <c r="A61" s="5"/>
      <c r="B61" s="11" t="s">
        <v>355</v>
      </c>
      <c r="C61" s="14" t="s">
        <v>83</v>
      </c>
      <c r="D61" s="14" t="s">
        <v>147</v>
      </c>
      <c r="E61" s="204" t="s">
        <v>356</v>
      </c>
      <c r="F61" s="14" t="s">
        <v>86</v>
      </c>
      <c r="G61" s="207">
        <v>1</v>
      </c>
      <c r="H61" s="12" t="s">
        <v>357</v>
      </c>
      <c r="I61" s="12" t="s">
        <v>88</v>
      </c>
      <c r="J61" s="12" t="s">
        <v>358</v>
      </c>
      <c r="K61" s="12" t="s">
        <v>118</v>
      </c>
      <c r="L61" s="12" t="s">
        <v>1048</v>
      </c>
      <c r="M61" s="14" t="s">
        <v>92</v>
      </c>
      <c r="N61" s="13">
        <v>44958</v>
      </c>
      <c r="O61" s="13">
        <v>45260</v>
      </c>
      <c r="P61" s="105" t="s">
        <v>93</v>
      </c>
      <c r="Q61" s="243"/>
      <c r="R61" s="285"/>
      <c r="S61" s="243">
        <v>0.2</v>
      </c>
      <c r="T61" s="280"/>
      <c r="U61" s="243"/>
      <c r="V61" s="280">
        <v>0.5</v>
      </c>
      <c r="W61" s="243"/>
      <c r="X61" s="280"/>
      <c r="Y61" s="243">
        <v>0.8</v>
      </c>
      <c r="Z61" s="280"/>
      <c r="AA61" s="243"/>
      <c r="AB61" s="282">
        <v>1</v>
      </c>
      <c r="AC61" s="16" t="s">
        <v>188</v>
      </c>
      <c r="AD61" s="17" t="s">
        <v>359</v>
      </c>
      <c r="AE61" s="41" t="s">
        <v>330</v>
      </c>
      <c r="AF61" s="284" t="s">
        <v>1092</v>
      </c>
      <c r="AG61" s="41"/>
      <c r="AH61" s="40">
        <v>179289446</v>
      </c>
      <c r="AI61" s="303">
        <v>448961459</v>
      </c>
    </row>
    <row r="62" spans="1:35" ht="59.25" customHeight="1" x14ac:dyDescent="0.25">
      <c r="A62" s="5"/>
      <c r="B62" s="11" t="s">
        <v>355</v>
      </c>
      <c r="C62" s="14" t="s">
        <v>83</v>
      </c>
      <c r="D62" s="14" t="s">
        <v>147</v>
      </c>
      <c r="E62" s="204" t="s">
        <v>360</v>
      </c>
      <c r="F62" s="14" t="s">
        <v>86</v>
      </c>
      <c r="G62" s="207">
        <v>1</v>
      </c>
      <c r="H62" s="12" t="s">
        <v>357</v>
      </c>
      <c r="I62" s="12" t="s">
        <v>88</v>
      </c>
      <c r="J62" s="12" t="s">
        <v>1049</v>
      </c>
      <c r="K62" s="12" t="s">
        <v>118</v>
      </c>
      <c r="L62" s="12" t="s">
        <v>1050</v>
      </c>
      <c r="M62" s="14" t="s">
        <v>92</v>
      </c>
      <c r="N62" s="13">
        <v>44942</v>
      </c>
      <c r="O62" s="13">
        <v>45275</v>
      </c>
      <c r="P62" s="105" t="s">
        <v>93</v>
      </c>
      <c r="Q62" s="243"/>
      <c r="R62" s="285"/>
      <c r="S62" s="243">
        <v>0.22</v>
      </c>
      <c r="T62" s="280"/>
      <c r="U62" s="243"/>
      <c r="V62" s="280">
        <v>0.49</v>
      </c>
      <c r="W62" s="243"/>
      <c r="X62" s="280"/>
      <c r="Y62" s="243">
        <v>0.76</v>
      </c>
      <c r="Z62" s="280"/>
      <c r="AA62" s="243"/>
      <c r="AB62" s="282">
        <v>1</v>
      </c>
      <c r="AC62" s="16" t="s">
        <v>188</v>
      </c>
      <c r="AD62" s="17" t="s">
        <v>361</v>
      </c>
      <c r="AE62" s="41" t="s">
        <v>330</v>
      </c>
      <c r="AF62" s="284" t="s">
        <v>1092</v>
      </c>
      <c r="AG62" s="41"/>
      <c r="AH62" s="40">
        <v>87915362</v>
      </c>
      <c r="AI62" s="305"/>
    </row>
    <row r="63" spans="1:35" ht="59.25" customHeight="1" x14ac:dyDescent="0.25">
      <c r="A63" s="5"/>
      <c r="B63" s="130" t="s">
        <v>362</v>
      </c>
      <c r="C63" s="131" t="s">
        <v>83</v>
      </c>
      <c r="D63" s="131" t="s">
        <v>147</v>
      </c>
      <c r="E63" s="204" t="s">
        <v>363</v>
      </c>
      <c r="F63" s="131" t="s">
        <v>86</v>
      </c>
      <c r="G63" s="215">
        <v>1</v>
      </c>
      <c r="H63" s="159" t="s">
        <v>364</v>
      </c>
      <c r="I63" s="132" t="s">
        <v>99</v>
      </c>
      <c r="J63" s="132" t="s">
        <v>365</v>
      </c>
      <c r="K63" s="132" t="s">
        <v>118</v>
      </c>
      <c r="L63" s="132" t="s">
        <v>366</v>
      </c>
      <c r="M63" s="131" t="s">
        <v>92</v>
      </c>
      <c r="N63" s="160">
        <v>44593</v>
      </c>
      <c r="O63" s="161">
        <v>44926</v>
      </c>
      <c r="P63" s="141" t="s">
        <v>120</v>
      </c>
      <c r="Q63" s="242"/>
      <c r="R63" s="162"/>
      <c r="S63" s="242"/>
      <c r="T63" s="162">
        <v>0.33</v>
      </c>
      <c r="U63" s="242"/>
      <c r="V63" s="162"/>
      <c r="W63" s="242"/>
      <c r="X63" s="162">
        <v>0.66</v>
      </c>
      <c r="Y63" s="242"/>
      <c r="Z63" s="162"/>
      <c r="AA63" s="242"/>
      <c r="AB63" s="165">
        <v>1</v>
      </c>
      <c r="AC63" s="136" t="s">
        <v>367</v>
      </c>
      <c r="AD63" s="137" t="s">
        <v>103</v>
      </c>
      <c r="AE63" s="138" t="s">
        <v>368</v>
      </c>
      <c r="AF63" s="147" t="s">
        <v>1092</v>
      </c>
      <c r="AG63" s="138"/>
      <c r="AH63" s="140">
        <v>631810000</v>
      </c>
      <c r="AI63" s="297">
        <v>759000000</v>
      </c>
    </row>
    <row r="64" spans="1:35" ht="59.25" customHeight="1" x14ac:dyDescent="0.25">
      <c r="A64" s="5"/>
      <c r="B64" s="130" t="s">
        <v>362</v>
      </c>
      <c r="C64" s="131" t="s">
        <v>83</v>
      </c>
      <c r="D64" s="131" t="s">
        <v>147</v>
      </c>
      <c r="E64" s="204" t="s">
        <v>369</v>
      </c>
      <c r="F64" s="131" t="s">
        <v>86</v>
      </c>
      <c r="G64" s="214">
        <v>3</v>
      </c>
      <c r="H64" s="159" t="s">
        <v>370</v>
      </c>
      <c r="I64" s="132" t="s">
        <v>128</v>
      </c>
      <c r="J64" s="132" t="s">
        <v>371</v>
      </c>
      <c r="K64" s="132" t="s">
        <v>90</v>
      </c>
      <c r="L64" s="132" t="s">
        <v>372</v>
      </c>
      <c r="M64" s="131" t="s">
        <v>92</v>
      </c>
      <c r="N64" s="160">
        <v>44576</v>
      </c>
      <c r="O64" s="161">
        <v>44651</v>
      </c>
      <c r="P64" s="141" t="s">
        <v>181</v>
      </c>
      <c r="Q64" s="242"/>
      <c r="R64" s="163">
        <v>1</v>
      </c>
      <c r="S64" s="242">
        <v>3</v>
      </c>
      <c r="T64" s="163"/>
      <c r="U64" s="242"/>
      <c r="V64" s="163"/>
      <c r="W64" s="242"/>
      <c r="X64" s="163"/>
      <c r="Y64" s="242"/>
      <c r="Z64" s="163"/>
      <c r="AA64" s="242"/>
      <c r="AB64" s="164"/>
      <c r="AC64" s="136" t="s">
        <v>367</v>
      </c>
      <c r="AD64" s="137" t="s">
        <v>103</v>
      </c>
      <c r="AE64" s="138" t="s">
        <v>368</v>
      </c>
      <c r="AF64" s="147" t="s">
        <v>1092</v>
      </c>
      <c r="AG64" s="138"/>
      <c r="AH64" s="140">
        <v>118190000</v>
      </c>
      <c r="AI64" s="299"/>
    </row>
    <row r="65" spans="1:35" ht="59.25" customHeight="1" x14ac:dyDescent="0.25">
      <c r="A65" s="5"/>
      <c r="B65" s="11" t="s">
        <v>373</v>
      </c>
      <c r="C65" s="14" t="s">
        <v>83</v>
      </c>
      <c r="D65" s="14" t="s">
        <v>147</v>
      </c>
      <c r="E65" s="204" t="s">
        <v>374</v>
      </c>
      <c r="F65" s="14" t="s">
        <v>86</v>
      </c>
      <c r="G65" s="216">
        <v>1</v>
      </c>
      <c r="H65" s="286" t="s">
        <v>375</v>
      </c>
      <c r="I65" s="12" t="s">
        <v>88</v>
      </c>
      <c r="J65" s="277" t="s">
        <v>376</v>
      </c>
      <c r="K65" s="277" t="s">
        <v>118</v>
      </c>
      <c r="L65" s="277" t="s">
        <v>377</v>
      </c>
      <c r="M65" s="14" t="s">
        <v>92</v>
      </c>
      <c r="N65" s="278">
        <v>44576</v>
      </c>
      <c r="O65" s="279">
        <v>45290</v>
      </c>
      <c r="P65" s="105" t="s">
        <v>93</v>
      </c>
      <c r="Q65" s="242"/>
      <c r="R65" s="280"/>
      <c r="S65" s="242">
        <v>0.22</v>
      </c>
      <c r="T65" s="280"/>
      <c r="U65" s="242"/>
      <c r="V65" s="280">
        <v>0.48</v>
      </c>
      <c r="W65" s="242"/>
      <c r="X65" s="280"/>
      <c r="Y65" s="242">
        <v>0.74</v>
      </c>
      <c r="Z65" s="280"/>
      <c r="AA65" s="242"/>
      <c r="AB65" s="282">
        <v>1</v>
      </c>
      <c r="AC65" s="16" t="s">
        <v>310</v>
      </c>
      <c r="AD65" s="17" t="s">
        <v>103</v>
      </c>
      <c r="AE65" s="41" t="s">
        <v>1046</v>
      </c>
      <c r="AF65" s="284" t="s">
        <v>1092</v>
      </c>
      <c r="AG65" s="41"/>
      <c r="AH65" s="40">
        <v>4922663</v>
      </c>
      <c r="AI65" s="303">
        <v>282763583</v>
      </c>
    </row>
    <row r="66" spans="1:35" ht="59.25" customHeight="1" x14ac:dyDescent="0.25">
      <c r="A66" s="5"/>
      <c r="B66" s="11" t="s">
        <v>373</v>
      </c>
      <c r="C66" s="14" t="s">
        <v>83</v>
      </c>
      <c r="D66" s="14" t="s">
        <v>147</v>
      </c>
      <c r="E66" s="204" t="s">
        <v>378</v>
      </c>
      <c r="F66" s="14" t="s">
        <v>86</v>
      </c>
      <c r="G66" s="216">
        <v>1</v>
      </c>
      <c r="H66" s="286" t="s">
        <v>379</v>
      </c>
      <c r="I66" s="12" t="s">
        <v>99</v>
      </c>
      <c r="J66" s="277" t="s">
        <v>380</v>
      </c>
      <c r="K66" s="277" t="s">
        <v>118</v>
      </c>
      <c r="L66" s="277" t="s">
        <v>1051</v>
      </c>
      <c r="M66" s="14" t="s">
        <v>92</v>
      </c>
      <c r="N66" s="278">
        <v>44576</v>
      </c>
      <c r="O66" s="279">
        <v>45290</v>
      </c>
      <c r="P66" s="105" t="s">
        <v>93</v>
      </c>
      <c r="Q66" s="242"/>
      <c r="R66" s="280"/>
      <c r="S66" s="242">
        <v>0.22</v>
      </c>
      <c r="T66" s="280"/>
      <c r="U66" s="242"/>
      <c r="V66" s="280">
        <v>0.48</v>
      </c>
      <c r="W66" s="242"/>
      <c r="X66" s="280"/>
      <c r="Y66" s="242">
        <v>0.74</v>
      </c>
      <c r="Z66" s="280"/>
      <c r="AA66" s="242"/>
      <c r="AB66" s="282">
        <v>1</v>
      </c>
      <c r="AC66" s="16" t="s">
        <v>310</v>
      </c>
      <c r="AD66" s="17" t="s">
        <v>103</v>
      </c>
      <c r="AE66" s="41" t="s">
        <v>1046</v>
      </c>
      <c r="AF66" s="284" t="s">
        <v>1092</v>
      </c>
      <c r="AG66" s="41"/>
      <c r="AH66" s="40">
        <v>1489672</v>
      </c>
      <c r="AI66" s="304"/>
    </row>
    <row r="67" spans="1:35" ht="59.25" customHeight="1" x14ac:dyDescent="0.25">
      <c r="A67" s="5"/>
      <c r="B67" s="11" t="s">
        <v>373</v>
      </c>
      <c r="C67" s="14" t="s">
        <v>83</v>
      </c>
      <c r="D67" s="14" t="s">
        <v>147</v>
      </c>
      <c r="E67" s="204" t="s">
        <v>381</v>
      </c>
      <c r="F67" s="14" t="s">
        <v>86</v>
      </c>
      <c r="G67" s="217">
        <v>4</v>
      </c>
      <c r="H67" s="286" t="s">
        <v>382</v>
      </c>
      <c r="I67" s="12" t="s">
        <v>99</v>
      </c>
      <c r="J67" s="277" t="s">
        <v>383</v>
      </c>
      <c r="K67" s="277" t="s">
        <v>90</v>
      </c>
      <c r="L67" s="277" t="s">
        <v>384</v>
      </c>
      <c r="M67" s="14" t="s">
        <v>92</v>
      </c>
      <c r="N67" s="278">
        <v>44576</v>
      </c>
      <c r="O67" s="279">
        <v>45290</v>
      </c>
      <c r="P67" s="105" t="s">
        <v>93</v>
      </c>
      <c r="Q67" s="242"/>
      <c r="R67" s="280"/>
      <c r="S67" s="242">
        <v>1</v>
      </c>
      <c r="T67" s="281"/>
      <c r="U67" s="242"/>
      <c r="V67" s="281">
        <v>2</v>
      </c>
      <c r="W67" s="242"/>
      <c r="X67" s="281"/>
      <c r="Y67" s="242">
        <v>3</v>
      </c>
      <c r="Z67" s="281"/>
      <c r="AA67" s="242"/>
      <c r="AB67" s="283">
        <v>4</v>
      </c>
      <c r="AC67" s="16" t="s">
        <v>310</v>
      </c>
      <c r="AD67" s="17" t="s">
        <v>103</v>
      </c>
      <c r="AE67" s="41" t="s">
        <v>305</v>
      </c>
      <c r="AF67" s="284" t="s">
        <v>1092</v>
      </c>
      <c r="AG67" s="41"/>
      <c r="AH67" s="40">
        <v>2738228</v>
      </c>
      <c r="AI67" s="304"/>
    </row>
    <row r="68" spans="1:35" ht="59.25" customHeight="1" x14ac:dyDescent="0.25">
      <c r="A68" s="5"/>
      <c r="B68" s="11" t="s">
        <v>373</v>
      </c>
      <c r="C68" s="14" t="s">
        <v>83</v>
      </c>
      <c r="D68" s="14" t="s">
        <v>147</v>
      </c>
      <c r="E68" s="204" t="s">
        <v>385</v>
      </c>
      <c r="F68" s="14" t="s">
        <v>86</v>
      </c>
      <c r="G68" s="216">
        <v>1</v>
      </c>
      <c r="H68" s="286" t="s">
        <v>386</v>
      </c>
      <c r="I68" s="12" t="s">
        <v>99</v>
      </c>
      <c r="J68" s="277" t="s">
        <v>387</v>
      </c>
      <c r="K68" s="277" t="s">
        <v>118</v>
      </c>
      <c r="L68" s="277" t="s">
        <v>388</v>
      </c>
      <c r="M68" s="14" t="s">
        <v>92</v>
      </c>
      <c r="N68" s="278">
        <v>44576</v>
      </c>
      <c r="O68" s="279">
        <v>45290</v>
      </c>
      <c r="P68" s="105" t="s">
        <v>93</v>
      </c>
      <c r="Q68" s="242"/>
      <c r="R68" s="280"/>
      <c r="S68" s="242">
        <v>0.22</v>
      </c>
      <c r="T68" s="280"/>
      <c r="U68" s="242"/>
      <c r="V68" s="280">
        <v>0.48</v>
      </c>
      <c r="W68" s="242"/>
      <c r="X68" s="280"/>
      <c r="Y68" s="242">
        <v>0.74</v>
      </c>
      <c r="Z68" s="280"/>
      <c r="AA68" s="242"/>
      <c r="AB68" s="282">
        <v>1</v>
      </c>
      <c r="AC68" s="16" t="s">
        <v>310</v>
      </c>
      <c r="AD68" s="17" t="s">
        <v>103</v>
      </c>
      <c r="AE68" s="41" t="s">
        <v>305</v>
      </c>
      <c r="AF68" s="284" t="s">
        <v>1092</v>
      </c>
      <c r="AG68" s="41"/>
      <c r="AH68" s="40">
        <v>1781890</v>
      </c>
      <c r="AI68" s="304"/>
    </row>
    <row r="69" spans="1:35" ht="59.25" customHeight="1" x14ac:dyDescent="0.25">
      <c r="A69" s="5"/>
      <c r="B69" s="11" t="s">
        <v>373</v>
      </c>
      <c r="C69" s="14" t="s">
        <v>83</v>
      </c>
      <c r="D69" s="14" t="s">
        <v>147</v>
      </c>
      <c r="E69" s="204" t="s">
        <v>389</v>
      </c>
      <c r="F69" s="14" t="s">
        <v>86</v>
      </c>
      <c r="G69" s="217">
        <v>8</v>
      </c>
      <c r="H69" s="286" t="s">
        <v>390</v>
      </c>
      <c r="I69" s="12" t="s">
        <v>88</v>
      </c>
      <c r="J69" s="277" t="s">
        <v>391</v>
      </c>
      <c r="K69" s="277" t="s">
        <v>90</v>
      </c>
      <c r="L69" s="277" t="s">
        <v>392</v>
      </c>
      <c r="M69" s="14" t="s">
        <v>92</v>
      </c>
      <c r="N69" s="278">
        <v>44576</v>
      </c>
      <c r="O69" s="279">
        <v>45290</v>
      </c>
      <c r="P69" s="105" t="s">
        <v>93</v>
      </c>
      <c r="Q69" s="242"/>
      <c r="R69" s="280"/>
      <c r="S69" s="287">
        <v>2</v>
      </c>
      <c r="T69" s="281"/>
      <c r="U69" s="242"/>
      <c r="V69" s="281">
        <v>4</v>
      </c>
      <c r="W69" s="242"/>
      <c r="X69" s="281"/>
      <c r="Y69" s="287">
        <v>2</v>
      </c>
      <c r="Z69" s="281"/>
      <c r="AA69" s="242"/>
      <c r="AB69" s="283">
        <v>8</v>
      </c>
      <c r="AC69" s="16" t="s">
        <v>310</v>
      </c>
      <c r="AD69" s="17" t="s">
        <v>103</v>
      </c>
      <c r="AE69" s="41" t="s">
        <v>1046</v>
      </c>
      <c r="AF69" s="284" t="s">
        <v>1092</v>
      </c>
      <c r="AG69" s="41"/>
      <c r="AH69" s="40">
        <v>4922663</v>
      </c>
      <c r="AI69" s="305"/>
    </row>
    <row r="70" spans="1:35" ht="66.75" customHeight="1" x14ac:dyDescent="0.25">
      <c r="B70" s="130" t="s">
        <v>399</v>
      </c>
      <c r="C70" s="131" t="s">
        <v>400</v>
      </c>
      <c r="D70" s="131" t="s">
        <v>401</v>
      </c>
      <c r="E70" s="204" t="s">
        <v>402</v>
      </c>
      <c r="F70" s="131" t="s">
        <v>403</v>
      </c>
      <c r="G70" s="218">
        <v>5</v>
      </c>
      <c r="H70" s="159" t="s">
        <v>404</v>
      </c>
      <c r="I70" s="132" t="s">
        <v>88</v>
      </c>
      <c r="J70" s="159" t="s">
        <v>405</v>
      </c>
      <c r="K70" s="159" t="s">
        <v>294</v>
      </c>
      <c r="L70" s="159" t="s">
        <v>406</v>
      </c>
      <c r="M70" s="131" t="s">
        <v>92</v>
      </c>
      <c r="N70" s="160">
        <v>44928</v>
      </c>
      <c r="O70" s="161">
        <v>45199</v>
      </c>
      <c r="P70" s="141" t="s">
        <v>93</v>
      </c>
      <c r="Q70" s="242"/>
      <c r="R70" s="162"/>
      <c r="S70" s="242">
        <v>1</v>
      </c>
      <c r="T70" s="162"/>
      <c r="U70" s="242"/>
      <c r="V70" s="162" t="s">
        <v>407</v>
      </c>
      <c r="W70" s="242"/>
      <c r="X70" s="162"/>
      <c r="Y70" s="242" t="s">
        <v>408</v>
      </c>
      <c r="Z70" s="162"/>
      <c r="AA70" s="242"/>
      <c r="AB70" s="165"/>
      <c r="AC70" s="136" t="s">
        <v>94</v>
      </c>
      <c r="AD70" s="137" t="s">
        <v>103</v>
      </c>
      <c r="AE70" s="138" t="s">
        <v>1027</v>
      </c>
      <c r="AF70" s="147" t="s">
        <v>1092</v>
      </c>
      <c r="AG70" s="138"/>
      <c r="AH70" s="140">
        <v>81822078</v>
      </c>
      <c r="AI70" s="297">
        <v>55550000</v>
      </c>
    </row>
    <row r="71" spans="1:35" ht="62.25" customHeight="1" x14ac:dyDescent="0.25">
      <c r="B71" s="130" t="s">
        <v>399</v>
      </c>
      <c r="C71" s="131" t="s">
        <v>400</v>
      </c>
      <c r="D71" s="131" t="s">
        <v>401</v>
      </c>
      <c r="E71" s="204" t="s">
        <v>409</v>
      </c>
      <c r="F71" s="131" t="s">
        <v>403</v>
      </c>
      <c r="G71" s="219">
        <v>1</v>
      </c>
      <c r="H71" s="159" t="s">
        <v>410</v>
      </c>
      <c r="I71" s="132" t="s">
        <v>88</v>
      </c>
      <c r="J71" s="159" t="s">
        <v>411</v>
      </c>
      <c r="K71" s="159" t="s">
        <v>118</v>
      </c>
      <c r="L71" s="159" t="s">
        <v>412</v>
      </c>
      <c r="M71" s="131" t="s">
        <v>92</v>
      </c>
      <c r="N71" s="160">
        <v>44958</v>
      </c>
      <c r="O71" s="161">
        <v>45289</v>
      </c>
      <c r="P71" s="141" t="s">
        <v>93</v>
      </c>
      <c r="Q71" s="242"/>
      <c r="R71" s="162"/>
      <c r="S71" s="242">
        <v>0.25</v>
      </c>
      <c r="T71" s="162"/>
      <c r="U71" s="242"/>
      <c r="V71" s="162">
        <v>0.5</v>
      </c>
      <c r="W71" s="242"/>
      <c r="X71" s="162"/>
      <c r="Y71" s="242">
        <v>0.75</v>
      </c>
      <c r="Z71" s="162"/>
      <c r="AA71" s="242"/>
      <c r="AB71" s="165">
        <v>1</v>
      </c>
      <c r="AC71" s="136" t="s">
        <v>94</v>
      </c>
      <c r="AD71" s="137" t="s">
        <v>103</v>
      </c>
      <c r="AE71" s="138" t="s">
        <v>1027</v>
      </c>
      <c r="AF71" s="147" t="s">
        <v>1092</v>
      </c>
      <c r="AG71" s="138"/>
      <c r="AH71" s="140">
        <v>40911039</v>
      </c>
      <c r="AI71" s="299"/>
    </row>
    <row r="72" spans="1:35" ht="61.5" customHeight="1" x14ac:dyDescent="0.25">
      <c r="B72" s="130" t="s">
        <v>399</v>
      </c>
      <c r="C72" s="131" t="s">
        <v>400</v>
      </c>
      <c r="D72" s="131" t="s">
        <v>413</v>
      </c>
      <c r="E72" s="204" t="s">
        <v>414</v>
      </c>
      <c r="F72" s="131" t="s">
        <v>403</v>
      </c>
      <c r="G72" s="219">
        <v>1</v>
      </c>
      <c r="H72" s="159" t="s">
        <v>415</v>
      </c>
      <c r="I72" s="132" t="s">
        <v>88</v>
      </c>
      <c r="J72" s="159" t="s">
        <v>416</v>
      </c>
      <c r="K72" s="159" t="s">
        <v>118</v>
      </c>
      <c r="L72" s="159" t="s">
        <v>417</v>
      </c>
      <c r="M72" s="131" t="s">
        <v>92</v>
      </c>
      <c r="N72" s="160">
        <v>44928</v>
      </c>
      <c r="O72" s="161">
        <v>45289</v>
      </c>
      <c r="P72" s="141" t="s">
        <v>231</v>
      </c>
      <c r="Q72" s="242"/>
      <c r="R72" s="162"/>
      <c r="S72" s="242"/>
      <c r="T72" s="162"/>
      <c r="U72" s="242"/>
      <c r="V72" s="162">
        <v>0.3</v>
      </c>
      <c r="W72" s="242"/>
      <c r="X72" s="162"/>
      <c r="Y72" s="242"/>
      <c r="Z72" s="162"/>
      <c r="AA72" s="242"/>
      <c r="AB72" s="165">
        <v>0.8</v>
      </c>
      <c r="AC72" s="136" t="s">
        <v>102</v>
      </c>
      <c r="AD72" s="137" t="s">
        <v>103</v>
      </c>
      <c r="AE72" s="138" t="s">
        <v>1027</v>
      </c>
      <c r="AF72" s="147" t="s">
        <v>1092</v>
      </c>
      <c r="AG72" s="138"/>
      <c r="AH72" s="140">
        <v>182674608</v>
      </c>
      <c r="AI72" s="140">
        <v>87400000</v>
      </c>
    </row>
    <row r="73" spans="1:35" ht="63.75" customHeight="1" x14ac:dyDescent="0.25">
      <c r="B73" s="130" t="s">
        <v>399</v>
      </c>
      <c r="C73" s="131" t="s">
        <v>400</v>
      </c>
      <c r="D73" s="131" t="s">
        <v>166</v>
      </c>
      <c r="E73" s="204" t="s">
        <v>418</v>
      </c>
      <c r="F73" s="131" t="s">
        <v>403</v>
      </c>
      <c r="G73" s="219">
        <v>1</v>
      </c>
      <c r="H73" s="159" t="s">
        <v>1052</v>
      </c>
      <c r="I73" s="132" t="s">
        <v>88</v>
      </c>
      <c r="J73" s="159" t="s">
        <v>419</v>
      </c>
      <c r="K73" s="159" t="s">
        <v>118</v>
      </c>
      <c r="L73" s="159" t="s">
        <v>1053</v>
      </c>
      <c r="M73" s="131" t="s">
        <v>92</v>
      </c>
      <c r="N73" s="160">
        <v>44928</v>
      </c>
      <c r="O73" s="161">
        <v>45289</v>
      </c>
      <c r="P73" s="141" t="s">
        <v>231</v>
      </c>
      <c r="Q73" s="242"/>
      <c r="R73" s="162"/>
      <c r="S73" s="242"/>
      <c r="T73" s="162"/>
      <c r="U73" s="242"/>
      <c r="V73" s="162">
        <v>0.35</v>
      </c>
      <c r="W73" s="242"/>
      <c r="X73" s="162"/>
      <c r="Y73" s="242"/>
      <c r="Z73" s="162"/>
      <c r="AA73" s="242"/>
      <c r="AB73" s="165">
        <v>0.7</v>
      </c>
      <c r="AC73" s="136" t="s">
        <v>1054</v>
      </c>
      <c r="AD73" s="136" t="s">
        <v>103</v>
      </c>
      <c r="AE73" s="136" t="s">
        <v>1027</v>
      </c>
      <c r="AF73" s="147" t="s">
        <v>1092</v>
      </c>
      <c r="AG73" s="138"/>
      <c r="AH73" s="140">
        <v>6267728</v>
      </c>
      <c r="AI73" s="140">
        <v>110000000</v>
      </c>
    </row>
    <row r="74" spans="1:35" ht="51" customHeight="1" x14ac:dyDescent="0.25">
      <c r="B74" s="130" t="s">
        <v>399</v>
      </c>
      <c r="C74" s="131" t="s">
        <v>400</v>
      </c>
      <c r="D74" s="131" t="s">
        <v>421</v>
      </c>
      <c r="E74" s="204" t="s">
        <v>422</v>
      </c>
      <c r="F74" s="131" t="s">
        <v>403</v>
      </c>
      <c r="G74" s="219">
        <v>1</v>
      </c>
      <c r="H74" s="159" t="s">
        <v>423</v>
      </c>
      <c r="I74" s="132" t="s">
        <v>88</v>
      </c>
      <c r="J74" s="159" t="s">
        <v>424</v>
      </c>
      <c r="K74" s="159" t="s">
        <v>118</v>
      </c>
      <c r="L74" s="159" t="s">
        <v>425</v>
      </c>
      <c r="M74" s="131" t="s">
        <v>92</v>
      </c>
      <c r="N74" s="160">
        <v>44927</v>
      </c>
      <c r="O74" s="161">
        <v>45289</v>
      </c>
      <c r="P74" s="141" t="s">
        <v>93</v>
      </c>
      <c r="Q74" s="242"/>
      <c r="R74" s="162"/>
      <c r="S74" s="242">
        <v>1</v>
      </c>
      <c r="T74" s="162"/>
      <c r="U74" s="242"/>
      <c r="V74" s="162">
        <v>1</v>
      </c>
      <c r="W74" s="242"/>
      <c r="X74" s="162"/>
      <c r="Y74" s="242">
        <v>1</v>
      </c>
      <c r="Z74" s="162"/>
      <c r="AA74" s="242"/>
      <c r="AB74" s="165">
        <v>1</v>
      </c>
      <c r="AC74" s="136" t="s">
        <v>102</v>
      </c>
      <c r="AD74" s="137" t="s">
        <v>103</v>
      </c>
      <c r="AE74" s="138" t="s">
        <v>1027</v>
      </c>
      <c r="AF74" s="147" t="s">
        <v>1092</v>
      </c>
      <c r="AG74" s="138"/>
      <c r="AH74" s="140">
        <f>42882958+71143022</f>
        <v>114025980</v>
      </c>
      <c r="AI74" s="306">
        <v>373803442</v>
      </c>
    </row>
    <row r="75" spans="1:35" ht="78" customHeight="1" x14ac:dyDescent="0.25">
      <c r="B75" s="130" t="s">
        <v>399</v>
      </c>
      <c r="C75" s="131" t="s">
        <v>400</v>
      </c>
      <c r="D75" s="131" t="s">
        <v>421</v>
      </c>
      <c r="E75" s="204" t="s">
        <v>426</v>
      </c>
      <c r="F75" s="131" t="s">
        <v>403</v>
      </c>
      <c r="G75" s="219">
        <v>1</v>
      </c>
      <c r="H75" s="158" t="s">
        <v>427</v>
      </c>
      <c r="I75" s="132" t="s">
        <v>88</v>
      </c>
      <c r="J75" s="159" t="s">
        <v>428</v>
      </c>
      <c r="K75" s="158" t="s">
        <v>118</v>
      </c>
      <c r="L75" s="158" t="s">
        <v>1055</v>
      </c>
      <c r="M75" s="131" t="s">
        <v>92</v>
      </c>
      <c r="N75" s="160">
        <v>45017</v>
      </c>
      <c r="O75" s="161">
        <v>45289</v>
      </c>
      <c r="P75" s="141" t="s">
        <v>93</v>
      </c>
      <c r="Q75" s="242"/>
      <c r="R75" s="162"/>
      <c r="S75" s="242"/>
      <c r="T75" s="162"/>
      <c r="U75" s="242"/>
      <c r="V75" s="162">
        <v>0.35</v>
      </c>
      <c r="W75" s="242"/>
      <c r="X75" s="162"/>
      <c r="Y75" s="242">
        <v>0.7</v>
      </c>
      <c r="Z75" s="162"/>
      <c r="AA75" s="242"/>
      <c r="AB75" s="165">
        <v>1</v>
      </c>
      <c r="AC75" s="136" t="s">
        <v>102</v>
      </c>
      <c r="AD75" s="137" t="s">
        <v>103</v>
      </c>
      <c r="AE75" s="138" t="s">
        <v>1027</v>
      </c>
      <c r="AF75" s="147" t="s">
        <v>1092</v>
      </c>
      <c r="AG75" s="138"/>
      <c r="AH75" s="123">
        <v>71143022</v>
      </c>
      <c r="AI75" s="307"/>
    </row>
    <row r="76" spans="1:35" ht="69" customHeight="1" x14ac:dyDescent="0.25">
      <c r="B76" s="130" t="s">
        <v>399</v>
      </c>
      <c r="C76" s="131" t="s">
        <v>400</v>
      </c>
      <c r="D76" s="131" t="s">
        <v>429</v>
      </c>
      <c r="E76" s="204" t="s">
        <v>430</v>
      </c>
      <c r="F76" s="131" t="s">
        <v>403</v>
      </c>
      <c r="G76" s="220">
        <v>30</v>
      </c>
      <c r="H76" s="158" t="s">
        <v>431</v>
      </c>
      <c r="I76" s="132" t="s">
        <v>88</v>
      </c>
      <c r="J76" s="159" t="s">
        <v>432</v>
      </c>
      <c r="K76" s="158" t="s">
        <v>118</v>
      </c>
      <c r="L76" s="158" t="s">
        <v>433</v>
      </c>
      <c r="M76" s="131" t="s">
        <v>434</v>
      </c>
      <c r="N76" s="160">
        <v>44942</v>
      </c>
      <c r="O76" s="161">
        <v>45289</v>
      </c>
      <c r="P76" s="141" t="s">
        <v>93</v>
      </c>
      <c r="Q76" s="242"/>
      <c r="R76" s="162"/>
      <c r="S76" s="242">
        <v>0.1</v>
      </c>
      <c r="T76" s="162"/>
      <c r="U76" s="242"/>
      <c r="V76" s="162">
        <v>0.4</v>
      </c>
      <c r="W76" s="242"/>
      <c r="X76" s="162"/>
      <c r="Y76" s="242">
        <v>0.7</v>
      </c>
      <c r="Z76" s="162"/>
      <c r="AA76" s="242"/>
      <c r="AB76" s="165">
        <v>1</v>
      </c>
      <c r="AC76" s="136" t="s">
        <v>435</v>
      </c>
      <c r="AD76" s="137" t="s">
        <v>103</v>
      </c>
      <c r="AE76" s="138" t="s">
        <v>1027</v>
      </c>
      <c r="AF76" s="147" t="s">
        <v>1092</v>
      </c>
      <c r="AG76" s="138"/>
      <c r="AH76" s="123">
        <v>44694815</v>
      </c>
      <c r="AI76" s="308">
        <v>467650000</v>
      </c>
    </row>
    <row r="77" spans="1:35" ht="51" customHeight="1" x14ac:dyDescent="0.25">
      <c r="B77" s="130" t="s">
        <v>399</v>
      </c>
      <c r="C77" s="131" t="s">
        <v>400</v>
      </c>
      <c r="D77" s="131" t="s">
        <v>429</v>
      </c>
      <c r="E77" s="204" t="s">
        <v>436</v>
      </c>
      <c r="F77" s="131" t="s">
        <v>403</v>
      </c>
      <c r="G77" s="215">
        <v>1</v>
      </c>
      <c r="H77" s="158" t="s">
        <v>437</v>
      </c>
      <c r="I77" s="132" t="s">
        <v>88</v>
      </c>
      <c r="J77" s="159" t="s">
        <v>1056</v>
      </c>
      <c r="K77" s="158" t="s">
        <v>118</v>
      </c>
      <c r="L77" s="158" t="s">
        <v>438</v>
      </c>
      <c r="M77" s="131" t="s">
        <v>179</v>
      </c>
      <c r="N77" s="160">
        <v>44958</v>
      </c>
      <c r="O77" s="161">
        <v>45275</v>
      </c>
      <c r="P77" s="141" t="s">
        <v>93</v>
      </c>
      <c r="Q77" s="242"/>
      <c r="R77" s="162"/>
      <c r="S77" s="242">
        <v>0.1</v>
      </c>
      <c r="T77" s="162"/>
      <c r="U77" s="242"/>
      <c r="V77" s="162">
        <v>0.4</v>
      </c>
      <c r="W77" s="242"/>
      <c r="X77" s="162"/>
      <c r="Y77" s="242">
        <v>0.7</v>
      </c>
      <c r="Z77" s="162"/>
      <c r="AA77" s="242"/>
      <c r="AB77" s="165">
        <v>1</v>
      </c>
      <c r="AC77" s="136" t="s">
        <v>435</v>
      </c>
      <c r="AD77" s="137" t="s">
        <v>103</v>
      </c>
      <c r="AE77" s="138" t="s">
        <v>1027</v>
      </c>
      <c r="AF77" s="147" t="s">
        <v>1092</v>
      </c>
      <c r="AG77" s="138"/>
      <c r="AH77" s="123">
        <v>156080849</v>
      </c>
      <c r="AI77" s="309"/>
    </row>
    <row r="78" spans="1:35" ht="81.75" customHeight="1" x14ac:dyDescent="0.25">
      <c r="B78" s="130" t="s">
        <v>399</v>
      </c>
      <c r="C78" s="131" t="s">
        <v>400</v>
      </c>
      <c r="D78" s="131" t="s">
        <v>429</v>
      </c>
      <c r="E78" s="204" t="s">
        <v>439</v>
      </c>
      <c r="F78" s="131" t="s">
        <v>403</v>
      </c>
      <c r="G78" s="220">
        <v>30</v>
      </c>
      <c r="H78" s="158" t="s">
        <v>440</v>
      </c>
      <c r="I78" s="132" t="s">
        <v>88</v>
      </c>
      <c r="J78" s="159" t="s">
        <v>441</v>
      </c>
      <c r="K78" s="158" t="s">
        <v>294</v>
      </c>
      <c r="L78" s="158" t="s">
        <v>442</v>
      </c>
      <c r="M78" s="131" t="s">
        <v>92</v>
      </c>
      <c r="N78" s="160">
        <v>45017</v>
      </c>
      <c r="O78" s="161">
        <v>45289</v>
      </c>
      <c r="P78" s="141" t="s">
        <v>93</v>
      </c>
      <c r="Q78" s="242"/>
      <c r="R78" s="166"/>
      <c r="S78" s="242" t="s">
        <v>443</v>
      </c>
      <c r="T78" s="166"/>
      <c r="U78" s="242"/>
      <c r="V78" s="166" t="s">
        <v>444</v>
      </c>
      <c r="W78" s="242"/>
      <c r="X78" s="166"/>
      <c r="Y78" s="242" t="s">
        <v>445</v>
      </c>
      <c r="Z78" s="166"/>
      <c r="AA78" s="242"/>
      <c r="AB78" s="167" t="s">
        <v>446</v>
      </c>
      <c r="AC78" s="136" t="s">
        <v>435</v>
      </c>
      <c r="AD78" s="137" t="s">
        <v>103</v>
      </c>
      <c r="AE78" s="138" t="s">
        <v>1027</v>
      </c>
      <c r="AF78" s="147" t="s">
        <v>1092</v>
      </c>
      <c r="AG78" s="138"/>
      <c r="AH78" s="123">
        <v>484814736</v>
      </c>
      <c r="AI78" s="310"/>
    </row>
    <row r="79" spans="1:35" ht="51" customHeight="1" x14ac:dyDescent="0.25">
      <c r="B79" s="130" t="s">
        <v>399</v>
      </c>
      <c r="C79" s="131" t="s">
        <v>400</v>
      </c>
      <c r="D79" s="131" t="s">
        <v>447</v>
      </c>
      <c r="E79" s="204" t="s">
        <v>448</v>
      </c>
      <c r="F79" s="131" t="s">
        <v>403</v>
      </c>
      <c r="G79" s="220">
        <v>4</v>
      </c>
      <c r="H79" s="158" t="s">
        <v>449</v>
      </c>
      <c r="I79" s="132" t="s">
        <v>88</v>
      </c>
      <c r="J79" s="159" t="s">
        <v>1057</v>
      </c>
      <c r="K79" s="158" t="s">
        <v>294</v>
      </c>
      <c r="L79" s="158" t="s">
        <v>450</v>
      </c>
      <c r="M79" s="131" t="s">
        <v>92</v>
      </c>
      <c r="N79" s="160">
        <v>44928</v>
      </c>
      <c r="O79" s="161">
        <v>45289</v>
      </c>
      <c r="P79" s="141" t="s">
        <v>93</v>
      </c>
      <c r="Q79" s="242"/>
      <c r="R79" s="168"/>
      <c r="S79" s="242">
        <v>1</v>
      </c>
      <c r="T79" s="168"/>
      <c r="U79" s="242"/>
      <c r="V79" s="168">
        <v>2</v>
      </c>
      <c r="W79" s="242"/>
      <c r="X79" s="168"/>
      <c r="Y79" s="242">
        <v>3</v>
      </c>
      <c r="Z79" s="168"/>
      <c r="AA79" s="242"/>
      <c r="AB79" s="169">
        <v>4</v>
      </c>
      <c r="AC79" s="136" t="s">
        <v>1054</v>
      </c>
      <c r="AD79" s="137" t="s">
        <v>103</v>
      </c>
      <c r="AE79" s="138" t="s">
        <v>1027</v>
      </c>
      <c r="AF79" s="147" t="s">
        <v>1092</v>
      </c>
      <c r="AG79" s="138"/>
      <c r="AH79" s="123">
        <v>6267728</v>
      </c>
      <c r="AI79" s="140">
        <v>99000000</v>
      </c>
    </row>
    <row r="80" spans="1:35" ht="57.75" customHeight="1" x14ac:dyDescent="0.25">
      <c r="B80" s="130" t="s">
        <v>399</v>
      </c>
      <c r="C80" s="131" t="s">
        <v>400</v>
      </c>
      <c r="D80" s="131" t="s">
        <v>451</v>
      </c>
      <c r="E80" s="204" t="s">
        <v>452</v>
      </c>
      <c r="F80" s="131" t="s">
        <v>403</v>
      </c>
      <c r="G80" s="220">
        <v>12</v>
      </c>
      <c r="H80" s="158" t="s">
        <v>453</v>
      </c>
      <c r="I80" s="132" t="s">
        <v>88</v>
      </c>
      <c r="J80" s="159" t="s">
        <v>454</v>
      </c>
      <c r="K80" s="159" t="s">
        <v>118</v>
      </c>
      <c r="L80" s="170" t="s">
        <v>455</v>
      </c>
      <c r="M80" s="131" t="s">
        <v>92</v>
      </c>
      <c r="N80" s="171">
        <v>44928</v>
      </c>
      <c r="O80" s="172">
        <v>45289</v>
      </c>
      <c r="P80" s="141" t="s">
        <v>93</v>
      </c>
      <c r="Q80" s="242"/>
      <c r="R80" s="162"/>
      <c r="S80" s="242">
        <v>0.25</v>
      </c>
      <c r="T80" s="162"/>
      <c r="U80" s="242"/>
      <c r="V80" s="162">
        <v>0.5</v>
      </c>
      <c r="W80" s="242"/>
      <c r="X80" s="162"/>
      <c r="Y80" s="242">
        <v>1</v>
      </c>
      <c r="Z80" s="162"/>
      <c r="AA80" s="242"/>
      <c r="AB80" s="165">
        <v>1</v>
      </c>
      <c r="AC80" s="136" t="s">
        <v>102</v>
      </c>
      <c r="AD80" s="137" t="s">
        <v>103</v>
      </c>
      <c r="AE80" s="138" t="s">
        <v>1027</v>
      </c>
      <c r="AF80" s="147" t="s">
        <v>1092</v>
      </c>
      <c r="AG80" s="138"/>
      <c r="AH80" s="123">
        <v>22734893</v>
      </c>
      <c r="AI80" s="306">
        <v>806596558</v>
      </c>
    </row>
    <row r="81" spans="1:35" ht="59.25" customHeight="1" x14ac:dyDescent="0.25">
      <c r="B81" s="130" t="s">
        <v>399</v>
      </c>
      <c r="C81" s="131" t="s">
        <v>400</v>
      </c>
      <c r="D81" s="131" t="s">
        <v>451</v>
      </c>
      <c r="E81" s="204" t="s">
        <v>456</v>
      </c>
      <c r="F81" s="131" t="s">
        <v>403</v>
      </c>
      <c r="G81" s="215">
        <v>1</v>
      </c>
      <c r="H81" s="158" t="s">
        <v>457</v>
      </c>
      <c r="I81" s="132" t="s">
        <v>88</v>
      </c>
      <c r="J81" s="159" t="s">
        <v>458</v>
      </c>
      <c r="K81" s="159" t="s">
        <v>118</v>
      </c>
      <c r="L81" s="159" t="s">
        <v>459</v>
      </c>
      <c r="M81" s="131" t="s">
        <v>92</v>
      </c>
      <c r="N81" s="171">
        <v>44928</v>
      </c>
      <c r="O81" s="172">
        <v>45199</v>
      </c>
      <c r="P81" s="141" t="s">
        <v>93</v>
      </c>
      <c r="Q81" s="242"/>
      <c r="R81" s="162"/>
      <c r="S81" s="242">
        <v>0.25</v>
      </c>
      <c r="T81" s="162"/>
      <c r="U81" s="242"/>
      <c r="V81" s="162">
        <v>0.5</v>
      </c>
      <c r="W81" s="242"/>
      <c r="X81" s="162"/>
      <c r="Y81" s="242">
        <v>1</v>
      </c>
      <c r="Z81" s="162"/>
      <c r="AA81" s="242"/>
      <c r="AB81" s="165">
        <v>1</v>
      </c>
      <c r="AC81" s="136" t="s">
        <v>102</v>
      </c>
      <c r="AD81" s="137" t="s">
        <v>103</v>
      </c>
      <c r="AE81" s="138" t="s">
        <v>1027</v>
      </c>
      <c r="AF81" s="147" t="s">
        <v>1092</v>
      </c>
      <c r="AG81" s="138"/>
      <c r="AH81" s="123">
        <v>182674608</v>
      </c>
      <c r="AI81" s="311"/>
    </row>
    <row r="82" spans="1:35" ht="57" customHeight="1" x14ac:dyDescent="0.25">
      <c r="B82" s="130" t="s">
        <v>399</v>
      </c>
      <c r="C82" s="131" t="s">
        <v>400</v>
      </c>
      <c r="D82" s="131" t="s">
        <v>451</v>
      </c>
      <c r="E82" s="204" t="s">
        <v>460</v>
      </c>
      <c r="F82" s="131" t="s">
        <v>403</v>
      </c>
      <c r="G82" s="220">
        <v>28</v>
      </c>
      <c r="H82" s="158" t="s">
        <v>461</v>
      </c>
      <c r="I82" s="132" t="s">
        <v>88</v>
      </c>
      <c r="J82" s="159" t="s">
        <v>1058</v>
      </c>
      <c r="K82" s="159" t="s">
        <v>118</v>
      </c>
      <c r="L82" s="159" t="s">
        <v>462</v>
      </c>
      <c r="M82" s="131" t="s">
        <v>92</v>
      </c>
      <c r="N82" s="171">
        <v>44928</v>
      </c>
      <c r="O82" s="172">
        <v>45289</v>
      </c>
      <c r="P82" s="141" t="s">
        <v>93</v>
      </c>
      <c r="Q82" s="242"/>
      <c r="R82" s="162"/>
      <c r="S82" s="242">
        <v>0.2</v>
      </c>
      <c r="T82" s="162"/>
      <c r="U82" s="242"/>
      <c r="V82" s="162">
        <v>0.45</v>
      </c>
      <c r="W82" s="242"/>
      <c r="X82" s="162"/>
      <c r="Y82" s="242">
        <v>0.7</v>
      </c>
      <c r="Z82" s="162"/>
      <c r="AA82" s="242"/>
      <c r="AB82" s="165">
        <v>1</v>
      </c>
      <c r="AC82" s="136" t="s">
        <v>102</v>
      </c>
      <c r="AD82" s="137" t="s">
        <v>103</v>
      </c>
      <c r="AE82" s="138" t="s">
        <v>1027</v>
      </c>
      <c r="AF82" s="147" t="s">
        <v>1092</v>
      </c>
      <c r="AG82" s="138"/>
      <c r="AH82" s="123">
        <v>182674608</v>
      </c>
      <c r="AI82" s="311"/>
    </row>
    <row r="83" spans="1:35" ht="66.75" customHeight="1" x14ac:dyDescent="0.25">
      <c r="B83" s="130" t="s">
        <v>399</v>
      </c>
      <c r="C83" s="131" t="s">
        <v>400</v>
      </c>
      <c r="D83" s="131" t="s">
        <v>451</v>
      </c>
      <c r="E83" s="204" t="s">
        <v>463</v>
      </c>
      <c r="F83" s="131" t="s">
        <v>403</v>
      </c>
      <c r="G83" s="218">
        <v>1</v>
      </c>
      <c r="H83" s="158" t="s">
        <v>464</v>
      </c>
      <c r="I83" s="132" t="s">
        <v>88</v>
      </c>
      <c r="J83" s="159" t="s">
        <v>465</v>
      </c>
      <c r="K83" s="159" t="s">
        <v>294</v>
      </c>
      <c r="L83" s="159" t="s">
        <v>466</v>
      </c>
      <c r="M83" s="131" t="s">
        <v>179</v>
      </c>
      <c r="N83" s="171">
        <v>44927</v>
      </c>
      <c r="O83" s="172">
        <v>45289</v>
      </c>
      <c r="P83" s="141" t="s">
        <v>131</v>
      </c>
      <c r="Q83" s="242"/>
      <c r="R83" s="162"/>
      <c r="S83" s="242"/>
      <c r="T83" s="162"/>
      <c r="U83" s="242"/>
      <c r="V83" s="162"/>
      <c r="W83" s="242"/>
      <c r="X83" s="162"/>
      <c r="Y83" s="242"/>
      <c r="Z83" s="162"/>
      <c r="AA83" s="242"/>
      <c r="AB83" s="165" t="s">
        <v>467</v>
      </c>
      <c r="AC83" s="136" t="s">
        <v>121</v>
      </c>
      <c r="AD83" s="137" t="s">
        <v>103</v>
      </c>
      <c r="AE83" s="138" t="s">
        <v>1023</v>
      </c>
      <c r="AF83" s="147" t="s">
        <v>1092</v>
      </c>
      <c r="AG83" s="138"/>
      <c r="AH83" s="123">
        <v>81199335</v>
      </c>
      <c r="AI83" s="311"/>
    </row>
    <row r="84" spans="1:35" ht="91.5" customHeight="1" x14ac:dyDescent="0.25">
      <c r="B84" s="130" t="s">
        <v>399</v>
      </c>
      <c r="C84" s="131" t="s">
        <v>400</v>
      </c>
      <c r="D84" s="131" t="s">
        <v>451</v>
      </c>
      <c r="E84" s="204" t="s">
        <v>468</v>
      </c>
      <c r="F84" s="131" t="s">
        <v>403</v>
      </c>
      <c r="G84" s="218">
        <v>4</v>
      </c>
      <c r="H84" s="158" t="s">
        <v>469</v>
      </c>
      <c r="I84" s="132" t="s">
        <v>88</v>
      </c>
      <c r="J84" s="159" t="s">
        <v>1059</v>
      </c>
      <c r="K84" s="159" t="s">
        <v>294</v>
      </c>
      <c r="L84" s="159" t="s">
        <v>1060</v>
      </c>
      <c r="M84" s="131" t="s">
        <v>179</v>
      </c>
      <c r="N84" s="171">
        <v>44928</v>
      </c>
      <c r="O84" s="172">
        <v>45289</v>
      </c>
      <c r="P84" s="141" t="s">
        <v>93</v>
      </c>
      <c r="Q84" s="244"/>
      <c r="R84" s="166"/>
      <c r="S84" s="244" t="s">
        <v>467</v>
      </c>
      <c r="T84" s="166"/>
      <c r="U84" s="244"/>
      <c r="V84" s="166" t="s">
        <v>443</v>
      </c>
      <c r="W84" s="244"/>
      <c r="X84" s="166"/>
      <c r="Y84" s="244" t="s">
        <v>407</v>
      </c>
      <c r="Z84" s="166"/>
      <c r="AA84" s="244"/>
      <c r="AB84" s="167" t="s">
        <v>470</v>
      </c>
      <c r="AC84" s="136" t="s">
        <v>471</v>
      </c>
      <c r="AD84" s="137" t="s">
        <v>103</v>
      </c>
      <c r="AE84" s="138" t="s">
        <v>1027</v>
      </c>
      <c r="AF84" s="147" t="s">
        <v>1092</v>
      </c>
      <c r="AG84" s="138"/>
      <c r="AH84" s="123">
        <v>34612834</v>
      </c>
      <c r="AI84" s="311"/>
    </row>
    <row r="85" spans="1:35" ht="112.5" customHeight="1" x14ac:dyDescent="0.25">
      <c r="B85" s="130" t="s">
        <v>399</v>
      </c>
      <c r="C85" s="131" t="s">
        <v>400</v>
      </c>
      <c r="D85" s="131" t="s">
        <v>451</v>
      </c>
      <c r="E85" s="204" t="s">
        <v>472</v>
      </c>
      <c r="F85" s="131" t="s">
        <v>140</v>
      </c>
      <c r="G85" s="215">
        <v>1</v>
      </c>
      <c r="H85" s="159" t="s">
        <v>479</v>
      </c>
      <c r="I85" s="132" t="s">
        <v>88</v>
      </c>
      <c r="J85" s="159" t="s">
        <v>480</v>
      </c>
      <c r="K85" s="159" t="s">
        <v>118</v>
      </c>
      <c r="L85" s="159" t="s">
        <v>481</v>
      </c>
      <c r="M85" s="131" t="s">
        <v>179</v>
      </c>
      <c r="N85" s="133">
        <v>44946</v>
      </c>
      <c r="O85" s="133">
        <v>45275</v>
      </c>
      <c r="P85" s="141" t="s">
        <v>93</v>
      </c>
      <c r="Q85" s="242"/>
      <c r="R85" s="162"/>
      <c r="S85" s="242">
        <v>0.1</v>
      </c>
      <c r="T85" s="162"/>
      <c r="U85" s="242"/>
      <c r="V85" s="162">
        <v>0.4</v>
      </c>
      <c r="W85" s="242"/>
      <c r="X85" s="162"/>
      <c r="Y85" s="242">
        <v>0.7</v>
      </c>
      <c r="Z85" s="162"/>
      <c r="AA85" s="242"/>
      <c r="AB85" s="165">
        <v>1</v>
      </c>
      <c r="AC85" s="136" t="s">
        <v>435</v>
      </c>
      <c r="AD85" s="137" t="s">
        <v>103</v>
      </c>
      <c r="AE85" s="138" t="s">
        <v>1027</v>
      </c>
      <c r="AF85" s="147" t="s">
        <v>1092</v>
      </c>
      <c r="AG85" s="138"/>
      <c r="AH85" s="140">
        <v>48000000</v>
      </c>
      <c r="AI85" s="311"/>
    </row>
    <row r="86" spans="1:35" ht="86.25" customHeight="1" x14ac:dyDescent="0.25">
      <c r="B86" s="130" t="s">
        <v>399</v>
      </c>
      <c r="C86" s="131" t="s">
        <v>400</v>
      </c>
      <c r="D86" s="131" t="s">
        <v>451</v>
      </c>
      <c r="E86" s="204" t="s">
        <v>474</v>
      </c>
      <c r="F86" s="131" t="s">
        <v>403</v>
      </c>
      <c r="G86" s="215">
        <v>1</v>
      </c>
      <c r="H86" s="159" t="s">
        <v>1063</v>
      </c>
      <c r="I86" s="132" t="s">
        <v>88</v>
      </c>
      <c r="J86" s="159" t="s">
        <v>1064</v>
      </c>
      <c r="K86" s="159" t="s">
        <v>118</v>
      </c>
      <c r="L86" s="159" t="s">
        <v>1065</v>
      </c>
      <c r="M86" s="131" t="s">
        <v>179</v>
      </c>
      <c r="N86" s="133">
        <v>44946</v>
      </c>
      <c r="O86" s="133">
        <v>45275</v>
      </c>
      <c r="P86" s="141" t="s">
        <v>231</v>
      </c>
      <c r="Q86" s="242"/>
      <c r="R86" s="162"/>
      <c r="S86" s="242"/>
      <c r="T86" s="162"/>
      <c r="U86" s="242"/>
      <c r="V86" s="162">
        <v>0.5</v>
      </c>
      <c r="W86" s="242"/>
      <c r="X86" s="162"/>
      <c r="Y86" s="242"/>
      <c r="Z86" s="162"/>
      <c r="AA86" s="242"/>
      <c r="AB86" s="165">
        <v>1</v>
      </c>
      <c r="AC86" s="136" t="s">
        <v>102</v>
      </c>
      <c r="AD86" s="137" t="s">
        <v>103</v>
      </c>
      <c r="AE86" s="138" t="s">
        <v>1027</v>
      </c>
      <c r="AF86" s="147" t="s">
        <v>1092</v>
      </c>
      <c r="AG86" s="138"/>
      <c r="AH86" s="140">
        <f>48000000</f>
        <v>48000000</v>
      </c>
      <c r="AI86" s="311"/>
    </row>
    <row r="87" spans="1:35" ht="87.75" customHeight="1" x14ac:dyDescent="0.25">
      <c r="B87" s="130" t="s">
        <v>399</v>
      </c>
      <c r="C87" s="131" t="s">
        <v>400</v>
      </c>
      <c r="D87" s="131" t="s">
        <v>451</v>
      </c>
      <c r="E87" s="204" t="s">
        <v>478</v>
      </c>
      <c r="F87" s="131" t="s">
        <v>403</v>
      </c>
      <c r="G87" s="215">
        <v>1</v>
      </c>
      <c r="H87" s="159" t="s">
        <v>1066</v>
      </c>
      <c r="I87" s="132" t="s">
        <v>88</v>
      </c>
      <c r="J87" s="159" t="s">
        <v>484</v>
      </c>
      <c r="K87" s="159" t="s">
        <v>118</v>
      </c>
      <c r="L87" s="159" t="s">
        <v>485</v>
      </c>
      <c r="M87" s="131" t="s">
        <v>486</v>
      </c>
      <c r="N87" s="133">
        <v>44928</v>
      </c>
      <c r="O87" s="133">
        <v>45275</v>
      </c>
      <c r="P87" s="141" t="s">
        <v>231</v>
      </c>
      <c r="Q87" s="242"/>
      <c r="R87" s="162"/>
      <c r="S87" s="242"/>
      <c r="T87" s="162"/>
      <c r="U87" s="242"/>
      <c r="V87" s="162">
        <v>0.5</v>
      </c>
      <c r="W87" s="242"/>
      <c r="X87" s="162"/>
      <c r="Y87" s="242"/>
      <c r="Z87" s="162"/>
      <c r="AA87" s="242"/>
      <c r="AB87" s="165">
        <v>1</v>
      </c>
      <c r="AC87" s="136" t="s">
        <v>1054</v>
      </c>
      <c r="AD87" s="137" t="s">
        <v>103</v>
      </c>
      <c r="AE87" s="138" t="s">
        <v>1027</v>
      </c>
      <c r="AF87" s="147" t="s">
        <v>1092</v>
      </c>
      <c r="AG87" s="138"/>
      <c r="AH87" s="140">
        <v>31126949</v>
      </c>
      <c r="AI87" s="311"/>
    </row>
    <row r="88" spans="1:35" ht="85.5" customHeight="1" x14ac:dyDescent="0.25">
      <c r="B88" s="130" t="s">
        <v>399</v>
      </c>
      <c r="C88" s="131" t="s">
        <v>400</v>
      </c>
      <c r="D88" s="131" t="s">
        <v>451</v>
      </c>
      <c r="E88" s="204" t="s">
        <v>482</v>
      </c>
      <c r="F88" s="131" t="s">
        <v>403</v>
      </c>
      <c r="G88" s="215">
        <v>1</v>
      </c>
      <c r="H88" s="158" t="s">
        <v>1066</v>
      </c>
      <c r="I88" s="132" t="s">
        <v>88</v>
      </c>
      <c r="J88" s="159" t="s">
        <v>484</v>
      </c>
      <c r="K88" s="159" t="s">
        <v>118</v>
      </c>
      <c r="L88" s="159" t="s">
        <v>485</v>
      </c>
      <c r="M88" s="131" t="s">
        <v>486</v>
      </c>
      <c r="N88" s="171">
        <v>44928</v>
      </c>
      <c r="O88" s="172">
        <v>45289</v>
      </c>
      <c r="P88" s="141" t="s">
        <v>231</v>
      </c>
      <c r="Q88" s="242"/>
      <c r="R88" s="162"/>
      <c r="S88" s="242"/>
      <c r="T88" s="162"/>
      <c r="U88" s="242"/>
      <c r="V88" s="162">
        <v>0.5</v>
      </c>
      <c r="W88" s="242"/>
      <c r="X88" s="162"/>
      <c r="Y88" s="242"/>
      <c r="Z88" s="162"/>
      <c r="AA88" s="242"/>
      <c r="AB88" s="165">
        <v>1</v>
      </c>
      <c r="AC88" s="136" t="s">
        <v>1054</v>
      </c>
      <c r="AD88" s="137" t="s">
        <v>103</v>
      </c>
      <c r="AE88" s="138" t="s">
        <v>1027</v>
      </c>
      <c r="AF88" s="147" t="s">
        <v>1092</v>
      </c>
      <c r="AG88" s="138"/>
      <c r="AH88" s="123">
        <v>6267728</v>
      </c>
      <c r="AI88" s="311"/>
    </row>
    <row r="89" spans="1:35" ht="63" customHeight="1" x14ac:dyDescent="0.25">
      <c r="A89" s="44"/>
      <c r="B89" s="130" t="s">
        <v>399</v>
      </c>
      <c r="C89" s="131" t="s">
        <v>400</v>
      </c>
      <c r="D89" s="131" t="s">
        <v>451</v>
      </c>
      <c r="E89" s="204" t="s">
        <v>483</v>
      </c>
      <c r="F89" s="131" t="s">
        <v>403</v>
      </c>
      <c r="G89" s="215">
        <v>1</v>
      </c>
      <c r="H89" s="158" t="s">
        <v>489</v>
      </c>
      <c r="I89" s="132" t="s">
        <v>88</v>
      </c>
      <c r="J89" s="159" t="s">
        <v>490</v>
      </c>
      <c r="K89" s="159" t="s">
        <v>118</v>
      </c>
      <c r="L89" s="159" t="s">
        <v>1067</v>
      </c>
      <c r="M89" s="131" t="s">
        <v>486</v>
      </c>
      <c r="N89" s="171">
        <v>44928</v>
      </c>
      <c r="O89" s="172">
        <v>45289</v>
      </c>
      <c r="P89" s="141" t="s">
        <v>231</v>
      </c>
      <c r="Q89" s="242"/>
      <c r="R89" s="162"/>
      <c r="S89" s="242"/>
      <c r="T89" s="162"/>
      <c r="U89" s="242"/>
      <c r="V89" s="162">
        <v>0.5</v>
      </c>
      <c r="W89" s="242"/>
      <c r="X89" s="162"/>
      <c r="Y89" s="242"/>
      <c r="Z89" s="162"/>
      <c r="AA89" s="242"/>
      <c r="AB89" s="165">
        <v>1</v>
      </c>
      <c r="AC89" s="136" t="s">
        <v>1054</v>
      </c>
      <c r="AD89" s="137" t="s">
        <v>103</v>
      </c>
      <c r="AE89" s="138" t="s">
        <v>1027</v>
      </c>
      <c r="AF89" s="147" t="s">
        <v>1092</v>
      </c>
      <c r="AG89" s="138"/>
      <c r="AH89" s="123">
        <v>157701049</v>
      </c>
      <c r="AI89" s="307"/>
    </row>
    <row r="90" spans="1:35" ht="86.25" customHeight="1" x14ac:dyDescent="0.25">
      <c r="B90" s="130" t="s">
        <v>399</v>
      </c>
      <c r="C90" s="131"/>
      <c r="D90" s="131"/>
      <c r="E90" s="204" t="s">
        <v>487</v>
      </c>
      <c r="F90" s="131" t="s">
        <v>403</v>
      </c>
      <c r="G90" s="219">
        <v>1</v>
      </c>
      <c r="H90" s="159" t="s">
        <v>473</v>
      </c>
      <c r="I90" s="132" t="s">
        <v>88</v>
      </c>
      <c r="J90" s="159" t="s">
        <v>1061</v>
      </c>
      <c r="K90" s="159" t="s">
        <v>118</v>
      </c>
      <c r="L90" s="159" t="s">
        <v>1062</v>
      </c>
      <c r="M90" s="131" t="s">
        <v>92</v>
      </c>
      <c r="N90" s="133">
        <v>44928</v>
      </c>
      <c r="O90" s="133">
        <v>45289</v>
      </c>
      <c r="P90" s="141" t="s">
        <v>93</v>
      </c>
      <c r="Q90" s="242"/>
      <c r="R90" s="162"/>
      <c r="S90" s="242">
        <v>0.25</v>
      </c>
      <c r="T90" s="162"/>
      <c r="U90" s="242"/>
      <c r="V90" s="162">
        <v>0.5</v>
      </c>
      <c r="W90" s="242"/>
      <c r="X90" s="162"/>
      <c r="Y90" s="242">
        <v>0.75</v>
      </c>
      <c r="Z90" s="162"/>
      <c r="AA90" s="242"/>
      <c r="AB90" s="165">
        <v>1</v>
      </c>
      <c r="AC90" s="136" t="s">
        <v>471</v>
      </c>
      <c r="AD90" s="137" t="s">
        <v>103</v>
      </c>
      <c r="AE90" s="138" t="s">
        <v>1027</v>
      </c>
      <c r="AF90" s="147" t="s">
        <v>1092</v>
      </c>
      <c r="AG90" s="138"/>
      <c r="AH90" s="140">
        <v>44694815</v>
      </c>
      <c r="AI90" s="140">
        <v>0</v>
      </c>
    </row>
    <row r="91" spans="1:35" ht="51" customHeight="1" x14ac:dyDescent="0.25">
      <c r="B91" s="130" t="s">
        <v>399</v>
      </c>
      <c r="C91" s="131"/>
      <c r="D91" s="131"/>
      <c r="E91" s="204" t="s">
        <v>488</v>
      </c>
      <c r="F91" s="131" t="s">
        <v>140</v>
      </c>
      <c r="G91" s="215">
        <v>1</v>
      </c>
      <c r="H91" s="159" t="s">
        <v>475</v>
      </c>
      <c r="I91" s="132" t="s">
        <v>88</v>
      </c>
      <c r="J91" s="159" t="s">
        <v>476</v>
      </c>
      <c r="K91" s="159" t="s">
        <v>118</v>
      </c>
      <c r="L91" s="159" t="s">
        <v>477</v>
      </c>
      <c r="M91" s="131" t="s">
        <v>179</v>
      </c>
      <c r="N91" s="133">
        <v>44928</v>
      </c>
      <c r="O91" s="133">
        <v>45289</v>
      </c>
      <c r="P91" s="141" t="s">
        <v>93</v>
      </c>
      <c r="Q91" s="242"/>
      <c r="R91" s="162"/>
      <c r="S91" s="242">
        <v>0.2</v>
      </c>
      <c r="T91" s="162"/>
      <c r="U91" s="242"/>
      <c r="V91" s="162">
        <v>0.5</v>
      </c>
      <c r="W91" s="242"/>
      <c r="X91" s="162"/>
      <c r="Y91" s="242">
        <v>0.8</v>
      </c>
      <c r="Z91" s="162"/>
      <c r="AA91" s="242"/>
      <c r="AB91" s="165">
        <v>1</v>
      </c>
      <c r="AC91" s="136"/>
      <c r="AD91" s="137" t="s">
        <v>95</v>
      </c>
      <c r="AE91" s="138" t="s">
        <v>1027</v>
      </c>
      <c r="AF91" s="147" t="s">
        <v>1092</v>
      </c>
      <c r="AG91" s="138"/>
      <c r="AH91" s="140">
        <v>31126949</v>
      </c>
      <c r="AI91" s="140">
        <v>0</v>
      </c>
    </row>
    <row r="92" spans="1:35" ht="63" customHeight="1" x14ac:dyDescent="0.25">
      <c r="A92" s="44"/>
      <c r="B92" s="130" t="s">
        <v>399</v>
      </c>
      <c r="C92" s="131"/>
      <c r="D92" s="131"/>
      <c r="E92" s="204" t="s">
        <v>491</v>
      </c>
      <c r="F92" s="131" t="s">
        <v>403</v>
      </c>
      <c r="G92" s="218">
        <v>15</v>
      </c>
      <c r="H92" s="159" t="s">
        <v>492</v>
      </c>
      <c r="I92" s="132" t="s">
        <v>88</v>
      </c>
      <c r="J92" s="159" t="s">
        <v>493</v>
      </c>
      <c r="K92" s="159" t="s">
        <v>294</v>
      </c>
      <c r="L92" s="159" t="s">
        <v>494</v>
      </c>
      <c r="M92" s="131" t="s">
        <v>92</v>
      </c>
      <c r="N92" s="160">
        <v>44958</v>
      </c>
      <c r="O92" s="161">
        <v>45199</v>
      </c>
      <c r="P92" s="141" t="s">
        <v>93</v>
      </c>
      <c r="Q92" s="242"/>
      <c r="R92" s="166"/>
      <c r="S92" s="242" t="s">
        <v>408</v>
      </c>
      <c r="T92" s="166"/>
      <c r="U92" s="242"/>
      <c r="V92" s="166" t="s">
        <v>495</v>
      </c>
      <c r="W92" s="242"/>
      <c r="X92" s="166"/>
      <c r="Y92" s="242" t="s">
        <v>496</v>
      </c>
      <c r="Z92" s="166"/>
      <c r="AA92" s="242"/>
      <c r="AB92" s="167"/>
      <c r="AC92" s="136" t="s">
        <v>102</v>
      </c>
      <c r="AD92" s="136" t="s">
        <v>103</v>
      </c>
      <c r="AE92" s="136" t="s">
        <v>1027</v>
      </c>
      <c r="AF92" s="147" t="s">
        <v>1092</v>
      </c>
      <c r="AG92" s="138"/>
      <c r="AH92" s="123">
        <v>34247869</v>
      </c>
      <c r="AI92" s="140">
        <v>0</v>
      </c>
    </row>
    <row r="93" spans="1:35" ht="95.25" customHeight="1" x14ac:dyDescent="0.25">
      <c r="A93" s="44"/>
      <c r="B93" s="130" t="s">
        <v>399</v>
      </c>
      <c r="C93" s="131"/>
      <c r="D93" s="131"/>
      <c r="E93" s="204" t="s">
        <v>497</v>
      </c>
      <c r="F93" s="131" t="s">
        <v>403</v>
      </c>
      <c r="G93" s="219">
        <v>1</v>
      </c>
      <c r="H93" s="159" t="s">
        <v>498</v>
      </c>
      <c r="I93" s="132" t="s">
        <v>88</v>
      </c>
      <c r="J93" s="159" t="s">
        <v>499</v>
      </c>
      <c r="K93" s="159" t="s">
        <v>118</v>
      </c>
      <c r="L93" s="159" t="s">
        <v>500</v>
      </c>
      <c r="M93" s="131" t="s">
        <v>92</v>
      </c>
      <c r="N93" s="160">
        <v>44958</v>
      </c>
      <c r="O93" s="161">
        <v>45289</v>
      </c>
      <c r="P93" s="141" t="s">
        <v>93</v>
      </c>
      <c r="Q93" s="242"/>
      <c r="R93" s="162"/>
      <c r="S93" s="242">
        <v>0.25</v>
      </c>
      <c r="T93" s="162"/>
      <c r="U93" s="242"/>
      <c r="V93" s="162">
        <v>0.5</v>
      </c>
      <c r="W93" s="242"/>
      <c r="X93" s="162"/>
      <c r="Y93" s="242">
        <v>0.75</v>
      </c>
      <c r="Z93" s="162"/>
      <c r="AA93" s="242"/>
      <c r="AB93" s="165">
        <v>1</v>
      </c>
      <c r="AC93" s="136" t="s">
        <v>102</v>
      </c>
      <c r="AD93" s="136" t="s">
        <v>103</v>
      </c>
      <c r="AE93" s="136" t="s">
        <v>1027</v>
      </c>
      <c r="AF93" s="147" t="s">
        <v>1092</v>
      </c>
      <c r="AG93" s="138"/>
      <c r="AH93" s="123">
        <f>20020665+34247869</f>
        <v>54268534</v>
      </c>
      <c r="AI93" s="140"/>
    </row>
    <row r="94" spans="1:35" ht="100.5" customHeight="1" x14ac:dyDescent="0.25">
      <c r="A94" s="44"/>
      <c r="B94" s="130" t="s">
        <v>399</v>
      </c>
      <c r="C94" s="131"/>
      <c r="D94" s="131"/>
      <c r="E94" s="204" t="s">
        <v>501</v>
      </c>
      <c r="F94" s="131" t="s">
        <v>403</v>
      </c>
      <c r="G94" s="215">
        <v>1</v>
      </c>
      <c r="H94" s="159" t="s">
        <v>502</v>
      </c>
      <c r="I94" s="132" t="s">
        <v>88</v>
      </c>
      <c r="J94" s="159" t="s">
        <v>503</v>
      </c>
      <c r="K94" s="159" t="s">
        <v>118</v>
      </c>
      <c r="L94" s="159" t="s">
        <v>504</v>
      </c>
      <c r="M94" s="131" t="s">
        <v>179</v>
      </c>
      <c r="N94" s="160">
        <v>44946</v>
      </c>
      <c r="O94" s="161">
        <v>45275</v>
      </c>
      <c r="P94" s="141" t="s">
        <v>120</v>
      </c>
      <c r="Q94" s="242"/>
      <c r="R94" s="162"/>
      <c r="S94" s="242"/>
      <c r="T94" s="162">
        <v>0.3</v>
      </c>
      <c r="U94" s="242"/>
      <c r="V94" s="162"/>
      <c r="W94" s="242"/>
      <c r="X94" s="162">
        <v>0.6</v>
      </c>
      <c r="Y94" s="242"/>
      <c r="Z94" s="162"/>
      <c r="AA94" s="242"/>
      <c r="AB94" s="165">
        <v>1</v>
      </c>
      <c r="AC94" s="136" t="s">
        <v>471</v>
      </c>
      <c r="AD94" s="136" t="s">
        <v>103</v>
      </c>
      <c r="AE94" s="136" t="s">
        <v>1023</v>
      </c>
      <c r="AF94" s="147" t="s">
        <v>1092</v>
      </c>
      <c r="AG94" s="138"/>
      <c r="AH94" s="123">
        <v>48000000</v>
      </c>
      <c r="AI94" s="140"/>
    </row>
    <row r="95" spans="1:35" ht="83.25" customHeight="1" x14ac:dyDescent="0.25">
      <c r="A95" s="44"/>
      <c r="B95" s="130" t="s">
        <v>399</v>
      </c>
      <c r="C95" s="131"/>
      <c r="D95" s="131"/>
      <c r="E95" s="204" t="s">
        <v>505</v>
      </c>
      <c r="F95" s="131" t="s">
        <v>403</v>
      </c>
      <c r="G95" s="215">
        <v>1</v>
      </c>
      <c r="H95" s="159" t="s">
        <v>1068</v>
      </c>
      <c r="I95" s="132" t="s">
        <v>88</v>
      </c>
      <c r="J95" s="159" t="s">
        <v>503</v>
      </c>
      <c r="K95" s="159" t="s">
        <v>118</v>
      </c>
      <c r="L95" s="159" t="s">
        <v>506</v>
      </c>
      <c r="M95" s="131" t="s">
        <v>187</v>
      </c>
      <c r="N95" s="160">
        <v>44946</v>
      </c>
      <c r="O95" s="161">
        <v>45275</v>
      </c>
      <c r="P95" s="141" t="s">
        <v>120</v>
      </c>
      <c r="Q95" s="242"/>
      <c r="R95" s="162"/>
      <c r="S95" s="242"/>
      <c r="T95" s="162">
        <v>0.3</v>
      </c>
      <c r="U95" s="242"/>
      <c r="V95" s="162"/>
      <c r="W95" s="242"/>
      <c r="X95" s="162">
        <v>0.6</v>
      </c>
      <c r="Y95" s="242"/>
      <c r="Z95" s="162"/>
      <c r="AA95" s="242"/>
      <c r="AB95" s="165">
        <v>1</v>
      </c>
      <c r="AC95" s="136" t="s">
        <v>471</v>
      </c>
      <c r="AD95" s="137" t="s">
        <v>103</v>
      </c>
      <c r="AE95" s="136" t="s">
        <v>1023</v>
      </c>
      <c r="AF95" s="147" t="s">
        <v>1092</v>
      </c>
      <c r="AG95" s="138"/>
      <c r="AH95" s="123">
        <f>48000000</f>
        <v>48000000</v>
      </c>
      <c r="AI95" s="140">
        <v>0</v>
      </c>
    </row>
    <row r="96" spans="1:35" ht="51" customHeight="1" x14ac:dyDescent="0.25">
      <c r="B96" s="11" t="s">
        <v>507</v>
      </c>
      <c r="C96" s="14" t="s">
        <v>508</v>
      </c>
      <c r="D96" s="14" t="s">
        <v>509</v>
      </c>
      <c r="E96" s="204" t="s">
        <v>510</v>
      </c>
      <c r="F96" s="14" t="s">
        <v>136</v>
      </c>
      <c r="G96" s="221">
        <v>7</v>
      </c>
      <c r="H96" s="12" t="s">
        <v>511</v>
      </c>
      <c r="I96" s="12"/>
      <c r="J96" s="125" t="s">
        <v>512</v>
      </c>
      <c r="K96" s="12" t="s">
        <v>90</v>
      </c>
      <c r="L96" s="125" t="s">
        <v>1069</v>
      </c>
      <c r="M96" s="14" t="s">
        <v>92</v>
      </c>
      <c r="N96" s="54">
        <v>44958</v>
      </c>
      <c r="O96" s="54">
        <v>45087</v>
      </c>
      <c r="P96" s="105" t="s">
        <v>131</v>
      </c>
      <c r="Q96" s="245" t="s">
        <v>138</v>
      </c>
      <c r="R96" s="128" t="s">
        <v>138</v>
      </c>
      <c r="S96" s="245" t="s">
        <v>138</v>
      </c>
      <c r="T96" s="128" t="s">
        <v>138</v>
      </c>
      <c r="U96" s="245" t="s">
        <v>138</v>
      </c>
      <c r="V96" s="128" t="s">
        <v>138</v>
      </c>
      <c r="W96" s="245" t="s">
        <v>138</v>
      </c>
      <c r="X96" s="128" t="s">
        <v>138</v>
      </c>
      <c r="Y96" s="245" t="s">
        <v>138</v>
      </c>
      <c r="Z96" s="128">
        <v>7</v>
      </c>
      <c r="AA96" s="245" t="s">
        <v>138</v>
      </c>
      <c r="AB96" s="128" t="s">
        <v>138</v>
      </c>
      <c r="AC96" s="16" t="s">
        <v>121</v>
      </c>
      <c r="AD96" s="17" t="s">
        <v>103</v>
      </c>
      <c r="AE96" s="41" t="s">
        <v>103</v>
      </c>
      <c r="AF96" s="50" t="s">
        <v>1092</v>
      </c>
      <c r="AG96" s="43" t="s">
        <v>103</v>
      </c>
      <c r="AH96" s="40">
        <v>275940421.80000007</v>
      </c>
      <c r="AI96" s="40">
        <v>146765000</v>
      </c>
    </row>
    <row r="97" spans="2:37" ht="51" customHeight="1" x14ac:dyDescent="0.25">
      <c r="B97" s="11" t="s">
        <v>507</v>
      </c>
      <c r="C97" s="14" t="s">
        <v>508</v>
      </c>
      <c r="D97" s="14" t="s">
        <v>509</v>
      </c>
      <c r="E97" s="204" t="s">
        <v>514</v>
      </c>
      <c r="F97" s="14" t="s">
        <v>136</v>
      </c>
      <c r="G97" s="221">
        <v>2</v>
      </c>
      <c r="H97" s="12" t="s">
        <v>573</v>
      </c>
      <c r="I97" s="12" t="s">
        <v>88</v>
      </c>
      <c r="J97" s="125" t="s">
        <v>574</v>
      </c>
      <c r="K97" s="12" t="s">
        <v>90</v>
      </c>
      <c r="L97" s="125" t="s">
        <v>575</v>
      </c>
      <c r="M97" s="14" t="s">
        <v>92</v>
      </c>
      <c r="N97" s="13">
        <v>45170</v>
      </c>
      <c r="O97" s="13"/>
      <c r="P97" s="105" t="s">
        <v>131</v>
      </c>
      <c r="Q97" s="245" t="s">
        <v>138</v>
      </c>
      <c r="R97" s="128" t="s">
        <v>138</v>
      </c>
      <c r="S97" s="245" t="s">
        <v>138</v>
      </c>
      <c r="T97" s="128" t="s">
        <v>138</v>
      </c>
      <c r="U97" s="245" t="s">
        <v>138</v>
      </c>
      <c r="V97" s="128" t="s">
        <v>138</v>
      </c>
      <c r="W97" s="245" t="s">
        <v>138</v>
      </c>
      <c r="X97" s="128" t="s">
        <v>138</v>
      </c>
      <c r="Y97" s="245" t="s">
        <v>138</v>
      </c>
      <c r="Z97" s="128" t="s">
        <v>138</v>
      </c>
      <c r="AA97" s="245" t="s">
        <v>138</v>
      </c>
      <c r="AB97" s="128">
        <v>2</v>
      </c>
      <c r="AC97" s="16" t="s">
        <v>121</v>
      </c>
      <c r="AD97" s="17" t="s">
        <v>103</v>
      </c>
      <c r="AE97" s="41" t="s">
        <v>103</v>
      </c>
      <c r="AF97" s="50" t="s">
        <v>1092</v>
      </c>
      <c r="AG97" s="43"/>
      <c r="AH97" s="40">
        <v>81861772.679999992</v>
      </c>
      <c r="AI97" s="40">
        <v>118075000</v>
      </c>
    </row>
    <row r="98" spans="2:37" ht="51" customHeight="1" x14ac:dyDescent="0.25">
      <c r="B98" s="11" t="s">
        <v>507</v>
      </c>
      <c r="C98" s="14" t="s">
        <v>508</v>
      </c>
      <c r="D98" s="14" t="s">
        <v>513</v>
      </c>
      <c r="E98" s="204" t="s">
        <v>520</v>
      </c>
      <c r="F98" s="14" t="s">
        <v>136</v>
      </c>
      <c r="G98" s="221">
        <v>1</v>
      </c>
      <c r="H98" s="12" t="s">
        <v>515</v>
      </c>
      <c r="I98" s="12"/>
      <c r="J98" s="125" t="s">
        <v>516</v>
      </c>
      <c r="K98" s="12" t="s">
        <v>294</v>
      </c>
      <c r="L98" s="125" t="s">
        <v>517</v>
      </c>
      <c r="M98" s="14" t="s">
        <v>92</v>
      </c>
      <c r="N98" s="13">
        <v>44959</v>
      </c>
      <c r="O98" s="13" t="s">
        <v>518</v>
      </c>
      <c r="P98" s="105" t="s">
        <v>131</v>
      </c>
      <c r="Q98" s="245" t="s">
        <v>138</v>
      </c>
      <c r="R98" s="128" t="s">
        <v>138</v>
      </c>
      <c r="S98" s="245" t="s">
        <v>138</v>
      </c>
      <c r="T98" s="128" t="s">
        <v>138</v>
      </c>
      <c r="U98" s="245">
        <v>1</v>
      </c>
      <c r="V98" s="128" t="s">
        <v>138</v>
      </c>
      <c r="W98" s="245" t="s">
        <v>138</v>
      </c>
      <c r="X98" s="128" t="s">
        <v>138</v>
      </c>
      <c r="Y98" s="245" t="s">
        <v>138</v>
      </c>
      <c r="Z98" s="128" t="s">
        <v>138</v>
      </c>
      <c r="AA98" s="245" t="s">
        <v>138</v>
      </c>
      <c r="AB98" s="128" t="s">
        <v>138</v>
      </c>
      <c r="AC98" s="16" t="s">
        <v>121</v>
      </c>
      <c r="AD98" s="17" t="s">
        <v>103</v>
      </c>
      <c r="AE98" s="41" t="s">
        <v>103</v>
      </c>
      <c r="AF98" s="50" t="s">
        <v>1092</v>
      </c>
      <c r="AG98" s="43"/>
      <c r="AH98" s="40">
        <v>29101767.960000001</v>
      </c>
      <c r="AI98" s="40">
        <v>27168750</v>
      </c>
    </row>
    <row r="99" spans="2:37" ht="51" customHeight="1" x14ac:dyDescent="0.25">
      <c r="B99" s="11" t="s">
        <v>507</v>
      </c>
      <c r="C99" s="14" t="s">
        <v>508</v>
      </c>
      <c r="D99" s="14" t="s">
        <v>519</v>
      </c>
      <c r="E99" s="204" t="s">
        <v>526</v>
      </c>
      <c r="F99" s="14" t="s">
        <v>136</v>
      </c>
      <c r="G99" s="221">
        <v>1</v>
      </c>
      <c r="H99" s="12" t="s">
        <v>521</v>
      </c>
      <c r="I99" s="12"/>
      <c r="J99" s="125" t="s">
        <v>522</v>
      </c>
      <c r="K99" s="12" t="s">
        <v>294</v>
      </c>
      <c r="L99" s="125" t="s">
        <v>523</v>
      </c>
      <c r="M99" s="14" t="s">
        <v>92</v>
      </c>
      <c r="N99" s="13">
        <v>44937</v>
      </c>
      <c r="O99" s="13" t="s">
        <v>524</v>
      </c>
      <c r="P99" s="105" t="s">
        <v>131</v>
      </c>
      <c r="Q99" s="245" t="s">
        <v>138</v>
      </c>
      <c r="R99" s="128" t="s">
        <v>138</v>
      </c>
      <c r="S99" s="245" t="s">
        <v>138</v>
      </c>
      <c r="T99" s="128" t="s">
        <v>138</v>
      </c>
      <c r="U99" s="245" t="s">
        <v>138</v>
      </c>
      <c r="V99" s="128" t="s">
        <v>138</v>
      </c>
      <c r="W99" s="245">
        <v>1</v>
      </c>
      <c r="X99" s="128" t="s">
        <v>138</v>
      </c>
      <c r="Y99" s="245" t="s">
        <v>138</v>
      </c>
      <c r="Z99" s="128" t="s">
        <v>138</v>
      </c>
      <c r="AA99" s="245" t="s">
        <v>138</v>
      </c>
      <c r="AB99" s="128" t="s">
        <v>138</v>
      </c>
      <c r="AC99" s="16" t="s">
        <v>121</v>
      </c>
      <c r="AD99" s="17" t="s">
        <v>103</v>
      </c>
      <c r="AE99" s="41" t="s">
        <v>103</v>
      </c>
      <c r="AF99" s="50" t="s">
        <v>1092</v>
      </c>
      <c r="AG99" s="43"/>
      <c r="AH99" s="40">
        <v>87558237.359999985</v>
      </c>
      <c r="AI99" s="40">
        <v>23695875</v>
      </c>
    </row>
    <row r="100" spans="2:37" ht="51" customHeight="1" x14ac:dyDescent="0.25">
      <c r="B100" s="11" t="s">
        <v>507</v>
      </c>
      <c r="C100" s="14" t="s">
        <v>508</v>
      </c>
      <c r="D100" s="14" t="s">
        <v>1070</v>
      </c>
      <c r="E100" s="204" t="s">
        <v>531</v>
      </c>
      <c r="F100" s="14" t="s">
        <v>136</v>
      </c>
      <c r="G100" s="221">
        <v>1</v>
      </c>
      <c r="H100" s="12" t="s">
        <v>527</v>
      </c>
      <c r="I100" s="12"/>
      <c r="J100" s="125" t="s">
        <v>512</v>
      </c>
      <c r="K100" s="12" t="s">
        <v>294</v>
      </c>
      <c r="L100" s="125" t="s">
        <v>528</v>
      </c>
      <c r="M100" s="14" t="s">
        <v>92</v>
      </c>
      <c r="N100" s="13">
        <v>45110</v>
      </c>
      <c r="O100" s="13" t="s">
        <v>529</v>
      </c>
      <c r="P100" s="105" t="s">
        <v>131</v>
      </c>
      <c r="Q100" s="245" t="s">
        <v>138</v>
      </c>
      <c r="R100" s="128" t="s">
        <v>138</v>
      </c>
      <c r="S100" s="245" t="s">
        <v>138</v>
      </c>
      <c r="T100" s="128" t="s">
        <v>138</v>
      </c>
      <c r="U100" s="245" t="s">
        <v>138</v>
      </c>
      <c r="V100" s="128" t="s">
        <v>138</v>
      </c>
      <c r="W100" s="245" t="s">
        <v>138</v>
      </c>
      <c r="X100" s="128" t="s">
        <v>138</v>
      </c>
      <c r="Y100" s="245">
        <v>1</v>
      </c>
      <c r="Z100" s="128" t="s">
        <v>138</v>
      </c>
      <c r="AA100" s="245" t="s">
        <v>138</v>
      </c>
      <c r="AB100" s="128" t="s">
        <v>138</v>
      </c>
      <c r="AC100" s="16" t="s">
        <v>121</v>
      </c>
      <c r="AD100" s="17" t="s">
        <v>103</v>
      </c>
      <c r="AE100" s="41" t="s">
        <v>103</v>
      </c>
      <c r="AF100" s="50" t="s">
        <v>1092</v>
      </c>
      <c r="AG100" s="43"/>
      <c r="AH100" s="40">
        <v>84287288.159999996</v>
      </c>
      <c r="AI100" s="40">
        <v>21063000</v>
      </c>
    </row>
    <row r="101" spans="2:37" ht="51" customHeight="1" x14ac:dyDescent="0.25">
      <c r="B101" s="11" t="s">
        <v>507</v>
      </c>
      <c r="C101" s="14" t="s">
        <v>508</v>
      </c>
      <c r="D101" s="14" t="s">
        <v>530</v>
      </c>
      <c r="E101" s="204" t="s">
        <v>535</v>
      </c>
      <c r="F101" s="14" t="s">
        <v>136</v>
      </c>
      <c r="G101" s="221">
        <v>3</v>
      </c>
      <c r="H101" s="12" t="s">
        <v>532</v>
      </c>
      <c r="I101" s="12"/>
      <c r="J101" s="125" t="s">
        <v>512</v>
      </c>
      <c r="K101" s="12" t="s">
        <v>294</v>
      </c>
      <c r="L101" s="125" t="s">
        <v>533</v>
      </c>
      <c r="M101" s="14" t="s">
        <v>92</v>
      </c>
      <c r="N101" s="13">
        <v>44958</v>
      </c>
      <c r="O101" s="13">
        <v>45267</v>
      </c>
      <c r="P101" s="105" t="s">
        <v>181</v>
      </c>
      <c r="Q101" s="245" t="s">
        <v>138</v>
      </c>
      <c r="R101" s="128" t="s">
        <v>138</v>
      </c>
      <c r="S101" s="245" t="s">
        <v>138</v>
      </c>
      <c r="T101" s="128" t="s">
        <v>138</v>
      </c>
      <c r="U101" s="245" t="s">
        <v>138</v>
      </c>
      <c r="V101" s="128" t="s">
        <v>138</v>
      </c>
      <c r="W101" s="245" t="s">
        <v>138</v>
      </c>
      <c r="X101" s="128" t="s">
        <v>138</v>
      </c>
      <c r="Y101" s="245">
        <v>1</v>
      </c>
      <c r="Z101" s="128">
        <v>2</v>
      </c>
      <c r="AA101" s="245" t="s">
        <v>138</v>
      </c>
      <c r="AB101" s="128">
        <v>3</v>
      </c>
      <c r="AC101" s="16" t="s">
        <v>121</v>
      </c>
      <c r="AD101" s="17" t="s">
        <v>103</v>
      </c>
      <c r="AE101" s="41" t="s">
        <v>103</v>
      </c>
      <c r="AF101" s="50" t="s">
        <v>1092</v>
      </c>
      <c r="AG101" s="43"/>
      <c r="AH101" s="40">
        <v>68555412.599999994</v>
      </c>
      <c r="AI101" s="40">
        <v>36604500</v>
      </c>
    </row>
    <row r="102" spans="2:37" ht="51" customHeight="1" x14ac:dyDescent="0.25">
      <c r="B102" s="11" t="s">
        <v>507</v>
      </c>
      <c r="C102" s="14" t="s">
        <v>508</v>
      </c>
      <c r="D102" s="14" t="s">
        <v>1071</v>
      </c>
      <c r="E102" s="204" t="s">
        <v>542</v>
      </c>
      <c r="F102" s="14" t="s">
        <v>136</v>
      </c>
      <c r="G102" s="221">
        <v>4</v>
      </c>
      <c r="H102" s="12" t="s">
        <v>536</v>
      </c>
      <c r="I102" s="12" t="s">
        <v>537</v>
      </c>
      <c r="J102" s="125" t="s">
        <v>512</v>
      </c>
      <c r="K102" s="12" t="s">
        <v>90</v>
      </c>
      <c r="L102" s="125" t="s">
        <v>538</v>
      </c>
      <c r="M102" s="14" t="s">
        <v>92</v>
      </c>
      <c r="N102" s="55" t="s">
        <v>539</v>
      </c>
      <c r="O102" s="13" t="s">
        <v>540</v>
      </c>
      <c r="P102" s="105" t="s">
        <v>93</v>
      </c>
      <c r="Q102" s="245" t="s">
        <v>138</v>
      </c>
      <c r="R102" s="128">
        <v>1</v>
      </c>
      <c r="S102" s="245" t="s">
        <v>138</v>
      </c>
      <c r="T102" s="128" t="s">
        <v>138</v>
      </c>
      <c r="U102" s="245">
        <v>2</v>
      </c>
      <c r="V102" s="128" t="s">
        <v>138</v>
      </c>
      <c r="W102" s="245" t="s">
        <v>138</v>
      </c>
      <c r="X102" s="128">
        <v>3</v>
      </c>
      <c r="Y102" s="245" t="s">
        <v>138</v>
      </c>
      <c r="Z102" s="128" t="s">
        <v>138</v>
      </c>
      <c r="AA102" s="245">
        <v>4</v>
      </c>
      <c r="AB102" s="128" t="s">
        <v>138</v>
      </c>
      <c r="AC102" s="16" t="s">
        <v>121</v>
      </c>
      <c r="AD102" s="17" t="s">
        <v>103</v>
      </c>
      <c r="AE102" s="41" t="s">
        <v>103</v>
      </c>
      <c r="AF102" s="50" t="s">
        <v>1092</v>
      </c>
      <c r="AG102" s="43"/>
      <c r="AH102" s="40">
        <v>151542514.91999999</v>
      </c>
      <c r="AI102" s="40">
        <v>297740750</v>
      </c>
      <c r="AK102" s="253"/>
    </row>
    <row r="103" spans="2:37" ht="96" customHeight="1" x14ac:dyDescent="0.25">
      <c r="B103" s="11" t="s">
        <v>507</v>
      </c>
      <c r="C103" s="14" t="s">
        <v>508</v>
      </c>
      <c r="D103" s="14" t="s">
        <v>1071</v>
      </c>
      <c r="E103" s="204" t="s">
        <v>547</v>
      </c>
      <c r="F103" s="14" t="s">
        <v>136</v>
      </c>
      <c r="G103" s="221">
        <v>4</v>
      </c>
      <c r="H103" s="12" t="s">
        <v>562</v>
      </c>
      <c r="I103" s="12" t="s">
        <v>88</v>
      </c>
      <c r="J103" s="125" t="s">
        <v>512</v>
      </c>
      <c r="K103" s="12" t="s">
        <v>90</v>
      </c>
      <c r="L103" s="125" t="s">
        <v>563</v>
      </c>
      <c r="M103" s="14" t="s">
        <v>92</v>
      </c>
      <c r="N103" s="13">
        <v>44928</v>
      </c>
      <c r="O103" s="13" t="s">
        <v>564</v>
      </c>
      <c r="P103" s="105" t="s">
        <v>93</v>
      </c>
      <c r="Q103" s="245" t="s">
        <v>138</v>
      </c>
      <c r="R103" s="128" t="s">
        <v>138</v>
      </c>
      <c r="S103" s="245">
        <v>1</v>
      </c>
      <c r="T103" s="128" t="s">
        <v>138</v>
      </c>
      <c r="U103" s="245" t="s">
        <v>138</v>
      </c>
      <c r="V103" s="128">
        <v>2</v>
      </c>
      <c r="W103" s="245" t="s">
        <v>138</v>
      </c>
      <c r="X103" s="128" t="s">
        <v>138</v>
      </c>
      <c r="Y103" s="245">
        <v>3</v>
      </c>
      <c r="Z103" s="128" t="s">
        <v>138</v>
      </c>
      <c r="AA103" s="245" t="s">
        <v>138</v>
      </c>
      <c r="AB103" s="128">
        <v>4</v>
      </c>
      <c r="AC103" s="16" t="s">
        <v>121</v>
      </c>
      <c r="AD103" s="17" t="s">
        <v>103</v>
      </c>
      <c r="AE103" s="41" t="s">
        <v>103</v>
      </c>
      <c r="AF103" s="50" t="s">
        <v>1092</v>
      </c>
      <c r="AG103" s="43"/>
      <c r="AH103" s="40">
        <v>179384124.84</v>
      </c>
      <c r="AI103" s="40">
        <f>116738900+36850</f>
        <v>116775750</v>
      </c>
    </row>
    <row r="104" spans="2:37" ht="51" customHeight="1" x14ac:dyDescent="0.25">
      <c r="B104" s="11" t="s">
        <v>507</v>
      </c>
      <c r="C104" s="14" t="s">
        <v>508</v>
      </c>
      <c r="D104" s="14" t="s">
        <v>541</v>
      </c>
      <c r="E104" s="204" t="s">
        <v>551</v>
      </c>
      <c r="F104" s="14" t="s">
        <v>136</v>
      </c>
      <c r="G104" s="221">
        <v>12</v>
      </c>
      <c r="H104" s="12" t="s">
        <v>543</v>
      </c>
      <c r="I104" s="12" t="s">
        <v>537</v>
      </c>
      <c r="J104" s="125" t="s">
        <v>512</v>
      </c>
      <c r="K104" s="12" t="s">
        <v>90</v>
      </c>
      <c r="L104" s="125" t="s">
        <v>544</v>
      </c>
      <c r="M104" s="14" t="s">
        <v>92</v>
      </c>
      <c r="N104" s="55" t="s">
        <v>539</v>
      </c>
      <c r="O104" s="13" t="s">
        <v>545</v>
      </c>
      <c r="P104" s="105" t="s">
        <v>181</v>
      </c>
      <c r="Q104" s="245">
        <v>1</v>
      </c>
      <c r="R104" s="128">
        <v>2</v>
      </c>
      <c r="S104" s="245">
        <v>3</v>
      </c>
      <c r="T104" s="128">
        <v>4</v>
      </c>
      <c r="U104" s="245">
        <v>5</v>
      </c>
      <c r="V104" s="128">
        <v>6</v>
      </c>
      <c r="W104" s="245">
        <v>7</v>
      </c>
      <c r="X104" s="128">
        <v>8</v>
      </c>
      <c r="Y104" s="245">
        <v>9</v>
      </c>
      <c r="Z104" s="128">
        <v>10</v>
      </c>
      <c r="AA104" s="245">
        <v>11</v>
      </c>
      <c r="AB104" s="128">
        <v>12</v>
      </c>
      <c r="AC104" s="16" t="s">
        <v>121</v>
      </c>
      <c r="AD104" s="17" t="s">
        <v>103</v>
      </c>
      <c r="AE104" s="41" t="s">
        <v>103</v>
      </c>
      <c r="AF104" s="50" t="s">
        <v>1092</v>
      </c>
      <c r="AG104" s="43"/>
      <c r="AH104" s="40">
        <v>158913167.39999998</v>
      </c>
      <c r="AI104" s="40">
        <v>298796450</v>
      </c>
    </row>
    <row r="105" spans="2:37" ht="51" customHeight="1" x14ac:dyDescent="0.25">
      <c r="B105" s="11" t="s">
        <v>507</v>
      </c>
      <c r="C105" s="14" t="s">
        <v>508</v>
      </c>
      <c r="D105" s="14" t="s">
        <v>546</v>
      </c>
      <c r="E105" s="204" t="s">
        <v>554</v>
      </c>
      <c r="F105" s="14" t="s">
        <v>136</v>
      </c>
      <c r="G105" s="221">
        <v>2</v>
      </c>
      <c r="H105" s="12" t="s">
        <v>548</v>
      </c>
      <c r="I105" s="12" t="s">
        <v>88</v>
      </c>
      <c r="J105" s="125" t="s">
        <v>512</v>
      </c>
      <c r="K105" s="12" t="s">
        <v>90</v>
      </c>
      <c r="L105" s="125" t="s">
        <v>1072</v>
      </c>
      <c r="M105" s="14" t="s">
        <v>92</v>
      </c>
      <c r="N105" s="13" t="s">
        <v>549</v>
      </c>
      <c r="O105" s="13" t="s">
        <v>550</v>
      </c>
      <c r="P105" s="105" t="s">
        <v>181</v>
      </c>
      <c r="Q105" s="245" t="s">
        <v>138</v>
      </c>
      <c r="R105" s="128" t="s">
        <v>138</v>
      </c>
      <c r="S105" s="245">
        <v>1</v>
      </c>
      <c r="T105" s="128" t="s">
        <v>138</v>
      </c>
      <c r="U105" s="245" t="s">
        <v>138</v>
      </c>
      <c r="V105" s="128" t="s">
        <v>138</v>
      </c>
      <c r="W105" s="245" t="s">
        <v>138</v>
      </c>
      <c r="X105" s="128" t="s">
        <v>138</v>
      </c>
      <c r="Y105" s="245" t="s">
        <v>138</v>
      </c>
      <c r="Z105" s="128" t="s">
        <v>138</v>
      </c>
      <c r="AA105" s="245" t="s">
        <v>138</v>
      </c>
      <c r="AB105" s="128">
        <v>2</v>
      </c>
      <c r="AC105" s="16" t="s">
        <v>121</v>
      </c>
      <c r="AD105" s="17" t="s">
        <v>103</v>
      </c>
      <c r="AE105" s="41" t="s">
        <v>103</v>
      </c>
      <c r="AF105" s="50" t="s">
        <v>1092</v>
      </c>
      <c r="AG105" s="43"/>
      <c r="AH105" s="40">
        <v>31059513.120000005</v>
      </c>
      <c r="AI105" s="40">
        <v>100966900</v>
      </c>
    </row>
    <row r="106" spans="2:37" ht="117" customHeight="1" x14ac:dyDescent="0.25">
      <c r="B106" s="11" t="s">
        <v>507</v>
      </c>
      <c r="C106" s="14" t="s">
        <v>508</v>
      </c>
      <c r="D106" s="14" t="s">
        <v>546</v>
      </c>
      <c r="E106" s="204" t="s">
        <v>558</v>
      </c>
      <c r="F106" s="14" t="s">
        <v>136</v>
      </c>
      <c r="G106" s="221">
        <v>4</v>
      </c>
      <c r="H106" s="12" t="s">
        <v>552</v>
      </c>
      <c r="I106" s="12" t="s">
        <v>88</v>
      </c>
      <c r="J106" s="125" t="s">
        <v>512</v>
      </c>
      <c r="K106" s="12" t="s">
        <v>90</v>
      </c>
      <c r="L106" s="125" t="s">
        <v>553</v>
      </c>
      <c r="M106" s="14" t="s">
        <v>92</v>
      </c>
      <c r="N106" s="13">
        <v>44929</v>
      </c>
      <c r="O106" s="13" t="s">
        <v>180</v>
      </c>
      <c r="P106" s="105" t="s">
        <v>181</v>
      </c>
      <c r="Q106" s="245" t="s">
        <v>138</v>
      </c>
      <c r="R106" s="128" t="s">
        <v>138</v>
      </c>
      <c r="S106" s="245" t="s">
        <v>138</v>
      </c>
      <c r="T106" s="128" t="s">
        <v>138</v>
      </c>
      <c r="U106" s="245" t="s">
        <v>138</v>
      </c>
      <c r="V106" s="128">
        <v>1</v>
      </c>
      <c r="W106" s="245" t="s">
        <v>138</v>
      </c>
      <c r="X106" s="128">
        <v>2</v>
      </c>
      <c r="Y106" s="245">
        <v>3</v>
      </c>
      <c r="Z106" s="128" t="s">
        <v>138</v>
      </c>
      <c r="AA106" s="245">
        <v>4</v>
      </c>
      <c r="AB106" s="128" t="s">
        <v>138</v>
      </c>
      <c r="AC106" s="16" t="s">
        <v>121</v>
      </c>
      <c r="AD106" s="17" t="s">
        <v>103</v>
      </c>
      <c r="AE106" s="41" t="s">
        <v>103</v>
      </c>
      <c r="AF106" s="50" t="s">
        <v>1092</v>
      </c>
      <c r="AG106" s="43"/>
      <c r="AH106" s="40">
        <v>85557090.480000004</v>
      </c>
      <c r="AI106" s="40">
        <v>100097000</v>
      </c>
    </row>
    <row r="107" spans="2:37" ht="95.25" customHeight="1" x14ac:dyDescent="0.25">
      <c r="B107" s="11" t="s">
        <v>507</v>
      </c>
      <c r="C107" s="14" t="s">
        <v>508</v>
      </c>
      <c r="D107" s="14" t="s">
        <v>546</v>
      </c>
      <c r="E107" s="204" t="s">
        <v>561</v>
      </c>
      <c r="F107" s="14" t="s">
        <v>136</v>
      </c>
      <c r="G107" s="221">
        <v>2</v>
      </c>
      <c r="H107" s="12" t="s">
        <v>555</v>
      </c>
      <c r="I107" s="12" t="s">
        <v>88</v>
      </c>
      <c r="J107" s="125" t="s">
        <v>512</v>
      </c>
      <c r="K107" s="12" t="s">
        <v>90</v>
      </c>
      <c r="L107" s="125" t="s">
        <v>1073</v>
      </c>
      <c r="M107" s="14" t="s">
        <v>92</v>
      </c>
      <c r="N107" s="13">
        <v>44958</v>
      </c>
      <c r="O107" s="13" t="s">
        <v>556</v>
      </c>
      <c r="P107" s="105" t="s">
        <v>181</v>
      </c>
      <c r="Q107" s="245" t="s">
        <v>138</v>
      </c>
      <c r="R107" s="128">
        <v>1</v>
      </c>
      <c r="S107" s="245" t="s">
        <v>138</v>
      </c>
      <c r="T107" s="128" t="s">
        <v>138</v>
      </c>
      <c r="U107" s="245" t="s">
        <v>138</v>
      </c>
      <c r="V107" s="128" t="s">
        <v>138</v>
      </c>
      <c r="W107" s="245" t="s">
        <v>138</v>
      </c>
      <c r="X107" s="128" t="s">
        <v>138</v>
      </c>
      <c r="Y107" s="245" t="s">
        <v>138</v>
      </c>
      <c r="Z107" s="128" t="s">
        <v>138</v>
      </c>
      <c r="AA107" s="245" t="s">
        <v>138</v>
      </c>
      <c r="AB107" s="128">
        <v>2</v>
      </c>
      <c r="AC107" s="16" t="s">
        <v>121</v>
      </c>
      <c r="AD107" s="17" t="s">
        <v>103</v>
      </c>
      <c r="AE107" s="41" t="s">
        <v>103</v>
      </c>
      <c r="AF107" s="50" t="s">
        <v>1092</v>
      </c>
      <c r="AG107" s="43"/>
      <c r="AH107" s="40">
        <v>534344150.63999999</v>
      </c>
      <c r="AI107" s="40">
        <v>126069375</v>
      </c>
    </row>
    <row r="108" spans="2:37" ht="86.25" customHeight="1" x14ac:dyDescent="0.25">
      <c r="B108" s="11" t="s">
        <v>507</v>
      </c>
      <c r="C108" s="14" t="s">
        <v>508</v>
      </c>
      <c r="D108" s="14" t="s">
        <v>557</v>
      </c>
      <c r="E108" s="204" t="s">
        <v>566</v>
      </c>
      <c r="F108" s="14" t="s">
        <v>136</v>
      </c>
      <c r="G108" s="221">
        <v>2</v>
      </c>
      <c r="H108" s="12" t="s">
        <v>559</v>
      </c>
      <c r="I108" s="12" t="s">
        <v>88</v>
      </c>
      <c r="J108" s="125" t="s">
        <v>512</v>
      </c>
      <c r="K108" s="12" t="s">
        <v>90</v>
      </c>
      <c r="L108" s="125" t="s">
        <v>1074</v>
      </c>
      <c r="M108" s="14" t="s">
        <v>92</v>
      </c>
      <c r="N108" s="13">
        <v>44927</v>
      </c>
      <c r="O108" s="13" t="s">
        <v>560</v>
      </c>
      <c r="P108" s="105" t="s">
        <v>181</v>
      </c>
      <c r="Q108" s="245" t="s">
        <v>138</v>
      </c>
      <c r="R108" s="128" t="s">
        <v>138</v>
      </c>
      <c r="S108" s="245">
        <v>1</v>
      </c>
      <c r="T108" s="128" t="s">
        <v>138</v>
      </c>
      <c r="U108" s="245">
        <v>2</v>
      </c>
      <c r="V108" s="128" t="s">
        <v>138</v>
      </c>
      <c r="W108" s="245" t="s">
        <v>138</v>
      </c>
      <c r="X108" s="128" t="s">
        <v>138</v>
      </c>
      <c r="Y108" s="245" t="s">
        <v>138</v>
      </c>
      <c r="Z108" s="128" t="s">
        <v>138</v>
      </c>
      <c r="AA108" s="245" t="s">
        <v>138</v>
      </c>
      <c r="AB108" s="128" t="s">
        <v>138</v>
      </c>
      <c r="AC108" s="16" t="s">
        <v>121</v>
      </c>
      <c r="AD108" s="17" t="s">
        <v>103</v>
      </c>
      <c r="AE108" s="41" t="s">
        <v>103</v>
      </c>
      <c r="AF108" s="50" t="s">
        <v>1092</v>
      </c>
      <c r="AG108" s="43"/>
      <c r="AH108" s="40">
        <v>183904842.24000001</v>
      </c>
      <c r="AI108" s="40">
        <v>244516000</v>
      </c>
      <c r="AK108" s="253"/>
    </row>
    <row r="109" spans="2:37" ht="51" customHeight="1" x14ac:dyDescent="0.25">
      <c r="B109" s="11" t="s">
        <v>507</v>
      </c>
      <c r="C109" s="14" t="s">
        <v>508</v>
      </c>
      <c r="D109" s="14" t="s">
        <v>557</v>
      </c>
      <c r="E109" s="204" t="s">
        <v>569</v>
      </c>
      <c r="F109" s="14" t="s">
        <v>136</v>
      </c>
      <c r="G109" s="221">
        <v>4</v>
      </c>
      <c r="H109" s="12" t="s">
        <v>570</v>
      </c>
      <c r="I109" s="12" t="s">
        <v>88</v>
      </c>
      <c r="J109" s="125" t="s">
        <v>512</v>
      </c>
      <c r="K109" s="12" t="s">
        <v>90</v>
      </c>
      <c r="L109" s="125" t="s">
        <v>1076</v>
      </c>
      <c r="M109" s="14" t="s">
        <v>92</v>
      </c>
      <c r="N109" s="13">
        <v>44927</v>
      </c>
      <c r="O109" s="13" t="s">
        <v>571</v>
      </c>
      <c r="P109" s="105" t="s">
        <v>231</v>
      </c>
      <c r="Q109" s="245" t="s">
        <v>138</v>
      </c>
      <c r="R109" s="128" t="s">
        <v>138</v>
      </c>
      <c r="S109" s="245" t="s">
        <v>138</v>
      </c>
      <c r="T109" s="128" t="s">
        <v>138</v>
      </c>
      <c r="U109" s="245">
        <v>2</v>
      </c>
      <c r="V109" s="128" t="s">
        <v>138</v>
      </c>
      <c r="W109" s="245" t="s">
        <v>138</v>
      </c>
      <c r="X109" s="128" t="s">
        <v>138</v>
      </c>
      <c r="Y109" s="245" t="s">
        <v>138</v>
      </c>
      <c r="Z109" s="128">
        <v>4</v>
      </c>
      <c r="AA109" s="245" t="s">
        <v>138</v>
      </c>
      <c r="AB109" s="128" t="s">
        <v>138</v>
      </c>
      <c r="AC109" s="16" t="s">
        <v>121</v>
      </c>
      <c r="AD109" s="17" t="s">
        <v>103</v>
      </c>
      <c r="AE109" s="41" t="s">
        <v>103</v>
      </c>
      <c r="AF109" s="50" t="s">
        <v>1092</v>
      </c>
      <c r="AG109" s="43"/>
      <c r="AH109" s="40">
        <v>74263010.639999986</v>
      </c>
      <c r="AI109" s="40">
        <v>100485000</v>
      </c>
      <c r="AJ109" s="253"/>
      <c r="AK109" s="253"/>
    </row>
    <row r="110" spans="2:37" ht="107.25" customHeight="1" x14ac:dyDescent="0.25">
      <c r="B110" s="11" t="s">
        <v>507</v>
      </c>
      <c r="C110" s="14" t="s">
        <v>508</v>
      </c>
      <c r="D110" s="14" t="s">
        <v>565</v>
      </c>
      <c r="E110" s="204" t="s">
        <v>572</v>
      </c>
      <c r="F110" s="14" t="s">
        <v>136</v>
      </c>
      <c r="G110" s="221">
        <v>2</v>
      </c>
      <c r="H110" s="12" t="s">
        <v>567</v>
      </c>
      <c r="I110" s="12" t="s">
        <v>88</v>
      </c>
      <c r="J110" s="125" t="s">
        <v>512</v>
      </c>
      <c r="K110" s="12" t="s">
        <v>90</v>
      </c>
      <c r="L110" s="125" t="s">
        <v>1075</v>
      </c>
      <c r="M110" s="14" t="s">
        <v>568</v>
      </c>
      <c r="N110" s="13">
        <v>44928</v>
      </c>
      <c r="O110" s="13" t="s">
        <v>564</v>
      </c>
      <c r="P110" s="105" t="s">
        <v>181</v>
      </c>
      <c r="Q110" s="245" t="s">
        <v>138</v>
      </c>
      <c r="R110" s="128">
        <v>1</v>
      </c>
      <c r="S110" s="245" t="s">
        <v>138</v>
      </c>
      <c r="T110" s="128" t="s">
        <v>138</v>
      </c>
      <c r="U110" s="245" t="s">
        <v>138</v>
      </c>
      <c r="V110" s="128" t="s">
        <v>138</v>
      </c>
      <c r="W110" s="245" t="s">
        <v>138</v>
      </c>
      <c r="X110" s="128" t="s">
        <v>138</v>
      </c>
      <c r="Y110" s="245" t="s">
        <v>138</v>
      </c>
      <c r="Z110" s="128" t="s">
        <v>138</v>
      </c>
      <c r="AA110" s="245" t="s">
        <v>138</v>
      </c>
      <c r="AB110" s="128">
        <v>2</v>
      </c>
      <c r="AC110" s="16" t="s">
        <v>121</v>
      </c>
      <c r="AD110" s="17" t="s">
        <v>103</v>
      </c>
      <c r="AE110" s="41" t="s">
        <v>103</v>
      </c>
      <c r="AF110" s="50" t="s">
        <v>1092</v>
      </c>
      <c r="AG110" s="43"/>
      <c r="AH110" s="40">
        <v>255835776.47999999</v>
      </c>
      <c r="AI110" s="40">
        <v>89929200</v>
      </c>
    </row>
    <row r="111" spans="2:37" ht="71.25" customHeight="1" x14ac:dyDescent="0.25">
      <c r="B111" s="11" t="s">
        <v>507</v>
      </c>
      <c r="C111" s="14" t="s">
        <v>508</v>
      </c>
      <c r="D111" s="14" t="s">
        <v>565</v>
      </c>
      <c r="E111" s="204" t="s">
        <v>576</v>
      </c>
      <c r="F111" s="14" t="s">
        <v>136</v>
      </c>
      <c r="G111" s="221">
        <v>2</v>
      </c>
      <c r="H111" s="12" t="s">
        <v>577</v>
      </c>
      <c r="I111" s="12" t="s">
        <v>88</v>
      </c>
      <c r="J111" s="125" t="s">
        <v>578</v>
      </c>
      <c r="K111" s="12" t="s">
        <v>90</v>
      </c>
      <c r="L111" s="125" t="s">
        <v>579</v>
      </c>
      <c r="M111" s="14" t="s">
        <v>92</v>
      </c>
      <c r="N111" s="13">
        <v>45017</v>
      </c>
      <c r="O111" s="13" t="s">
        <v>580</v>
      </c>
      <c r="P111" s="105" t="s">
        <v>131</v>
      </c>
      <c r="Q111" s="245" t="s">
        <v>138</v>
      </c>
      <c r="R111" s="128" t="s">
        <v>138</v>
      </c>
      <c r="S111" s="245" t="s">
        <v>138</v>
      </c>
      <c r="T111" s="128" t="s">
        <v>138</v>
      </c>
      <c r="U111" s="245" t="s">
        <v>138</v>
      </c>
      <c r="V111" s="128" t="s">
        <v>138</v>
      </c>
      <c r="W111" s="245">
        <v>2</v>
      </c>
      <c r="X111" s="128" t="s">
        <v>138</v>
      </c>
      <c r="Y111" s="245" t="s">
        <v>138</v>
      </c>
      <c r="Z111" s="128" t="s">
        <v>138</v>
      </c>
      <c r="AA111" s="245" t="s">
        <v>138</v>
      </c>
      <c r="AB111" s="128" t="s">
        <v>138</v>
      </c>
      <c r="AC111" s="16" t="s">
        <v>121</v>
      </c>
      <c r="AD111" s="17" t="s">
        <v>103</v>
      </c>
      <c r="AE111" s="41" t="s">
        <v>103</v>
      </c>
      <c r="AF111" s="50" t="s">
        <v>1092</v>
      </c>
      <c r="AG111" s="43"/>
      <c r="AH111" s="40">
        <v>66026738.039999999</v>
      </c>
      <c r="AI111" s="40">
        <v>50943300</v>
      </c>
    </row>
    <row r="112" spans="2:37" ht="51" customHeight="1" x14ac:dyDescent="0.25">
      <c r="B112" s="11" t="s">
        <v>507</v>
      </c>
      <c r="C112" s="14"/>
      <c r="D112" s="14"/>
      <c r="E112" s="204" t="s">
        <v>581</v>
      </c>
      <c r="F112" s="14" t="s">
        <v>136</v>
      </c>
      <c r="G112" s="221">
        <v>1</v>
      </c>
      <c r="H112" s="12" t="s">
        <v>582</v>
      </c>
      <c r="I112" s="12" t="s">
        <v>88</v>
      </c>
      <c r="J112" s="125" t="s">
        <v>583</v>
      </c>
      <c r="K112" s="12" t="s">
        <v>90</v>
      </c>
      <c r="L112" s="125" t="s">
        <v>584</v>
      </c>
      <c r="M112" s="14" t="s">
        <v>568</v>
      </c>
      <c r="N112" s="13">
        <v>44986</v>
      </c>
      <c r="O112" s="13">
        <v>45260</v>
      </c>
      <c r="P112" s="105" t="s">
        <v>131</v>
      </c>
      <c r="Q112" s="245" t="s">
        <v>138</v>
      </c>
      <c r="R112" s="128" t="s">
        <v>138</v>
      </c>
      <c r="S112" s="245" t="s">
        <v>138</v>
      </c>
      <c r="T112" s="128" t="s">
        <v>138</v>
      </c>
      <c r="U112" s="245" t="s">
        <v>138</v>
      </c>
      <c r="V112" s="128" t="s">
        <v>138</v>
      </c>
      <c r="W112" s="245" t="s">
        <v>138</v>
      </c>
      <c r="X112" s="128" t="s">
        <v>138</v>
      </c>
      <c r="Y112" s="245" t="s">
        <v>138</v>
      </c>
      <c r="Z112" s="128" t="s">
        <v>138</v>
      </c>
      <c r="AA112" s="245">
        <v>1</v>
      </c>
      <c r="AB112" s="128" t="s">
        <v>138</v>
      </c>
      <c r="AC112" s="16" t="s">
        <v>121</v>
      </c>
      <c r="AD112" s="17" t="s">
        <v>103</v>
      </c>
      <c r="AE112" s="41" t="s">
        <v>103</v>
      </c>
      <c r="AF112" s="50" t="s">
        <v>1092</v>
      </c>
      <c r="AG112" s="43"/>
      <c r="AH112" s="40">
        <v>147302212.44000003</v>
      </c>
      <c r="AI112" s="40">
        <v>0</v>
      </c>
    </row>
    <row r="113" spans="2:35" ht="51" customHeight="1" x14ac:dyDescent="0.25">
      <c r="B113" s="11" t="s">
        <v>507</v>
      </c>
      <c r="C113" s="14"/>
      <c r="D113" s="14"/>
      <c r="E113" s="204" t="s">
        <v>585</v>
      </c>
      <c r="F113" s="14" t="s">
        <v>136</v>
      </c>
      <c r="G113" s="221">
        <v>1</v>
      </c>
      <c r="H113" s="12" t="s">
        <v>586</v>
      </c>
      <c r="I113" s="12" t="s">
        <v>88</v>
      </c>
      <c r="J113" s="125" t="s">
        <v>587</v>
      </c>
      <c r="K113" s="12" t="s">
        <v>90</v>
      </c>
      <c r="L113" s="125" t="s">
        <v>588</v>
      </c>
      <c r="M113" s="14" t="s">
        <v>568</v>
      </c>
      <c r="N113" s="13">
        <v>45017</v>
      </c>
      <c r="O113" s="13" t="s">
        <v>564</v>
      </c>
      <c r="P113" s="105" t="s">
        <v>131</v>
      </c>
      <c r="Q113" s="245" t="s">
        <v>138</v>
      </c>
      <c r="R113" s="128" t="s">
        <v>138</v>
      </c>
      <c r="S113" s="245" t="s">
        <v>138</v>
      </c>
      <c r="T113" s="128" t="s">
        <v>138</v>
      </c>
      <c r="U113" s="245" t="s">
        <v>138</v>
      </c>
      <c r="V113" s="128" t="s">
        <v>138</v>
      </c>
      <c r="W113" s="245" t="s">
        <v>138</v>
      </c>
      <c r="X113" s="128" t="s">
        <v>138</v>
      </c>
      <c r="Y113" s="245" t="s">
        <v>138</v>
      </c>
      <c r="Z113" s="128" t="s">
        <v>138</v>
      </c>
      <c r="AA113" s="245" t="s">
        <v>138</v>
      </c>
      <c r="AB113" s="128">
        <v>1</v>
      </c>
      <c r="AC113" s="16" t="s">
        <v>121</v>
      </c>
      <c r="AD113" s="17" t="s">
        <v>103</v>
      </c>
      <c r="AE113" s="41" t="s">
        <v>103</v>
      </c>
      <c r="AF113" s="50" t="s">
        <v>1092</v>
      </c>
      <c r="AG113" s="43"/>
      <c r="AH113" s="40">
        <v>84260579.639999986</v>
      </c>
      <c r="AI113" s="40">
        <v>0</v>
      </c>
    </row>
    <row r="114" spans="2:35" ht="51" customHeight="1" x14ac:dyDescent="0.25">
      <c r="B114" s="11" t="s">
        <v>507</v>
      </c>
      <c r="C114" s="14"/>
      <c r="D114" s="14"/>
      <c r="E114" s="204" t="s">
        <v>589</v>
      </c>
      <c r="F114" s="14" t="s">
        <v>136</v>
      </c>
      <c r="G114" s="222">
        <v>1</v>
      </c>
      <c r="H114" s="126" t="s">
        <v>590</v>
      </c>
      <c r="I114" s="126" t="s">
        <v>128</v>
      </c>
      <c r="J114" s="124" t="s">
        <v>591</v>
      </c>
      <c r="K114" s="12" t="s">
        <v>90</v>
      </c>
      <c r="L114" s="124" t="s">
        <v>592</v>
      </c>
      <c r="M114" s="14" t="s">
        <v>568</v>
      </c>
      <c r="N114" s="54">
        <v>44958</v>
      </c>
      <c r="O114" s="13">
        <v>45114</v>
      </c>
      <c r="P114" s="105" t="s">
        <v>131</v>
      </c>
      <c r="Q114" s="246" t="s">
        <v>138</v>
      </c>
      <c r="R114" s="127" t="s">
        <v>138</v>
      </c>
      <c r="S114" s="246" t="s">
        <v>138</v>
      </c>
      <c r="T114" s="127" t="s">
        <v>138</v>
      </c>
      <c r="U114" s="246" t="s">
        <v>138</v>
      </c>
      <c r="V114" s="127" t="s">
        <v>138</v>
      </c>
      <c r="W114" s="246">
        <v>1</v>
      </c>
      <c r="X114" s="127" t="s">
        <v>138</v>
      </c>
      <c r="Y114" s="246" t="s">
        <v>138</v>
      </c>
      <c r="Z114" s="127" t="s">
        <v>138</v>
      </c>
      <c r="AA114" s="246" t="s">
        <v>138</v>
      </c>
      <c r="AB114" s="127" t="s">
        <v>138</v>
      </c>
      <c r="AC114" s="16" t="s">
        <v>121</v>
      </c>
      <c r="AD114" s="17" t="s">
        <v>103</v>
      </c>
      <c r="AE114" s="41" t="s">
        <v>103</v>
      </c>
      <c r="AF114" s="50" t="s">
        <v>1092</v>
      </c>
      <c r="AG114" s="43"/>
      <c r="AH114" s="40">
        <v>76704548.760000005</v>
      </c>
      <c r="AI114" s="40">
        <v>0</v>
      </c>
    </row>
    <row r="115" spans="2:35" ht="51" customHeight="1" x14ac:dyDescent="0.25">
      <c r="B115" s="11" t="s">
        <v>507</v>
      </c>
      <c r="C115" s="14"/>
      <c r="D115" s="14"/>
      <c r="E115" s="204" t="s">
        <v>593</v>
      </c>
      <c r="F115" s="14" t="s">
        <v>136</v>
      </c>
      <c r="G115" s="221">
        <v>1</v>
      </c>
      <c r="H115" s="12" t="s">
        <v>594</v>
      </c>
      <c r="I115" s="12"/>
      <c r="J115" s="125" t="s">
        <v>595</v>
      </c>
      <c r="K115" s="12" t="s">
        <v>90</v>
      </c>
      <c r="L115" s="125" t="s">
        <v>596</v>
      </c>
      <c r="M115" s="14" t="s">
        <v>568</v>
      </c>
      <c r="N115" s="13">
        <v>44928</v>
      </c>
      <c r="O115" s="13" t="s">
        <v>597</v>
      </c>
      <c r="P115" s="105" t="s">
        <v>131</v>
      </c>
      <c r="Q115" s="245" t="s">
        <v>138</v>
      </c>
      <c r="R115" s="128" t="s">
        <v>138</v>
      </c>
      <c r="S115" s="245">
        <v>1</v>
      </c>
      <c r="T115" s="128" t="s">
        <v>138</v>
      </c>
      <c r="U115" s="245" t="s">
        <v>138</v>
      </c>
      <c r="V115" s="128" t="s">
        <v>138</v>
      </c>
      <c r="W115" s="245" t="s">
        <v>138</v>
      </c>
      <c r="X115" s="128" t="s">
        <v>138</v>
      </c>
      <c r="Y115" s="245" t="s">
        <v>138</v>
      </c>
      <c r="Z115" s="128" t="s">
        <v>138</v>
      </c>
      <c r="AA115" s="245" t="s">
        <v>138</v>
      </c>
      <c r="AB115" s="128" t="s">
        <v>138</v>
      </c>
      <c r="AC115" s="16" t="s">
        <v>121</v>
      </c>
      <c r="AD115" s="17" t="s">
        <v>103</v>
      </c>
      <c r="AE115" s="41" t="s">
        <v>103</v>
      </c>
      <c r="AF115" s="50" t="s">
        <v>1092</v>
      </c>
      <c r="AG115" s="43"/>
      <c r="AH115" s="40">
        <v>50915237.160000011</v>
      </c>
      <c r="AI115" s="40">
        <v>0</v>
      </c>
    </row>
    <row r="116" spans="2:35" ht="51" customHeight="1" x14ac:dyDescent="0.25">
      <c r="B116" s="11" t="s">
        <v>507</v>
      </c>
      <c r="C116" s="14"/>
      <c r="D116" s="14"/>
      <c r="E116" s="204" t="s">
        <v>598</v>
      </c>
      <c r="F116" s="14" t="s">
        <v>136</v>
      </c>
      <c r="G116" s="221">
        <v>4</v>
      </c>
      <c r="H116" s="12" t="s">
        <v>599</v>
      </c>
      <c r="I116" s="12" t="s">
        <v>537</v>
      </c>
      <c r="J116" s="125" t="s">
        <v>512</v>
      </c>
      <c r="K116" s="12" t="s">
        <v>90</v>
      </c>
      <c r="L116" s="125" t="s">
        <v>538</v>
      </c>
      <c r="M116" s="14" t="s">
        <v>568</v>
      </c>
      <c r="N116" s="55" t="s">
        <v>600</v>
      </c>
      <c r="O116" s="55" t="s">
        <v>601</v>
      </c>
      <c r="P116" s="105" t="s">
        <v>93</v>
      </c>
      <c r="Q116" s="245" t="s">
        <v>138</v>
      </c>
      <c r="R116" s="128" t="s">
        <v>138</v>
      </c>
      <c r="S116" s="245">
        <v>1</v>
      </c>
      <c r="T116" s="128" t="s">
        <v>138</v>
      </c>
      <c r="U116" s="245" t="s">
        <v>138</v>
      </c>
      <c r="V116" s="128">
        <v>2</v>
      </c>
      <c r="W116" s="245" t="s">
        <v>138</v>
      </c>
      <c r="X116" s="128" t="s">
        <v>138</v>
      </c>
      <c r="Y116" s="245">
        <v>3</v>
      </c>
      <c r="Z116" s="128" t="s">
        <v>138</v>
      </c>
      <c r="AA116" s="245" t="s">
        <v>138</v>
      </c>
      <c r="AB116" s="128">
        <v>4</v>
      </c>
      <c r="AC116" s="16" t="s">
        <v>121</v>
      </c>
      <c r="AD116" s="17" t="s">
        <v>103</v>
      </c>
      <c r="AE116" s="41" t="s">
        <v>103</v>
      </c>
      <c r="AF116" s="50" t="s">
        <v>1092</v>
      </c>
      <c r="AG116" s="43"/>
      <c r="AH116" s="40">
        <v>32072063.040000007</v>
      </c>
      <c r="AI116" s="40">
        <v>0</v>
      </c>
    </row>
    <row r="117" spans="2:35" ht="51" customHeight="1" x14ac:dyDescent="0.25">
      <c r="B117" s="11" t="s">
        <v>507</v>
      </c>
      <c r="C117" s="14"/>
      <c r="D117" s="14"/>
      <c r="E117" s="204" t="s">
        <v>602</v>
      </c>
      <c r="F117" s="14" t="s">
        <v>136</v>
      </c>
      <c r="G117" s="221">
        <v>1</v>
      </c>
      <c r="H117" s="12" t="s">
        <v>603</v>
      </c>
      <c r="I117" s="12" t="s">
        <v>88</v>
      </c>
      <c r="J117" s="125" t="s">
        <v>512</v>
      </c>
      <c r="K117" s="12" t="s">
        <v>294</v>
      </c>
      <c r="L117" s="125" t="s">
        <v>604</v>
      </c>
      <c r="M117" s="14" t="s">
        <v>568</v>
      </c>
      <c r="N117" s="13">
        <v>44958</v>
      </c>
      <c r="O117" s="13" t="s">
        <v>605</v>
      </c>
      <c r="P117" s="105" t="s">
        <v>131</v>
      </c>
      <c r="Q117" s="245" t="s">
        <v>138</v>
      </c>
      <c r="R117" s="128" t="s">
        <v>138</v>
      </c>
      <c r="S117" s="245" t="s">
        <v>138</v>
      </c>
      <c r="T117" s="128" t="s">
        <v>138</v>
      </c>
      <c r="U117" s="245" t="s">
        <v>138</v>
      </c>
      <c r="V117" s="128" t="s">
        <v>138</v>
      </c>
      <c r="W117" s="245" t="s">
        <v>138</v>
      </c>
      <c r="X117" s="128" t="s">
        <v>138</v>
      </c>
      <c r="Y117" s="245" t="s">
        <v>138</v>
      </c>
      <c r="Z117" s="128">
        <v>1</v>
      </c>
      <c r="AA117" s="245" t="s">
        <v>138</v>
      </c>
      <c r="AB117" s="128" t="s">
        <v>138</v>
      </c>
      <c r="AC117" s="16" t="s">
        <v>121</v>
      </c>
      <c r="AD117" s="17" t="s">
        <v>103</v>
      </c>
      <c r="AE117" s="41" t="s">
        <v>103</v>
      </c>
      <c r="AF117" s="50" t="s">
        <v>1092</v>
      </c>
      <c r="AG117" s="43"/>
      <c r="AH117" s="40">
        <v>127124928.36</v>
      </c>
      <c r="AI117" s="40">
        <v>0</v>
      </c>
    </row>
    <row r="118" spans="2:35" ht="51" customHeight="1" x14ac:dyDescent="0.25">
      <c r="B118" s="11" t="s">
        <v>507</v>
      </c>
      <c r="C118" s="14"/>
      <c r="D118" s="14"/>
      <c r="E118" s="204" t="s">
        <v>606</v>
      </c>
      <c r="F118" s="14" t="s">
        <v>136</v>
      </c>
      <c r="G118" s="221">
        <v>1</v>
      </c>
      <c r="H118" s="12" t="s">
        <v>607</v>
      </c>
      <c r="I118" s="12" t="s">
        <v>88</v>
      </c>
      <c r="J118" s="125" t="s">
        <v>608</v>
      </c>
      <c r="K118" s="12" t="s">
        <v>90</v>
      </c>
      <c r="L118" s="125" t="s">
        <v>609</v>
      </c>
      <c r="M118" s="14" t="s">
        <v>568</v>
      </c>
      <c r="N118" s="13">
        <v>41277</v>
      </c>
      <c r="O118" s="13" t="s">
        <v>610</v>
      </c>
      <c r="P118" s="105" t="s">
        <v>131</v>
      </c>
      <c r="Q118" s="245" t="s">
        <v>138</v>
      </c>
      <c r="R118" s="128" t="s">
        <v>138</v>
      </c>
      <c r="S118" s="245" t="s">
        <v>138</v>
      </c>
      <c r="T118" s="128">
        <v>1</v>
      </c>
      <c r="U118" s="245" t="s">
        <v>138</v>
      </c>
      <c r="V118" s="128" t="s">
        <v>138</v>
      </c>
      <c r="W118" s="245" t="s">
        <v>138</v>
      </c>
      <c r="X118" s="128" t="s">
        <v>138</v>
      </c>
      <c r="Y118" s="245" t="s">
        <v>138</v>
      </c>
      <c r="Z118" s="128" t="s">
        <v>138</v>
      </c>
      <c r="AA118" s="245" t="s">
        <v>138</v>
      </c>
      <c r="AB118" s="128" t="s">
        <v>138</v>
      </c>
      <c r="AC118" s="16" t="s">
        <v>121</v>
      </c>
      <c r="AD118" s="17" t="s">
        <v>103</v>
      </c>
      <c r="AE118" s="41" t="s">
        <v>103</v>
      </c>
      <c r="AF118" s="50" t="s">
        <v>1092</v>
      </c>
      <c r="AG118" s="43"/>
      <c r="AH118" s="40">
        <v>26667187.560000002</v>
      </c>
      <c r="AI118" s="40">
        <v>0</v>
      </c>
    </row>
    <row r="119" spans="2:35" ht="51" customHeight="1" x14ac:dyDescent="0.25">
      <c r="B119" s="11" t="s">
        <v>507</v>
      </c>
      <c r="C119" s="14"/>
      <c r="D119" s="14"/>
      <c r="E119" s="204" t="s">
        <v>611</v>
      </c>
      <c r="F119" s="14" t="s">
        <v>136</v>
      </c>
      <c r="G119" s="221">
        <v>1</v>
      </c>
      <c r="H119" s="12" t="s">
        <v>612</v>
      </c>
      <c r="I119" s="12" t="s">
        <v>88</v>
      </c>
      <c r="J119" s="125" t="s">
        <v>587</v>
      </c>
      <c r="K119" s="12" t="s">
        <v>90</v>
      </c>
      <c r="L119" s="125" t="s">
        <v>613</v>
      </c>
      <c r="M119" s="14" t="s">
        <v>568</v>
      </c>
      <c r="N119" s="13">
        <v>44941</v>
      </c>
      <c r="O119" s="13">
        <v>45275</v>
      </c>
      <c r="P119" s="105" t="s">
        <v>131</v>
      </c>
      <c r="Q119" s="245" t="s">
        <v>138</v>
      </c>
      <c r="R119" s="128" t="s">
        <v>138</v>
      </c>
      <c r="S119" s="245" t="s">
        <v>138</v>
      </c>
      <c r="T119" s="128" t="s">
        <v>138</v>
      </c>
      <c r="U119" s="245" t="s">
        <v>138</v>
      </c>
      <c r="V119" s="128" t="s">
        <v>138</v>
      </c>
      <c r="W119" s="245" t="s">
        <v>138</v>
      </c>
      <c r="X119" s="128" t="s">
        <v>138</v>
      </c>
      <c r="Y119" s="245" t="s">
        <v>138</v>
      </c>
      <c r="Z119" s="128" t="s">
        <v>138</v>
      </c>
      <c r="AA119" s="245" t="s">
        <v>138</v>
      </c>
      <c r="AB119" s="128">
        <v>1</v>
      </c>
      <c r="AC119" s="16" t="s">
        <v>121</v>
      </c>
      <c r="AD119" s="17" t="s">
        <v>103</v>
      </c>
      <c r="AE119" s="41" t="s">
        <v>103</v>
      </c>
      <c r="AF119" s="50" t="s">
        <v>1092</v>
      </c>
      <c r="AG119" s="43"/>
      <c r="AH119" s="40">
        <v>101162811.23999999</v>
      </c>
      <c r="AI119" s="40">
        <v>0</v>
      </c>
    </row>
    <row r="120" spans="2:35" ht="51" customHeight="1" x14ac:dyDescent="0.25">
      <c r="B120" s="130" t="s">
        <v>614</v>
      </c>
      <c r="C120" s="131" t="s">
        <v>615</v>
      </c>
      <c r="D120" s="131" t="s">
        <v>616</v>
      </c>
      <c r="E120" s="204" t="s">
        <v>617</v>
      </c>
      <c r="F120" s="131" t="s">
        <v>1026</v>
      </c>
      <c r="G120" s="223">
        <v>4</v>
      </c>
      <c r="H120" s="132" t="s">
        <v>618</v>
      </c>
      <c r="I120" s="132" t="s">
        <v>88</v>
      </c>
      <c r="J120" s="173" t="s">
        <v>619</v>
      </c>
      <c r="K120" s="174" t="s">
        <v>294</v>
      </c>
      <c r="L120" s="175" t="s">
        <v>620</v>
      </c>
      <c r="M120" s="131" t="s">
        <v>92</v>
      </c>
      <c r="N120" s="133">
        <v>44936</v>
      </c>
      <c r="O120" s="133">
        <v>45291</v>
      </c>
      <c r="P120" s="176" t="s">
        <v>93</v>
      </c>
      <c r="Q120" s="247" t="s">
        <v>138</v>
      </c>
      <c r="R120" s="177" t="s">
        <v>138</v>
      </c>
      <c r="S120" s="247">
        <v>1</v>
      </c>
      <c r="T120" s="177" t="s">
        <v>138</v>
      </c>
      <c r="U120" s="247" t="s">
        <v>138</v>
      </c>
      <c r="V120" s="177">
        <v>2</v>
      </c>
      <c r="W120" s="247" t="s">
        <v>138</v>
      </c>
      <c r="X120" s="177" t="s">
        <v>138</v>
      </c>
      <c r="Y120" s="247">
        <v>3</v>
      </c>
      <c r="Z120" s="177" t="s">
        <v>138</v>
      </c>
      <c r="AA120" s="247" t="s">
        <v>138</v>
      </c>
      <c r="AB120" s="178">
        <v>4</v>
      </c>
      <c r="AC120" s="136" t="s">
        <v>121</v>
      </c>
      <c r="AD120" s="137" t="s">
        <v>103</v>
      </c>
      <c r="AE120" s="138" t="s">
        <v>1027</v>
      </c>
      <c r="AF120" s="147" t="s">
        <v>1092</v>
      </c>
      <c r="AG120" s="139"/>
      <c r="AH120" s="140">
        <f>773604264*80%</f>
        <v>618883411.20000005</v>
      </c>
      <c r="AI120" s="297">
        <v>1291551826</v>
      </c>
    </row>
    <row r="121" spans="2:35" ht="86.25" customHeight="1" x14ac:dyDescent="0.25">
      <c r="B121" s="130" t="s">
        <v>614</v>
      </c>
      <c r="C121" s="131" t="s">
        <v>615</v>
      </c>
      <c r="D121" s="131" t="s">
        <v>616</v>
      </c>
      <c r="E121" s="204" t="s">
        <v>621</v>
      </c>
      <c r="F121" s="131" t="s">
        <v>1026</v>
      </c>
      <c r="G121" s="224">
        <v>11</v>
      </c>
      <c r="H121" s="132" t="s">
        <v>622</v>
      </c>
      <c r="I121" s="132" t="s">
        <v>99</v>
      </c>
      <c r="J121" s="179" t="s">
        <v>623</v>
      </c>
      <c r="K121" s="180" t="s">
        <v>294</v>
      </c>
      <c r="L121" s="181" t="s">
        <v>624</v>
      </c>
      <c r="M121" s="131" t="s">
        <v>179</v>
      </c>
      <c r="N121" s="133">
        <v>45200</v>
      </c>
      <c r="O121" s="133" t="s">
        <v>625</v>
      </c>
      <c r="P121" s="182" t="s">
        <v>131</v>
      </c>
      <c r="Q121" s="248" t="s">
        <v>138</v>
      </c>
      <c r="R121" s="183" t="s">
        <v>138</v>
      </c>
      <c r="S121" s="248" t="s">
        <v>138</v>
      </c>
      <c r="T121" s="183" t="s">
        <v>138</v>
      </c>
      <c r="U121" s="248" t="s">
        <v>138</v>
      </c>
      <c r="V121" s="183" t="s">
        <v>138</v>
      </c>
      <c r="W121" s="248" t="s">
        <v>138</v>
      </c>
      <c r="X121" s="183" t="s">
        <v>138</v>
      </c>
      <c r="Y121" s="248" t="s">
        <v>138</v>
      </c>
      <c r="Z121" s="183" t="s">
        <v>138</v>
      </c>
      <c r="AA121" s="248" t="s">
        <v>138</v>
      </c>
      <c r="AB121" s="184">
        <v>11</v>
      </c>
      <c r="AC121" s="136" t="s">
        <v>121</v>
      </c>
      <c r="AD121" s="137" t="s">
        <v>103</v>
      </c>
      <c r="AE121" s="138" t="s">
        <v>1027</v>
      </c>
      <c r="AF121" s="147" t="s">
        <v>1092</v>
      </c>
      <c r="AG121" s="139"/>
      <c r="AH121" s="140">
        <f>773604264*20%</f>
        <v>154720852.80000001</v>
      </c>
      <c r="AI121" s="299"/>
    </row>
    <row r="122" spans="2:35" ht="51" customHeight="1" x14ac:dyDescent="0.25">
      <c r="B122" s="130" t="s">
        <v>614</v>
      </c>
      <c r="C122" s="131" t="s">
        <v>615</v>
      </c>
      <c r="D122" s="131" t="s">
        <v>626</v>
      </c>
      <c r="E122" s="204" t="s">
        <v>627</v>
      </c>
      <c r="F122" s="131" t="s">
        <v>1026</v>
      </c>
      <c r="G122" s="224">
        <v>2</v>
      </c>
      <c r="H122" s="132" t="s">
        <v>628</v>
      </c>
      <c r="I122" s="132" t="s">
        <v>88</v>
      </c>
      <c r="J122" s="185" t="s">
        <v>629</v>
      </c>
      <c r="K122" s="180" t="s">
        <v>294</v>
      </c>
      <c r="L122" s="181" t="s">
        <v>630</v>
      </c>
      <c r="M122" s="131" t="s">
        <v>92</v>
      </c>
      <c r="N122" s="133">
        <v>44936</v>
      </c>
      <c r="O122" s="133">
        <v>45291</v>
      </c>
      <c r="P122" s="182" t="s">
        <v>131</v>
      </c>
      <c r="Q122" s="248" t="s">
        <v>138</v>
      </c>
      <c r="R122" s="183" t="s">
        <v>138</v>
      </c>
      <c r="S122" s="248" t="s">
        <v>138</v>
      </c>
      <c r="T122" s="183" t="s">
        <v>138</v>
      </c>
      <c r="U122" s="248" t="s">
        <v>138</v>
      </c>
      <c r="V122" s="183" t="s">
        <v>138</v>
      </c>
      <c r="W122" s="248" t="s">
        <v>138</v>
      </c>
      <c r="X122" s="183" t="s">
        <v>138</v>
      </c>
      <c r="Y122" s="248" t="s">
        <v>138</v>
      </c>
      <c r="Z122" s="183" t="s">
        <v>138</v>
      </c>
      <c r="AA122" s="248" t="s">
        <v>138</v>
      </c>
      <c r="AB122" s="184">
        <v>2</v>
      </c>
      <c r="AC122" s="136" t="s">
        <v>121</v>
      </c>
      <c r="AD122" s="137" t="s">
        <v>103</v>
      </c>
      <c r="AE122" s="138" t="s">
        <v>1027</v>
      </c>
      <c r="AF122" s="147" t="s">
        <v>1092</v>
      </c>
      <c r="AG122" s="139"/>
      <c r="AH122" s="140">
        <v>141604965</v>
      </c>
      <c r="AI122" s="297">
        <v>21380274197</v>
      </c>
    </row>
    <row r="123" spans="2:35" ht="51" customHeight="1" x14ac:dyDescent="0.25">
      <c r="B123" s="130" t="s">
        <v>614</v>
      </c>
      <c r="C123" s="131" t="s">
        <v>615</v>
      </c>
      <c r="D123" s="131" t="s">
        <v>626</v>
      </c>
      <c r="E123" s="204" t="s">
        <v>631</v>
      </c>
      <c r="F123" s="131" t="s">
        <v>1026</v>
      </c>
      <c r="G123" s="224">
        <v>3</v>
      </c>
      <c r="H123" s="132" t="s">
        <v>632</v>
      </c>
      <c r="I123" s="132" t="s">
        <v>88</v>
      </c>
      <c r="J123" s="185" t="s">
        <v>629</v>
      </c>
      <c r="K123" s="180" t="s">
        <v>294</v>
      </c>
      <c r="L123" s="181" t="s">
        <v>633</v>
      </c>
      <c r="M123" s="131" t="s">
        <v>92</v>
      </c>
      <c r="N123" s="133">
        <v>44936</v>
      </c>
      <c r="O123" s="133">
        <v>45291</v>
      </c>
      <c r="P123" s="182" t="s">
        <v>93</v>
      </c>
      <c r="Q123" s="248" t="s">
        <v>138</v>
      </c>
      <c r="R123" s="183" t="s">
        <v>138</v>
      </c>
      <c r="S123" s="248" t="s">
        <v>138</v>
      </c>
      <c r="T123" s="183" t="s">
        <v>138</v>
      </c>
      <c r="U123" s="248" t="s">
        <v>138</v>
      </c>
      <c r="V123" s="183">
        <v>1</v>
      </c>
      <c r="W123" s="248" t="s">
        <v>138</v>
      </c>
      <c r="X123" s="183" t="s">
        <v>138</v>
      </c>
      <c r="Y123" s="248">
        <v>2</v>
      </c>
      <c r="Z123" s="183" t="s">
        <v>138</v>
      </c>
      <c r="AA123" s="248" t="s">
        <v>138</v>
      </c>
      <c r="AB123" s="184">
        <v>3</v>
      </c>
      <c r="AC123" s="136" t="s">
        <v>121</v>
      </c>
      <c r="AD123" s="137" t="s">
        <v>103</v>
      </c>
      <c r="AE123" s="138" t="s">
        <v>1027</v>
      </c>
      <c r="AF123" s="147" t="s">
        <v>1092</v>
      </c>
      <c r="AG123" s="139"/>
      <c r="AH123" s="140">
        <v>141604965</v>
      </c>
      <c r="AI123" s="298"/>
    </row>
    <row r="124" spans="2:35" ht="51" customHeight="1" x14ac:dyDescent="0.25">
      <c r="B124" s="130" t="s">
        <v>614</v>
      </c>
      <c r="C124" s="131" t="s">
        <v>615</v>
      </c>
      <c r="D124" s="131" t="s">
        <v>626</v>
      </c>
      <c r="E124" s="204" t="s">
        <v>635</v>
      </c>
      <c r="F124" s="131" t="s">
        <v>1026</v>
      </c>
      <c r="G124" s="225">
        <v>1</v>
      </c>
      <c r="H124" s="132" t="s">
        <v>641</v>
      </c>
      <c r="I124" s="132" t="s">
        <v>88</v>
      </c>
      <c r="J124" s="185" t="s">
        <v>642</v>
      </c>
      <c r="K124" s="180" t="s">
        <v>118</v>
      </c>
      <c r="L124" s="181" t="s">
        <v>643</v>
      </c>
      <c r="M124" s="131" t="s">
        <v>92</v>
      </c>
      <c r="N124" s="133">
        <v>44936</v>
      </c>
      <c r="O124" s="133">
        <v>45291</v>
      </c>
      <c r="P124" s="182" t="s">
        <v>231</v>
      </c>
      <c r="Q124" s="248" t="s">
        <v>138</v>
      </c>
      <c r="R124" s="183" t="s">
        <v>138</v>
      </c>
      <c r="S124" s="248" t="s">
        <v>138</v>
      </c>
      <c r="T124" s="183" t="s">
        <v>138</v>
      </c>
      <c r="U124" s="248" t="s">
        <v>138</v>
      </c>
      <c r="V124" s="187">
        <v>0.5</v>
      </c>
      <c r="W124" s="248" t="s">
        <v>138</v>
      </c>
      <c r="X124" s="183" t="s">
        <v>138</v>
      </c>
      <c r="Y124" s="248" t="s">
        <v>138</v>
      </c>
      <c r="Z124" s="183" t="s">
        <v>138</v>
      </c>
      <c r="AA124" s="248" t="s">
        <v>138</v>
      </c>
      <c r="AB124" s="188">
        <v>1</v>
      </c>
      <c r="AC124" s="136" t="s">
        <v>121</v>
      </c>
      <c r="AD124" s="137" t="s">
        <v>103</v>
      </c>
      <c r="AE124" s="138" t="s">
        <v>1027</v>
      </c>
      <c r="AF124" s="147" t="s">
        <v>1092</v>
      </c>
      <c r="AG124" s="139"/>
      <c r="AH124" s="140">
        <v>141604965</v>
      </c>
      <c r="AI124" s="298"/>
    </row>
    <row r="125" spans="2:35" ht="62.25" customHeight="1" x14ac:dyDescent="0.25">
      <c r="B125" s="130" t="s">
        <v>614</v>
      </c>
      <c r="C125" s="131" t="s">
        <v>615</v>
      </c>
      <c r="D125" s="131" t="s">
        <v>626</v>
      </c>
      <c r="E125" s="204" t="s">
        <v>640</v>
      </c>
      <c r="F125" s="131" t="s">
        <v>1026</v>
      </c>
      <c r="G125" s="224">
        <v>3</v>
      </c>
      <c r="H125" s="132" t="s">
        <v>645</v>
      </c>
      <c r="I125" s="132" t="s">
        <v>88</v>
      </c>
      <c r="J125" s="185" t="s">
        <v>629</v>
      </c>
      <c r="K125" s="180" t="s">
        <v>294</v>
      </c>
      <c r="L125" s="181" t="s">
        <v>646</v>
      </c>
      <c r="M125" s="131" t="s">
        <v>92</v>
      </c>
      <c r="N125" s="133">
        <v>44936</v>
      </c>
      <c r="O125" s="133">
        <v>45291</v>
      </c>
      <c r="P125" s="182" t="s">
        <v>131</v>
      </c>
      <c r="Q125" s="248" t="s">
        <v>138</v>
      </c>
      <c r="R125" s="183" t="s">
        <v>138</v>
      </c>
      <c r="S125" s="248" t="s">
        <v>138</v>
      </c>
      <c r="T125" s="183" t="s">
        <v>138</v>
      </c>
      <c r="U125" s="248" t="s">
        <v>138</v>
      </c>
      <c r="V125" s="183" t="s">
        <v>138</v>
      </c>
      <c r="W125" s="248" t="s">
        <v>138</v>
      </c>
      <c r="X125" s="183" t="s">
        <v>138</v>
      </c>
      <c r="Y125" s="248" t="s">
        <v>138</v>
      </c>
      <c r="Z125" s="183" t="s">
        <v>138</v>
      </c>
      <c r="AA125" s="248" t="s">
        <v>138</v>
      </c>
      <c r="AB125" s="184">
        <v>3</v>
      </c>
      <c r="AC125" s="136" t="s">
        <v>121</v>
      </c>
      <c r="AD125" s="137" t="s">
        <v>103</v>
      </c>
      <c r="AE125" s="138" t="s">
        <v>1027</v>
      </c>
      <c r="AF125" s="147" t="s">
        <v>1092</v>
      </c>
      <c r="AG125" s="139"/>
      <c r="AH125" s="140">
        <v>141604965</v>
      </c>
      <c r="AI125" s="299"/>
    </row>
    <row r="126" spans="2:35" ht="51" customHeight="1" x14ac:dyDescent="0.25">
      <c r="B126" s="130" t="s">
        <v>614</v>
      </c>
      <c r="C126" s="131" t="s">
        <v>615</v>
      </c>
      <c r="D126" s="131" t="s">
        <v>634</v>
      </c>
      <c r="E126" s="204" t="s">
        <v>644</v>
      </c>
      <c r="F126" s="131" t="s">
        <v>1026</v>
      </c>
      <c r="G126" s="225">
        <v>1</v>
      </c>
      <c r="H126" s="132" t="s">
        <v>636</v>
      </c>
      <c r="I126" s="132" t="s">
        <v>88</v>
      </c>
      <c r="J126" s="186" t="s">
        <v>637</v>
      </c>
      <c r="K126" s="180" t="s">
        <v>118</v>
      </c>
      <c r="L126" s="181" t="s">
        <v>638</v>
      </c>
      <c r="M126" s="131" t="s">
        <v>639</v>
      </c>
      <c r="N126" s="133">
        <v>44927</v>
      </c>
      <c r="O126" s="133">
        <v>45016</v>
      </c>
      <c r="P126" s="182" t="s">
        <v>131</v>
      </c>
      <c r="Q126" s="248" t="s">
        <v>138</v>
      </c>
      <c r="R126" s="183" t="s">
        <v>138</v>
      </c>
      <c r="S126" s="248">
        <v>1</v>
      </c>
      <c r="T126" s="183" t="s">
        <v>138</v>
      </c>
      <c r="U126" s="248" t="s">
        <v>138</v>
      </c>
      <c r="V126" s="183" t="s">
        <v>138</v>
      </c>
      <c r="W126" s="248" t="s">
        <v>138</v>
      </c>
      <c r="X126" s="183" t="s">
        <v>138</v>
      </c>
      <c r="Y126" s="248" t="s">
        <v>138</v>
      </c>
      <c r="Z126" s="183" t="s">
        <v>138</v>
      </c>
      <c r="AA126" s="248" t="s">
        <v>138</v>
      </c>
      <c r="AB126" s="184" t="s">
        <v>138</v>
      </c>
      <c r="AC126" s="136" t="s">
        <v>236</v>
      </c>
      <c r="AD126" s="137" t="s">
        <v>210</v>
      </c>
      <c r="AE126" s="138" t="s">
        <v>343</v>
      </c>
      <c r="AF126" s="147" t="s">
        <v>1092</v>
      </c>
      <c r="AG126" s="139"/>
      <c r="AH126" s="140">
        <v>141604965</v>
      </c>
      <c r="AI126" s="140">
        <v>201579477</v>
      </c>
    </row>
    <row r="127" spans="2:35" ht="51" customHeight="1" x14ac:dyDescent="0.25">
      <c r="B127" s="130" t="s">
        <v>614</v>
      </c>
      <c r="C127" s="131" t="s">
        <v>615</v>
      </c>
      <c r="D127" s="131" t="s">
        <v>647</v>
      </c>
      <c r="E127" s="204" t="s">
        <v>648</v>
      </c>
      <c r="F127" s="131" t="s">
        <v>1026</v>
      </c>
      <c r="G127" s="225">
        <v>1</v>
      </c>
      <c r="H127" s="132" t="s">
        <v>649</v>
      </c>
      <c r="I127" s="132" t="s">
        <v>88</v>
      </c>
      <c r="J127" s="186" t="s">
        <v>650</v>
      </c>
      <c r="K127" s="189" t="s">
        <v>118</v>
      </c>
      <c r="L127" s="190" t="s">
        <v>1077</v>
      </c>
      <c r="M127" s="131" t="s">
        <v>92</v>
      </c>
      <c r="N127" s="133">
        <v>44936</v>
      </c>
      <c r="O127" s="133">
        <v>45291</v>
      </c>
      <c r="P127" s="182" t="s">
        <v>231</v>
      </c>
      <c r="Q127" s="248" t="s">
        <v>138</v>
      </c>
      <c r="R127" s="183" t="s">
        <v>138</v>
      </c>
      <c r="S127" s="248" t="s">
        <v>138</v>
      </c>
      <c r="T127" s="183" t="s">
        <v>138</v>
      </c>
      <c r="U127" s="248" t="s">
        <v>138</v>
      </c>
      <c r="V127" s="187">
        <v>0.5</v>
      </c>
      <c r="W127" s="248" t="s">
        <v>138</v>
      </c>
      <c r="X127" s="183" t="s">
        <v>138</v>
      </c>
      <c r="Y127" s="248" t="s">
        <v>138</v>
      </c>
      <c r="Z127" s="183" t="s">
        <v>138</v>
      </c>
      <c r="AA127" s="248" t="s">
        <v>138</v>
      </c>
      <c r="AB127" s="188">
        <v>1</v>
      </c>
      <c r="AC127" s="136" t="s">
        <v>121</v>
      </c>
      <c r="AD127" s="137" t="s">
        <v>103</v>
      </c>
      <c r="AE127" s="138" t="s">
        <v>1027</v>
      </c>
      <c r="AF127" s="147" t="s">
        <v>1092</v>
      </c>
      <c r="AG127" s="139"/>
      <c r="AH127" s="140">
        <v>4155443333</v>
      </c>
      <c r="AI127" s="297">
        <v>2394269500</v>
      </c>
    </row>
    <row r="128" spans="2:35" ht="75.75" customHeight="1" x14ac:dyDescent="0.25">
      <c r="B128" s="130" t="s">
        <v>614</v>
      </c>
      <c r="C128" s="131" t="s">
        <v>615</v>
      </c>
      <c r="D128" s="131" t="s">
        <v>647</v>
      </c>
      <c r="E128" s="204" t="s">
        <v>651</v>
      </c>
      <c r="F128" s="131" t="s">
        <v>1026</v>
      </c>
      <c r="G128" s="224">
        <v>2</v>
      </c>
      <c r="H128" s="132" t="s">
        <v>652</v>
      </c>
      <c r="I128" s="132" t="s">
        <v>88</v>
      </c>
      <c r="J128" s="179" t="s">
        <v>629</v>
      </c>
      <c r="K128" s="180" t="s">
        <v>294</v>
      </c>
      <c r="L128" s="181" t="s">
        <v>653</v>
      </c>
      <c r="M128" s="131" t="s">
        <v>92</v>
      </c>
      <c r="N128" s="133">
        <v>44936</v>
      </c>
      <c r="O128" s="133">
        <v>45289</v>
      </c>
      <c r="P128" s="182" t="s">
        <v>231</v>
      </c>
      <c r="Q128" s="248" t="s">
        <v>138</v>
      </c>
      <c r="R128" s="183" t="s">
        <v>138</v>
      </c>
      <c r="S128" s="248" t="s">
        <v>138</v>
      </c>
      <c r="T128" s="183" t="s">
        <v>138</v>
      </c>
      <c r="U128" s="248" t="s">
        <v>138</v>
      </c>
      <c r="V128" s="183">
        <v>1</v>
      </c>
      <c r="W128" s="248" t="s">
        <v>138</v>
      </c>
      <c r="X128" s="183" t="s">
        <v>138</v>
      </c>
      <c r="Y128" s="248" t="s">
        <v>138</v>
      </c>
      <c r="Z128" s="183" t="s">
        <v>138</v>
      </c>
      <c r="AA128" s="248" t="s">
        <v>138</v>
      </c>
      <c r="AB128" s="184">
        <v>2</v>
      </c>
      <c r="AC128" s="191" t="s">
        <v>121</v>
      </c>
      <c r="AD128" s="137" t="s">
        <v>103</v>
      </c>
      <c r="AE128" s="138" t="s">
        <v>1027</v>
      </c>
      <c r="AF128" s="147" t="s">
        <v>1092</v>
      </c>
      <c r="AG128" s="139"/>
      <c r="AH128" s="140">
        <v>4155443333</v>
      </c>
      <c r="AI128" s="298"/>
    </row>
    <row r="129" spans="2:35" ht="69.75" customHeight="1" x14ac:dyDescent="0.25">
      <c r="B129" s="130" t="s">
        <v>614</v>
      </c>
      <c r="C129" s="131" t="s">
        <v>615</v>
      </c>
      <c r="D129" s="131" t="s">
        <v>647</v>
      </c>
      <c r="E129" s="204" t="s">
        <v>654</v>
      </c>
      <c r="F129" s="131" t="s">
        <v>1026</v>
      </c>
      <c r="G129" s="226">
        <v>1</v>
      </c>
      <c r="H129" s="132" t="s">
        <v>655</v>
      </c>
      <c r="I129" s="132" t="s">
        <v>88</v>
      </c>
      <c r="J129" s="192" t="s">
        <v>656</v>
      </c>
      <c r="K129" s="180" t="s">
        <v>118</v>
      </c>
      <c r="L129" s="181" t="s">
        <v>657</v>
      </c>
      <c r="M129" s="131" t="s">
        <v>92</v>
      </c>
      <c r="N129" s="133">
        <v>44936</v>
      </c>
      <c r="O129" s="133">
        <v>45291</v>
      </c>
      <c r="P129" s="182" t="s">
        <v>231</v>
      </c>
      <c r="Q129" s="248" t="s">
        <v>138</v>
      </c>
      <c r="R129" s="183" t="s">
        <v>138</v>
      </c>
      <c r="S129" s="248" t="s">
        <v>138</v>
      </c>
      <c r="T129" s="183" t="s">
        <v>138</v>
      </c>
      <c r="U129" s="248" t="s">
        <v>138</v>
      </c>
      <c r="V129" s="187">
        <v>0.5</v>
      </c>
      <c r="W129" s="248" t="s">
        <v>138</v>
      </c>
      <c r="X129" s="183" t="s">
        <v>138</v>
      </c>
      <c r="Y129" s="248" t="s">
        <v>138</v>
      </c>
      <c r="Z129" s="183" t="s">
        <v>138</v>
      </c>
      <c r="AA129" s="248" t="s">
        <v>138</v>
      </c>
      <c r="AB129" s="188">
        <v>1</v>
      </c>
      <c r="AC129" s="136" t="s">
        <v>121</v>
      </c>
      <c r="AD129" s="137" t="s">
        <v>103</v>
      </c>
      <c r="AE129" s="138" t="s">
        <v>1027</v>
      </c>
      <c r="AF129" s="147" t="s">
        <v>1092</v>
      </c>
      <c r="AG129" s="139"/>
      <c r="AH129" s="140">
        <v>4155443333</v>
      </c>
      <c r="AI129" s="298"/>
    </row>
    <row r="130" spans="2:35" ht="51" customHeight="1" x14ac:dyDescent="0.25">
      <c r="B130" s="130" t="s">
        <v>614</v>
      </c>
      <c r="C130" s="131" t="s">
        <v>615</v>
      </c>
      <c r="D130" s="131" t="s">
        <v>647</v>
      </c>
      <c r="E130" s="204" t="s">
        <v>659</v>
      </c>
      <c r="F130" s="131" t="s">
        <v>1026</v>
      </c>
      <c r="G130" s="224">
        <v>2</v>
      </c>
      <c r="H130" s="132" t="s">
        <v>681</v>
      </c>
      <c r="I130" s="132" t="s">
        <v>88</v>
      </c>
      <c r="J130" s="185" t="s">
        <v>629</v>
      </c>
      <c r="K130" s="180" t="s">
        <v>294</v>
      </c>
      <c r="L130" s="181" t="s">
        <v>670</v>
      </c>
      <c r="M130" s="131" t="s">
        <v>92</v>
      </c>
      <c r="N130" s="133">
        <v>44936</v>
      </c>
      <c r="O130" s="133">
        <v>45291</v>
      </c>
      <c r="P130" s="182" t="s">
        <v>231</v>
      </c>
      <c r="Q130" s="248" t="s">
        <v>138</v>
      </c>
      <c r="R130" s="183" t="s">
        <v>138</v>
      </c>
      <c r="S130" s="248" t="s">
        <v>138</v>
      </c>
      <c r="T130" s="183" t="s">
        <v>138</v>
      </c>
      <c r="U130" s="248" t="s">
        <v>138</v>
      </c>
      <c r="V130" s="183">
        <v>1</v>
      </c>
      <c r="W130" s="248" t="s">
        <v>138</v>
      </c>
      <c r="X130" s="183" t="s">
        <v>138</v>
      </c>
      <c r="Y130" s="248" t="s">
        <v>138</v>
      </c>
      <c r="Z130" s="183" t="s">
        <v>138</v>
      </c>
      <c r="AA130" s="248" t="s">
        <v>138</v>
      </c>
      <c r="AB130" s="184">
        <v>2</v>
      </c>
      <c r="AC130" s="136" t="s">
        <v>121</v>
      </c>
      <c r="AD130" s="137" t="s">
        <v>103</v>
      </c>
      <c r="AE130" s="138" t="s">
        <v>1027</v>
      </c>
      <c r="AF130" s="147" t="s">
        <v>1092</v>
      </c>
      <c r="AG130" s="139"/>
      <c r="AH130" s="140">
        <v>4155443333</v>
      </c>
      <c r="AI130" s="298"/>
    </row>
    <row r="131" spans="2:35" ht="51" customHeight="1" x14ac:dyDescent="0.25">
      <c r="B131" s="130" t="s">
        <v>614</v>
      </c>
      <c r="C131" s="131" t="s">
        <v>615</v>
      </c>
      <c r="D131" s="131" t="s">
        <v>647</v>
      </c>
      <c r="E131" s="204" t="s">
        <v>663</v>
      </c>
      <c r="F131" s="131" t="s">
        <v>1026</v>
      </c>
      <c r="G131" s="224">
        <v>2</v>
      </c>
      <c r="H131" s="132" t="s">
        <v>683</v>
      </c>
      <c r="I131" s="132" t="s">
        <v>88</v>
      </c>
      <c r="J131" s="185" t="s">
        <v>629</v>
      </c>
      <c r="K131" s="180" t="s">
        <v>294</v>
      </c>
      <c r="L131" s="181" t="s">
        <v>670</v>
      </c>
      <c r="M131" s="131" t="s">
        <v>92</v>
      </c>
      <c r="N131" s="133">
        <v>44936</v>
      </c>
      <c r="O131" s="133">
        <v>45291</v>
      </c>
      <c r="P131" s="182" t="s">
        <v>231</v>
      </c>
      <c r="Q131" s="248" t="s">
        <v>138</v>
      </c>
      <c r="R131" s="183" t="s">
        <v>138</v>
      </c>
      <c r="S131" s="248" t="s">
        <v>138</v>
      </c>
      <c r="T131" s="183" t="s">
        <v>138</v>
      </c>
      <c r="U131" s="248" t="s">
        <v>138</v>
      </c>
      <c r="V131" s="183">
        <v>1</v>
      </c>
      <c r="W131" s="248" t="s">
        <v>138</v>
      </c>
      <c r="X131" s="183" t="s">
        <v>138</v>
      </c>
      <c r="Y131" s="248" t="s">
        <v>138</v>
      </c>
      <c r="Z131" s="183" t="s">
        <v>138</v>
      </c>
      <c r="AA131" s="248" t="s">
        <v>138</v>
      </c>
      <c r="AB131" s="184">
        <v>2</v>
      </c>
      <c r="AC131" s="136" t="s">
        <v>121</v>
      </c>
      <c r="AD131" s="137" t="s">
        <v>103</v>
      </c>
      <c r="AE131" s="138" t="s">
        <v>1027</v>
      </c>
      <c r="AF131" s="147" t="s">
        <v>1092</v>
      </c>
      <c r="AG131" s="139"/>
      <c r="AH131" s="140">
        <v>4155443333</v>
      </c>
      <c r="AI131" s="298"/>
    </row>
    <row r="132" spans="2:35" ht="51" customHeight="1" x14ac:dyDescent="0.25">
      <c r="B132" s="130" t="s">
        <v>614</v>
      </c>
      <c r="C132" s="131" t="s">
        <v>615</v>
      </c>
      <c r="D132" s="131" t="s">
        <v>647</v>
      </c>
      <c r="E132" s="204" t="s">
        <v>667</v>
      </c>
      <c r="F132" s="131" t="s">
        <v>1026</v>
      </c>
      <c r="G132" s="224">
        <v>2</v>
      </c>
      <c r="H132" s="132" t="s">
        <v>685</v>
      </c>
      <c r="I132" s="132" t="s">
        <v>99</v>
      </c>
      <c r="J132" s="185" t="s">
        <v>629</v>
      </c>
      <c r="K132" s="180" t="s">
        <v>294</v>
      </c>
      <c r="L132" s="181" t="s">
        <v>686</v>
      </c>
      <c r="M132" s="131" t="s">
        <v>92</v>
      </c>
      <c r="N132" s="133">
        <v>44936</v>
      </c>
      <c r="O132" s="133">
        <v>45291</v>
      </c>
      <c r="P132" s="182" t="s">
        <v>231</v>
      </c>
      <c r="Q132" s="248" t="s">
        <v>138</v>
      </c>
      <c r="R132" s="183" t="s">
        <v>138</v>
      </c>
      <c r="S132" s="248" t="s">
        <v>138</v>
      </c>
      <c r="T132" s="183" t="s">
        <v>138</v>
      </c>
      <c r="U132" s="248" t="s">
        <v>138</v>
      </c>
      <c r="V132" s="183">
        <v>1</v>
      </c>
      <c r="W132" s="248" t="s">
        <v>138</v>
      </c>
      <c r="X132" s="183" t="s">
        <v>138</v>
      </c>
      <c r="Y132" s="248" t="s">
        <v>138</v>
      </c>
      <c r="Z132" s="183" t="s">
        <v>138</v>
      </c>
      <c r="AA132" s="248" t="s">
        <v>138</v>
      </c>
      <c r="AB132" s="184">
        <v>2</v>
      </c>
      <c r="AC132" s="136" t="s">
        <v>121</v>
      </c>
      <c r="AD132" s="137" t="s">
        <v>103</v>
      </c>
      <c r="AE132" s="138" t="s">
        <v>1027</v>
      </c>
      <c r="AF132" s="147" t="s">
        <v>1092</v>
      </c>
      <c r="AG132" s="139"/>
      <c r="AH132" s="140">
        <v>4155443333</v>
      </c>
      <c r="AI132" s="299"/>
    </row>
    <row r="133" spans="2:35" ht="51" customHeight="1" x14ac:dyDescent="0.25">
      <c r="B133" s="130" t="s">
        <v>614</v>
      </c>
      <c r="C133" s="131" t="s">
        <v>615</v>
      </c>
      <c r="D133" s="131" t="s">
        <v>658</v>
      </c>
      <c r="E133" s="204" t="s">
        <v>671</v>
      </c>
      <c r="F133" s="131" t="s">
        <v>1026</v>
      </c>
      <c r="G133" s="224">
        <v>12</v>
      </c>
      <c r="H133" s="132" t="s">
        <v>660</v>
      </c>
      <c r="I133" s="132" t="s">
        <v>88</v>
      </c>
      <c r="J133" s="185" t="s">
        <v>661</v>
      </c>
      <c r="K133" s="180" t="s">
        <v>294</v>
      </c>
      <c r="L133" s="181" t="s">
        <v>662</v>
      </c>
      <c r="M133" s="131" t="s">
        <v>92</v>
      </c>
      <c r="N133" s="133">
        <v>44936</v>
      </c>
      <c r="O133" s="133">
        <v>45291</v>
      </c>
      <c r="P133" s="182" t="s">
        <v>93</v>
      </c>
      <c r="Q133" s="248" t="s">
        <v>138</v>
      </c>
      <c r="R133" s="183" t="s">
        <v>138</v>
      </c>
      <c r="S133" s="248">
        <v>3</v>
      </c>
      <c r="T133" s="183" t="s">
        <v>138</v>
      </c>
      <c r="U133" s="248" t="s">
        <v>138</v>
      </c>
      <c r="V133" s="183">
        <v>6</v>
      </c>
      <c r="W133" s="248" t="s">
        <v>138</v>
      </c>
      <c r="X133" s="183" t="s">
        <v>138</v>
      </c>
      <c r="Y133" s="248">
        <v>9</v>
      </c>
      <c r="Z133" s="183" t="s">
        <v>138</v>
      </c>
      <c r="AA133" s="248" t="s">
        <v>138</v>
      </c>
      <c r="AB133" s="184">
        <v>12</v>
      </c>
      <c r="AC133" s="136" t="s">
        <v>121</v>
      </c>
      <c r="AD133" s="137" t="s">
        <v>103</v>
      </c>
      <c r="AE133" s="138" t="s">
        <v>1027</v>
      </c>
      <c r="AF133" s="147" t="s">
        <v>1092</v>
      </c>
      <c r="AG133" s="139"/>
      <c r="AH133" s="140">
        <v>4155846</v>
      </c>
      <c r="AI133" s="297">
        <v>1032325000</v>
      </c>
    </row>
    <row r="134" spans="2:35" ht="51" customHeight="1" x14ac:dyDescent="0.25">
      <c r="B134" s="130" t="s">
        <v>614</v>
      </c>
      <c r="C134" s="131" t="s">
        <v>615</v>
      </c>
      <c r="D134" s="131" t="s">
        <v>658</v>
      </c>
      <c r="E134" s="204" t="s">
        <v>674</v>
      </c>
      <c r="F134" s="131" t="s">
        <v>1026</v>
      </c>
      <c r="G134" s="224">
        <v>2</v>
      </c>
      <c r="H134" s="132" t="s">
        <v>664</v>
      </c>
      <c r="I134" s="132" t="s">
        <v>88</v>
      </c>
      <c r="J134" s="185" t="s">
        <v>665</v>
      </c>
      <c r="K134" s="180" t="s">
        <v>294</v>
      </c>
      <c r="L134" s="181" t="s">
        <v>666</v>
      </c>
      <c r="M134" s="131" t="s">
        <v>92</v>
      </c>
      <c r="N134" s="133">
        <v>44936</v>
      </c>
      <c r="O134" s="133">
        <v>45291</v>
      </c>
      <c r="P134" s="182" t="s">
        <v>231</v>
      </c>
      <c r="Q134" s="248" t="s">
        <v>138</v>
      </c>
      <c r="R134" s="183" t="s">
        <v>138</v>
      </c>
      <c r="S134" s="248" t="s">
        <v>138</v>
      </c>
      <c r="T134" s="183" t="s">
        <v>138</v>
      </c>
      <c r="U134" s="248" t="s">
        <v>138</v>
      </c>
      <c r="V134" s="183">
        <v>1</v>
      </c>
      <c r="W134" s="248" t="s">
        <v>138</v>
      </c>
      <c r="X134" s="183" t="s">
        <v>138</v>
      </c>
      <c r="Y134" s="248" t="s">
        <v>138</v>
      </c>
      <c r="Z134" s="183" t="s">
        <v>138</v>
      </c>
      <c r="AA134" s="248" t="s">
        <v>138</v>
      </c>
      <c r="AB134" s="184">
        <v>2</v>
      </c>
      <c r="AC134" s="136" t="s">
        <v>121</v>
      </c>
      <c r="AD134" s="137" t="s">
        <v>103</v>
      </c>
      <c r="AE134" s="138" t="s">
        <v>1027</v>
      </c>
      <c r="AF134" s="147" t="s">
        <v>1092</v>
      </c>
      <c r="AG134" s="139"/>
      <c r="AH134" s="140">
        <v>4155846</v>
      </c>
      <c r="AI134" s="298"/>
    </row>
    <row r="135" spans="2:35" ht="51" customHeight="1" x14ac:dyDescent="0.25">
      <c r="B135" s="130" t="s">
        <v>614</v>
      </c>
      <c r="C135" s="131" t="s">
        <v>615</v>
      </c>
      <c r="D135" s="131" t="s">
        <v>658</v>
      </c>
      <c r="E135" s="204" t="s">
        <v>677</v>
      </c>
      <c r="F135" s="131" t="s">
        <v>1026</v>
      </c>
      <c r="G135" s="224">
        <v>2</v>
      </c>
      <c r="H135" s="132" t="s">
        <v>668</v>
      </c>
      <c r="I135" s="132" t="s">
        <v>88</v>
      </c>
      <c r="J135" s="185" t="s">
        <v>669</v>
      </c>
      <c r="K135" s="180" t="s">
        <v>294</v>
      </c>
      <c r="L135" s="181" t="s">
        <v>670</v>
      </c>
      <c r="M135" s="131" t="s">
        <v>92</v>
      </c>
      <c r="N135" s="133">
        <v>44936</v>
      </c>
      <c r="O135" s="133">
        <v>45291</v>
      </c>
      <c r="P135" s="182" t="s">
        <v>231</v>
      </c>
      <c r="Q135" s="248" t="s">
        <v>138</v>
      </c>
      <c r="R135" s="183" t="s">
        <v>138</v>
      </c>
      <c r="S135" s="248" t="s">
        <v>138</v>
      </c>
      <c r="T135" s="183" t="s">
        <v>138</v>
      </c>
      <c r="U135" s="248" t="s">
        <v>138</v>
      </c>
      <c r="V135" s="183">
        <v>1</v>
      </c>
      <c r="W135" s="248" t="s">
        <v>138</v>
      </c>
      <c r="X135" s="183" t="s">
        <v>138</v>
      </c>
      <c r="Y135" s="248" t="s">
        <v>138</v>
      </c>
      <c r="Z135" s="183" t="s">
        <v>138</v>
      </c>
      <c r="AA135" s="248" t="s">
        <v>138</v>
      </c>
      <c r="AB135" s="184">
        <v>2</v>
      </c>
      <c r="AC135" s="136" t="s">
        <v>121</v>
      </c>
      <c r="AD135" s="137" t="s">
        <v>103</v>
      </c>
      <c r="AE135" s="138" t="s">
        <v>1027</v>
      </c>
      <c r="AF135" s="147" t="s">
        <v>1092</v>
      </c>
      <c r="AG135" s="139"/>
      <c r="AH135" s="140">
        <v>4155846</v>
      </c>
      <c r="AI135" s="298"/>
    </row>
    <row r="136" spans="2:35" ht="51" customHeight="1" x14ac:dyDescent="0.25">
      <c r="B136" s="130" t="s">
        <v>614</v>
      </c>
      <c r="C136" s="131" t="s">
        <v>615</v>
      </c>
      <c r="D136" s="131" t="s">
        <v>658</v>
      </c>
      <c r="E136" s="204" t="s">
        <v>680</v>
      </c>
      <c r="F136" s="131" t="s">
        <v>1026</v>
      </c>
      <c r="G136" s="224">
        <v>1</v>
      </c>
      <c r="H136" s="132" t="s">
        <v>672</v>
      </c>
      <c r="I136" s="132" t="s">
        <v>88</v>
      </c>
      <c r="J136" s="185" t="s">
        <v>629</v>
      </c>
      <c r="K136" s="180" t="s">
        <v>294</v>
      </c>
      <c r="L136" s="181" t="s">
        <v>673</v>
      </c>
      <c r="M136" s="131" t="s">
        <v>92</v>
      </c>
      <c r="N136" s="133">
        <v>44936</v>
      </c>
      <c r="O136" s="133">
        <v>45291</v>
      </c>
      <c r="P136" s="182" t="s">
        <v>131</v>
      </c>
      <c r="Q136" s="248" t="s">
        <v>138</v>
      </c>
      <c r="R136" s="183" t="s">
        <v>138</v>
      </c>
      <c r="S136" s="248" t="s">
        <v>138</v>
      </c>
      <c r="T136" s="183" t="s">
        <v>138</v>
      </c>
      <c r="U136" s="248" t="s">
        <v>138</v>
      </c>
      <c r="V136" s="183" t="s">
        <v>138</v>
      </c>
      <c r="W136" s="248" t="s">
        <v>138</v>
      </c>
      <c r="X136" s="183" t="s">
        <v>138</v>
      </c>
      <c r="Y136" s="248" t="s">
        <v>138</v>
      </c>
      <c r="Z136" s="183" t="s">
        <v>138</v>
      </c>
      <c r="AA136" s="248" t="s">
        <v>138</v>
      </c>
      <c r="AB136" s="184">
        <v>1</v>
      </c>
      <c r="AC136" s="136" t="s">
        <v>121</v>
      </c>
      <c r="AD136" s="137" t="s">
        <v>103</v>
      </c>
      <c r="AE136" s="138" t="s">
        <v>1027</v>
      </c>
      <c r="AF136" s="147" t="s">
        <v>1092</v>
      </c>
      <c r="AG136" s="139"/>
      <c r="AH136" s="140">
        <v>1661197</v>
      </c>
      <c r="AI136" s="298"/>
    </row>
    <row r="137" spans="2:35" ht="51" customHeight="1" x14ac:dyDescent="0.25">
      <c r="B137" s="130" t="s">
        <v>614</v>
      </c>
      <c r="C137" s="131" t="s">
        <v>615</v>
      </c>
      <c r="D137" s="131" t="s">
        <v>658</v>
      </c>
      <c r="E137" s="204" t="s">
        <v>682</v>
      </c>
      <c r="F137" s="131" t="s">
        <v>1026</v>
      </c>
      <c r="G137" s="224">
        <v>2</v>
      </c>
      <c r="H137" s="132" t="s">
        <v>1090</v>
      </c>
      <c r="I137" s="132" t="s">
        <v>88</v>
      </c>
      <c r="J137" s="185" t="s">
        <v>675</v>
      </c>
      <c r="K137" s="180" t="s">
        <v>294</v>
      </c>
      <c r="L137" s="181" t="s">
        <v>676</v>
      </c>
      <c r="M137" s="131" t="s">
        <v>92</v>
      </c>
      <c r="N137" s="133">
        <v>44936</v>
      </c>
      <c r="O137" s="133">
        <v>45291</v>
      </c>
      <c r="P137" s="182" t="s">
        <v>231</v>
      </c>
      <c r="Q137" s="248" t="s">
        <v>138</v>
      </c>
      <c r="R137" s="183" t="s">
        <v>138</v>
      </c>
      <c r="S137" s="248" t="s">
        <v>138</v>
      </c>
      <c r="T137" s="183" t="s">
        <v>138</v>
      </c>
      <c r="U137" s="248" t="s">
        <v>138</v>
      </c>
      <c r="V137" s="183">
        <v>1</v>
      </c>
      <c r="W137" s="248" t="s">
        <v>138</v>
      </c>
      <c r="X137" s="183" t="s">
        <v>138</v>
      </c>
      <c r="Y137" s="248" t="s">
        <v>138</v>
      </c>
      <c r="Z137" s="183" t="s">
        <v>138</v>
      </c>
      <c r="AA137" s="248" t="s">
        <v>138</v>
      </c>
      <c r="AB137" s="184">
        <v>2</v>
      </c>
      <c r="AC137" s="136" t="s">
        <v>121</v>
      </c>
      <c r="AD137" s="137" t="s">
        <v>103</v>
      </c>
      <c r="AE137" s="138" t="s">
        <v>1027</v>
      </c>
      <c r="AF137" s="147" t="s">
        <v>1092</v>
      </c>
      <c r="AG137" s="139"/>
      <c r="AH137" s="140">
        <v>4155846</v>
      </c>
      <c r="AI137" s="298"/>
    </row>
    <row r="138" spans="2:35" ht="51" customHeight="1" x14ac:dyDescent="0.25">
      <c r="B138" s="130" t="s">
        <v>614</v>
      </c>
      <c r="C138" s="131" t="s">
        <v>615</v>
      </c>
      <c r="D138" s="131" t="s">
        <v>658</v>
      </c>
      <c r="E138" s="204" t="s">
        <v>684</v>
      </c>
      <c r="F138" s="131" t="s">
        <v>1026</v>
      </c>
      <c r="G138" s="224">
        <v>2</v>
      </c>
      <c r="H138" s="132" t="s">
        <v>678</v>
      </c>
      <c r="I138" s="132" t="s">
        <v>88</v>
      </c>
      <c r="J138" s="185" t="s">
        <v>629</v>
      </c>
      <c r="K138" s="180" t="s">
        <v>294</v>
      </c>
      <c r="L138" s="181" t="s">
        <v>679</v>
      </c>
      <c r="M138" s="131" t="s">
        <v>92</v>
      </c>
      <c r="N138" s="133">
        <v>44936</v>
      </c>
      <c r="O138" s="133">
        <v>45291</v>
      </c>
      <c r="P138" s="182" t="s">
        <v>231</v>
      </c>
      <c r="Q138" s="248" t="s">
        <v>138</v>
      </c>
      <c r="R138" s="183" t="s">
        <v>138</v>
      </c>
      <c r="S138" s="248" t="s">
        <v>138</v>
      </c>
      <c r="T138" s="183" t="s">
        <v>138</v>
      </c>
      <c r="U138" s="248" t="s">
        <v>138</v>
      </c>
      <c r="V138" s="183">
        <v>1</v>
      </c>
      <c r="W138" s="248" t="s">
        <v>138</v>
      </c>
      <c r="X138" s="183" t="s">
        <v>138</v>
      </c>
      <c r="Y138" s="248" t="s">
        <v>138</v>
      </c>
      <c r="Z138" s="183" t="s">
        <v>138</v>
      </c>
      <c r="AA138" s="248" t="s">
        <v>138</v>
      </c>
      <c r="AB138" s="184">
        <v>2</v>
      </c>
      <c r="AC138" s="136" t="s">
        <v>121</v>
      </c>
      <c r="AD138" s="137" t="s">
        <v>103</v>
      </c>
      <c r="AE138" s="138" t="s">
        <v>1027</v>
      </c>
      <c r="AF138" s="147" t="s">
        <v>1092</v>
      </c>
      <c r="AG138" s="139"/>
      <c r="AH138" s="140">
        <v>4155846</v>
      </c>
      <c r="AI138" s="298"/>
    </row>
    <row r="139" spans="2:35" ht="51" customHeight="1" x14ac:dyDescent="0.25">
      <c r="B139" s="130" t="s">
        <v>614</v>
      </c>
      <c r="C139" s="131" t="s">
        <v>615</v>
      </c>
      <c r="D139" s="131" t="s">
        <v>658</v>
      </c>
      <c r="E139" s="204" t="s">
        <v>687</v>
      </c>
      <c r="F139" s="131" t="s">
        <v>1026</v>
      </c>
      <c r="G139" s="224">
        <v>1</v>
      </c>
      <c r="H139" s="132" t="s">
        <v>688</v>
      </c>
      <c r="I139" s="132" t="s">
        <v>88</v>
      </c>
      <c r="J139" s="185" t="s">
        <v>629</v>
      </c>
      <c r="K139" s="180" t="s">
        <v>294</v>
      </c>
      <c r="L139" s="181" t="s">
        <v>689</v>
      </c>
      <c r="M139" s="131" t="s">
        <v>92</v>
      </c>
      <c r="N139" s="133">
        <v>44936</v>
      </c>
      <c r="O139" s="133">
        <v>45291</v>
      </c>
      <c r="P139" s="182" t="s">
        <v>131</v>
      </c>
      <c r="Q139" s="248" t="s">
        <v>138</v>
      </c>
      <c r="R139" s="183" t="s">
        <v>138</v>
      </c>
      <c r="S139" s="248" t="s">
        <v>138</v>
      </c>
      <c r="T139" s="183" t="s">
        <v>138</v>
      </c>
      <c r="U139" s="248" t="s">
        <v>138</v>
      </c>
      <c r="V139" s="183" t="s">
        <v>138</v>
      </c>
      <c r="W139" s="248" t="s">
        <v>138</v>
      </c>
      <c r="X139" s="183" t="s">
        <v>138</v>
      </c>
      <c r="Y139" s="248" t="s">
        <v>138</v>
      </c>
      <c r="Z139" s="183" t="s">
        <v>138</v>
      </c>
      <c r="AA139" s="248" t="s">
        <v>138</v>
      </c>
      <c r="AB139" s="184">
        <v>1</v>
      </c>
      <c r="AC139" s="136" t="s">
        <v>121</v>
      </c>
      <c r="AD139" s="137" t="s">
        <v>103</v>
      </c>
      <c r="AE139" s="138" t="s">
        <v>1027</v>
      </c>
      <c r="AF139" s="147" t="s">
        <v>1092</v>
      </c>
      <c r="AG139" s="139"/>
      <c r="AH139" s="140">
        <v>1661197</v>
      </c>
      <c r="AI139" s="298"/>
    </row>
    <row r="140" spans="2:35" ht="99.75" customHeight="1" x14ac:dyDescent="0.25">
      <c r="B140" s="130" t="s">
        <v>614</v>
      </c>
      <c r="C140" s="131" t="s">
        <v>615</v>
      </c>
      <c r="D140" s="131" t="s">
        <v>658</v>
      </c>
      <c r="E140" s="204" t="s">
        <v>690</v>
      </c>
      <c r="F140" s="131" t="s">
        <v>1026</v>
      </c>
      <c r="G140" s="224">
        <v>3</v>
      </c>
      <c r="H140" s="132" t="s">
        <v>691</v>
      </c>
      <c r="I140" s="132" t="s">
        <v>88</v>
      </c>
      <c r="J140" s="185" t="s">
        <v>629</v>
      </c>
      <c r="K140" s="180" t="s">
        <v>294</v>
      </c>
      <c r="L140" s="181" t="s">
        <v>692</v>
      </c>
      <c r="M140" s="131" t="s">
        <v>92</v>
      </c>
      <c r="N140" s="133">
        <v>44936</v>
      </c>
      <c r="O140" s="133">
        <v>45291</v>
      </c>
      <c r="P140" s="182" t="s">
        <v>131</v>
      </c>
      <c r="Q140" s="248" t="s">
        <v>138</v>
      </c>
      <c r="R140" s="183" t="s">
        <v>138</v>
      </c>
      <c r="S140" s="248" t="s">
        <v>138</v>
      </c>
      <c r="T140" s="183" t="s">
        <v>138</v>
      </c>
      <c r="U140" s="248" t="s">
        <v>138</v>
      </c>
      <c r="V140" s="183" t="s">
        <v>138</v>
      </c>
      <c r="W140" s="248" t="s">
        <v>138</v>
      </c>
      <c r="X140" s="183" t="s">
        <v>138</v>
      </c>
      <c r="Y140" s="248" t="s">
        <v>138</v>
      </c>
      <c r="Z140" s="183" t="s">
        <v>138</v>
      </c>
      <c r="AA140" s="248" t="s">
        <v>138</v>
      </c>
      <c r="AB140" s="184">
        <v>3</v>
      </c>
      <c r="AC140" s="136" t="s">
        <v>121</v>
      </c>
      <c r="AD140" s="137" t="s">
        <v>103</v>
      </c>
      <c r="AE140" s="138" t="s">
        <v>1027</v>
      </c>
      <c r="AF140" s="147" t="s">
        <v>1092</v>
      </c>
      <c r="AG140" s="139"/>
      <c r="AH140" s="140">
        <v>1661197</v>
      </c>
      <c r="AI140" s="298"/>
    </row>
    <row r="141" spans="2:35" ht="99.75" customHeight="1" x14ac:dyDescent="0.25">
      <c r="B141" s="130" t="s">
        <v>614</v>
      </c>
      <c r="C141" s="131" t="s">
        <v>615</v>
      </c>
      <c r="D141" s="131" t="s">
        <v>658</v>
      </c>
      <c r="E141" s="204" t="s">
        <v>693</v>
      </c>
      <c r="F141" s="131" t="s">
        <v>1026</v>
      </c>
      <c r="G141" s="224">
        <v>4</v>
      </c>
      <c r="H141" s="132" t="s">
        <v>694</v>
      </c>
      <c r="I141" s="132" t="s">
        <v>88</v>
      </c>
      <c r="J141" s="185" t="s">
        <v>629</v>
      </c>
      <c r="K141" s="180" t="s">
        <v>294</v>
      </c>
      <c r="L141" s="181" t="s">
        <v>695</v>
      </c>
      <c r="M141" s="131" t="s">
        <v>92</v>
      </c>
      <c r="N141" s="133">
        <v>44936</v>
      </c>
      <c r="O141" s="133">
        <v>45291</v>
      </c>
      <c r="P141" s="182" t="s">
        <v>231</v>
      </c>
      <c r="Q141" s="248" t="s">
        <v>138</v>
      </c>
      <c r="R141" s="183" t="s">
        <v>138</v>
      </c>
      <c r="S141" s="248" t="s">
        <v>138</v>
      </c>
      <c r="T141" s="183" t="s">
        <v>138</v>
      </c>
      <c r="U141" s="248" t="s">
        <v>138</v>
      </c>
      <c r="V141" s="183">
        <v>2</v>
      </c>
      <c r="W141" s="248" t="s">
        <v>138</v>
      </c>
      <c r="X141" s="183" t="s">
        <v>138</v>
      </c>
      <c r="Y141" s="248" t="s">
        <v>138</v>
      </c>
      <c r="Z141" s="183" t="s">
        <v>138</v>
      </c>
      <c r="AA141" s="248" t="s">
        <v>138</v>
      </c>
      <c r="AB141" s="184">
        <v>4</v>
      </c>
      <c r="AC141" s="136" t="s">
        <v>121</v>
      </c>
      <c r="AD141" s="137" t="s">
        <v>103</v>
      </c>
      <c r="AE141" s="138" t="s">
        <v>1027</v>
      </c>
      <c r="AF141" s="147" t="s">
        <v>1092</v>
      </c>
      <c r="AG141" s="139"/>
      <c r="AH141" s="140">
        <v>1661197</v>
      </c>
      <c r="AI141" s="298"/>
    </row>
    <row r="142" spans="2:35" ht="99.75" customHeight="1" x14ac:dyDescent="0.25">
      <c r="B142" s="130" t="s">
        <v>614</v>
      </c>
      <c r="C142" s="131" t="s">
        <v>615</v>
      </c>
      <c r="D142" s="131" t="s">
        <v>658</v>
      </c>
      <c r="E142" s="204" t="s">
        <v>696</v>
      </c>
      <c r="F142" s="131" t="s">
        <v>1026</v>
      </c>
      <c r="G142" s="224">
        <v>3</v>
      </c>
      <c r="H142" s="132" t="s">
        <v>697</v>
      </c>
      <c r="I142" s="132" t="s">
        <v>88</v>
      </c>
      <c r="J142" s="185" t="s">
        <v>629</v>
      </c>
      <c r="K142" s="180" t="s">
        <v>294</v>
      </c>
      <c r="L142" s="181" t="s">
        <v>698</v>
      </c>
      <c r="M142" s="131" t="s">
        <v>92</v>
      </c>
      <c r="N142" s="133">
        <v>44936</v>
      </c>
      <c r="O142" s="133">
        <v>45291</v>
      </c>
      <c r="P142" s="182" t="s">
        <v>231</v>
      </c>
      <c r="Q142" s="248" t="s">
        <v>138</v>
      </c>
      <c r="R142" s="183" t="s">
        <v>138</v>
      </c>
      <c r="S142" s="248" t="s">
        <v>138</v>
      </c>
      <c r="T142" s="183" t="s">
        <v>138</v>
      </c>
      <c r="U142" s="248" t="s">
        <v>138</v>
      </c>
      <c r="V142" s="183">
        <v>2</v>
      </c>
      <c r="W142" s="248" t="s">
        <v>138</v>
      </c>
      <c r="X142" s="183" t="s">
        <v>138</v>
      </c>
      <c r="Y142" s="248" t="s">
        <v>138</v>
      </c>
      <c r="Z142" s="183" t="s">
        <v>138</v>
      </c>
      <c r="AA142" s="248" t="s">
        <v>138</v>
      </c>
      <c r="AB142" s="184">
        <v>3</v>
      </c>
      <c r="AC142" s="136" t="s">
        <v>121</v>
      </c>
      <c r="AD142" s="137" t="s">
        <v>103</v>
      </c>
      <c r="AE142" s="138" t="s">
        <v>1027</v>
      </c>
      <c r="AF142" s="147" t="s">
        <v>1092</v>
      </c>
      <c r="AG142" s="139"/>
      <c r="AH142" s="140">
        <v>1661197</v>
      </c>
      <c r="AI142" s="298"/>
    </row>
    <row r="143" spans="2:35" ht="99.75" customHeight="1" x14ac:dyDescent="0.25">
      <c r="B143" s="193" t="s">
        <v>614</v>
      </c>
      <c r="C143" s="194" t="s">
        <v>615</v>
      </c>
      <c r="D143" s="131" t="s">
        <v>699</v>
      </c>
      <c r="E143" s="204" t="s">
        <v>700</v>
      </c>
      <c r="F143" s="194" t="s">
        <v>1026</v>
      </c>
      <c r="G143" s="225">
        <v>1</v>
      </c>
      <c r="H143" s="132" t="s">
        <v>1091</v>
      </c>
      <c r="I143" s="132" t="s">
        <v>88</v>
      </c>
      <c r="J143" s="185" t="s">
        <v>701</v>
      </c>
      <c r="K143" s="180" t="s">
        <v>118</v>
      </c>
      <c r="L143" s="181" t="s">
        <v>702</v>
      </c>
      <c r="M143" s="131" t="s">
        <v>179</v>
      </c>
      <c r="N143" s="133">
        <v>45078</v>
      </c>
      <c r="O143" s="133">
        <v>45107</v>
      </c>
      <c r="P143" s="182" t="s">
        <v>131</v>
      </c>
      <c r="Q143" s="248" t="s">
        <v>138</v>
      </c>
      <c r="R143" s="183" t="s">
        <v>138</v>
      </c>
      <c r="S143" s="248" t="s">
        <v>138</v>
      </c>
      <c r="T143" s="183" t="s">
        <v>138</v>
      </c>
      <c r="U143" s="248" t="s">
        <v>138</v>
      </c>
      <c r="V143" s="187">
        <v>1</v>
      </c>
      <c r="W143" s="248" t="s">
        <v>138</v>
      </c>
      <c r="X143" s="183" t="s">
        <v>138</v>
      </c>
      <c r="Y143" s="248" t="s">
        <v>138</v>
      </c>
      <c r="Z143" s="183" t="s">
        <v>138</v>
      </c>
      <c r="AA143" s="248" t="s">
        <v>138</v>
      </c>
      <c r="AB143" s="184" t="s">
        <v>138</v>
      </c>
      <c r="AC143" s="195"/>
      <c r="AD143" s="196"/>
      <c r="AE143" s="197"/>
      <c r="AF143" s="251" t="s">
        <v>1092</v>
      </c>
      <c r="AG143" s="198"/>
      <c r="AH143" s="140">
        <v>156983712</v>
      </c>
      <c r="AI143" s="299"/>
    </row>
    <row r="144" spans="2:35" ht="103.5" customHeight="1" x14ac:dyDescent="0.25">
      <c r="B144" s="130" t="s">
        <v>732</v>
      </c>
      <c r="C144" s="131" t="s">
        <v>733</v>
      </c>
      <c r="D144" s="131" t="s">
        <v>734</v>
      </c>
      <c r="E144" s="204" t="s">
        <v>735</v>
      </c>
      <c r="F144" s="131" t="s">
        <v>136</v>
      </c>
      <c r="G144" s="208">
        <v>2</v>
      </c>
      <c r="H144" s="132" t="s">
        <v>736</v>
      </c>
      <c r="I144" s="132" t="s">
        <v>88</v>
      </c>
      <c r="J144" s="132" t="s">
        <v>737</v>
      </c>
      <c r="K144" s="132" t="s">
        <v>294</v>
      </c>
      <c r="L144" s="132" t="s">
        <v>738</v>
      </c>
      <c r="M144" s="131" t="s">
        <v>92</v>
      </c>
      <c r="N144" s="133">
        <v>44958</v>
      </c>
      <c r="O144" s="133">
        <v>45289</v>
      </c>
      <c r="P144" s="141" t="s">
        <v>93</v>
      </c>
      <c r="Q144" s="235"/>
      <c r="R144" s="142"/>
      <c r="S144" s="235">
        <v>0.25</v>
      </c>
      <c r="T144" s="142"/>
      <c r="U144" s="235"/>
      <c r="V144" s="142">
        <v>0.5</v>
      </c>
      <c r="W144" s="235"/>
      <c r="X144" s="142"/>
      <c r="Y144" s="235">
        <v>0.75</v>
      </c>
      <c r="Z144" s="142"/>
      <c r="AA144" s="235"/>
      <c r="AB144" s="142">
        <v>1</v>
      </c>
      <c r="AC144" s="136" t="s">
        <v>121</v>
      </c>
      <c r="AD144" s="137" t="s">
        <v>103</v>
      </c>
      <c r="AE144" s="138" t="s">
        <v>1027</v>
      </c>
      <c r="AF144" s="147" t="s">
        <v>1092</v>
      </c>
      <c r="AG144" s="138"/>
      <c r="AH144" s="140">
        <v>81166000</v>
      </c>
      <c r="AI144" s="297">
        <v>1725318000</v>
      </c>
    </row>
    <row r="145" spans="2:35" ht="213.75" customHeight="1" x14ac:dyDescent="0.25">
      <c r="B145" s="130" t="s">
        <v>732</v>
      </c>
      <c r="C145" s="131" t="s">
        <v>733</v>
      </c>
      <c r="D145" s="131" t="s">
        <v>734</v>
      </c>
      <c r="E145" s="204" t="s">
        <v>739</v>
      </c>
      <c r="F145" s="131" t="s">
        <v>1026</v>
      </c>
      <c r="G145" s="208">
        <v>3</v>
      </c>
      <c r="H145" s="132" t="s">
        <v>740</v>
      </c>
      <c r="I145" s="132" t="s">
        <v>88</v>
      </c>
      <c r="J145" s="132" t="s">
        <v>741</v>
      </c>
      <c r="K145" s="132" t="s">
        <v>294</v>
      </c>
      <c r="L145" s="132" t="s">
        <v>1078</v>
      </c>
      <c r="M145" s="131" t="s">
        <v>92</v>
      </c>
      <c r="N145" s="133">
        <v>44958</v>
      </c>
      <c r="O145" s="133">
        <v>45289</v>
      </c>
      <c r="P145" s="141" t="s">
        <v>93</v>
      </c>
      <c r="Q145" s="235"/>
      <c r="R145" s="142"/>
      <c r="S145" s="235">
        <v>0.25</v>
      </c>
      <c r="T145" s="142"/>
      <c r="U145" s="235"/>
      <c r="V145" s="142">
        <v>0.5</v>
      </c>
      <c r="W145" s="235"/>
      <c r="X145" s="142"/>
      <c r="Y145" s="235">
        <v>0.75</v>
      </c>
      <c r="Z145" s="142"/>
      <c r="AA145" s="235"/>
      <c r="AB145" s="142">
        <v>1</v>
      </c>
      <c r="AC145" s="136" t="s">
        <v>121</v>
      </c>
      <c r="AD145" s="137" t="s">
        <v>103</v>
      </c>
      <c r="AE145" s="138" t="s">
        <v>1027</v>
      </c>
      <c r="AF145" s="147" t="s">
        <v>1092</v>
      </c>
      <c r="AG145" s="138"/>
      <c r="AH145" s="140">
        <v>31173000</v>
      </c>
      <c r="AI145" s="298"/>
    </row>
    <row r="146" spans="2:35" ht="168" customHeight="1" x14ac:dyDescent="0.25">
      <c r="B146" s="130" t="s">
        <v>732</v>
      </c>
      <c r="C146" s="131" t="s">
        <v>733</v>
      </c>
      <c r="D146" s="131" t="s">
        <v>734</v>
      </c>
      <c r="E146" s="204" t="s">
        <v>742</v>
      </c>
      <c r="F146" s="131" t="s">
        <v>136</v>
      </c>
      <c r="G146" s="208">
        <v>1</v>
      </c>
      <c r="H146" s="132" t="s">
        <v>1079</v>
      </c>
      <c r="I146" s="132" t="s">
        <v>88</v>
      </c>
      <c r="J146" s="132" t="s">
        <v>743</v>
      </c>
      <c r="K146" s="132" t="s">
        <v>294</v>
      </c>
      <c r="L146" s="132" t="s">
        <v>744</v>
      </c>
      <c r="M146" s="131" t="s">
        <v>92</v>
      </c>
      <c r="N146" s="133">
        <v>44958</v>
      </c>
      <c r="O146" s="133">
        <v>45289</v>
      </c>
      <c r="P146" s="141" t="s">
        <v>93</v>
      </c>
      <c r="Q146" s="235"/>
      <c r="R146" s="142"/>
      <c r="S146" s="235">
        <v>0.25</v>
      </c>
      <c r="T146" s="142"/>
      <c r="U146" s="235"/>
      <c r="V146" s="142">
        <v>0.5</v>
      </c>
      <c r="W146" s="235"/>
      <c r="X146" s="142"/>
      <c r="Y146" s="235">
        <v>0.75</v>
      </c>
      <c r="Z146" s="142"/>
      <c r="AA146" s="235"/>
      <c r="AB146" s="142">
        <v>1</v>
      </c>
      <c r="AC146" s="136" t="s">
        <v>121</v>
      </c>
      <c r="AD146" s="137" t="s">
        <v>103</v>
      </c>
      <c r="AE146" s="138" t="s">
        <v>1027</v>
      </c>
      <c r="AF146" s="147" t="s">
        <v>1092</v>
      </c>
      <c r="AG146" s="138"/>
      <c r="AH146" s="199" t="s">
        <v>745</v>
      </c>
      <c r="AI146" s="298"/>
    </row>
    <row r="147" spans="2:35" ht="92.25" customHeight="1" x14ac:dyDescent="0.25">
      <c r="B147" s="130" t="s">
        <v>732</v>
      </c>
      <c r="C147" s="131" t="s">
        <v>733</v>
      </c>
      <c r="D147" s="131" t="s">
        <v>734</v>
      </c>
      <c r="E147" s="204" t="s">
        <v>746</v>
      </c>
      <c r="F147" s="131" t="s">
        <v>136</v>
      </c>
      <c r="G147" s="208">
        <v>1</v>
      </c>
      <c r="H147" s="132" t="s">
        <v>747</v>
      </c>
      <c r="I147" s="132" t="s">
        <v>88</v>
      </c>
      <c r="J147" s="132" t="s">
        <v>743</v>
      </c>
      <c r="K147" s="132" t="s">
        <v>294</v>
      </c>
      <c r="L147" s="132" t="s">
        <v>748</v>
      </c>
      <c r="M147" s="131" t="s">
        <v>92</v>
      </c>
      <c r="N147" s="133">
        <v>44958</v>
      </c>
      <c r="O147" s="133">
        <v>45289</v>
      </c>
      <c r="P147" s="141" t="s">
        <v>93</v>
      </c>
      <c r="Q147" s="235"/>
      <c r="R147" s="142"/>
      <c r="S147" s="235">
        <v>0.25</v>
      </c>
      <c r="T147" s="142"/>
      <c r="U147" s="235"/>
      <c r="V147" s="142">
        <v>0.5</v>
      </c>
      <c r="W147" s="235"/>
      <c r="X147" s="142"/>
      <c r="Y147" s="235">
        <v>0.75</v>
      </c>
      <c r="Z147" s="142"/>
      <c r="AA147" s="235"/>
      <c r="AB147" s="142">
        <v>1</v>
      </c>
      <c r="AC147" s="136" t="s">
        <v>121</v>
      </c>
      <c r="AD147" s="137" t="s">
        <v>103</v>
      </c>
      <c r="AE147" s="138" t="s">
        <v>1027</v>
      </c>
      <c r="AF147" s="147" t="s">
        <v>1092</v>
      </c>
      <c r="AG147" s="138"/>
      <c r="AH147" s="200" t="s">
        <v>749</v>
      </c>
      <c r="AI147" s="299"/>
    </row>
    <row r="148" spans="2:35" ht="100.5" customHeight="1" x14ac:dyDescent="0.25">
      <c r="B148" s="130" t="s">
        <v>732</v>
      </c>
      <c r="C148" s="131" t="s">
        <v>733</v>
      </c>
      <c r="D148" s="131" t="s">
        <v>750</v>
      </c>
      <c r="E148" s="204" t="s">
        <v>751</v>
      </c>
      <c r="F148" s="131" t="s">
        <v>140</v>
      </c>
      <c r="G148" s="227">
        <v>4</v>
      </c>
      <c r="H148" s="132" t="s">
        <v>752</v>
      </c>
      <c r="I148" s="132" t="s">
        <v>88</v>
      </c>
      <c r="J148" s="132" t="s">
        <v>753</v>
      </c>
      <c r="K148" s="132" t="s">
        <v>118</v>
      </c>
      <c r="L148" s="138" t="s">
        <v>754</v>
      </c>
      <c r="M148" s="131" t="s">
        <v>92</v>
      </c>
      <c r="N148" s="133">
        <v>44958</v>
      </c>
      <c r="O148" s="133">
        <v>45289</v>
      </c>
      <c r="P148" s="141" t="s">
        <v>231</v>
      </c>
      <c r="Q148" s="235"/>
      <c r="R148" s="142"/>
      <c r="S148" s="235"/>
      <c r="T148" s="142"/>
      <c r="U148" s="235"/>
      <c r="V148" s="157">
        <v>2</v>
      </c>
      <c r="W148" s="235"/>
      <c r="X148" s="142"/>
      <c r="Y148" s="235"/>
      <c r="Z148" s="142"/>
      <c r="AA148" s="235"/>
      <c r="AB148" s="157">
        <v>2</v>
      </c>
      <c r="AC148" s="136" t="s">
        <v>471</v>
      </c>
      <c r="AD148" s="137" t="s">
        <v>103</v>
      </c>
      <c r="AE148" s="138" t="s">
        <v>1023</v>
      </c>
      <c r="AF148" s="147" t="s">
        <v>1092</v>
      </c>
      <c r="AG148" s="138"/>
      <c r="AH148" s="200" t="s">
        <v>755</v>
      </c>
      <c r="AI148" s="297">
        <v>1274682000</v>
      </c>
    </row>
    <row r="149" spans="2:35" ht="84" customHeight="1" x14ac:dyDescent="0.25">
      <c r="B149" s="130" t="s">
        <v>732</v>
      </c>
      <c r="C149" s="131" t="s">
        <v>733</v>
      </c>
      <c r="D149" s="131" t="s">
        <v>750</v>
      </c>
      <c r="E149" s="204" t="s">
        <v>756</v>
      </c>
      <c r="F149" s="131" t="s">
        <v>949</v>
      </c>
      <c r="G149" s="227">
        <v>2</v>
      </c>
      <c r="H149" s="132" t="s">
        <v>757</v>
      </c>
      <c r="I149" s="132" t="s">
        <v>88</v>
      </c>
      <c r="J149" s="132" t="s">
        <v>758</v>
      </c>
      <c r="K149" s="132" t="s">
        <v>294</v>
      </c>
      <c r="L149" s="155" t="s">
        <v>759</v>
      </c>
      <c r="M149" s="131" t="s">
        <v>92</v>
      </c>
      <c r="N149" s="133">
        <v>44958</v>
      </c>
      <c r="O149" s="133">
        <v>45289</v>
      </c>
      <c r="P149" s="141" t="s">
        <v>93</v>
      </c>
      <c r="Q149" s="235"/>
      <c r="R149" s="142"/>
      <c r="S149" s="235">
        <v>0.3</v>
      </c>
      <c r="T149" s="142"/>
      <c r="U149" s="235"/>
      <c r="V149" s="142">
        <v>0.65</v>
      </c>
      <c r="W149" s="235"/>
      <c r="X149" s="142"/>
      <c r="Y149" s="235">
        <v>0.8</v>
      </c>
      <c r="Z149" s="142"/>
      <c r="AA149" s="235"/>
      <c r="AB149" s="142">
        <v>1</v>
      </c>
      <c r="AC149" s="136" t="s">
        <v>471</v>
      </c>
      <c r="AD149" s="137" t="s">
        <v>103</v>
      </c>
      <c r="AE149" s="138" t="s">
        <v>1027</v>
      </c>
      <c r="AF149" s="147" t="s">
        <v>1092</v>
      </c>
      <c r="AG149" s="138"/>
      <c r="AH149" s="201">
        <v>59800000</v>
      </c>
      <c r="AI149" s="298"/>
    </row>
    <row r="150" spans="2:35" ht="51" customHeight="1" x14ac:dyDescent="0.25">
      <c r="B150" s="130" t="s">
        <v>732</v>
      </c>
      <c r="C150" s="131" t="s">
        <v>733</v>
      </c>
      <c r="D150" s="131" t="s">
        <v>750</v>
      </c>
      <c r="E150" s="204" t="s">
        <v>760</v>
      </c>
      <c r="F150" s="131" t="s">
        <v>136</v>
      </c>
      <c r="G150" s="227">
        <v>1</v>
      </c>
      <c r="H150" s="138" t="s">
        <v>1089</v>
      </c>
      <c r="I150" s="132" t="s">
        <v>88</v>
      </c>
      <c r="J150" s="138" t="s">
        <v>761</v>
      </c>
      <c r="K150" s="132" t="s">
        <v>294</v>
      </c>
      <c r="L150" s="138" t="s">
        <v>762</v>
      </c>
      <c r="M150" s="131" t="s">
        <v>92</v>
      </c>
      <c r="N150" s="133">
        <v>44958</v>
      </c>
      <c r="O150" s="133">
        <v>45289</v>
      </c>
      <c r="P150" s="141" t="s">
        <v>93</v>
      </c>
      <c r="Q150" s="235"/>
      <c r="R150" s="142"/>
      <c r="S150" s="235">
        <v>0.1</v>
      </c>
      <c r="T150" s="142"/>
      <c r="U150" s="235"/>
      <c r="V150" s="142">
        <v>0.4</v>
      </c>
      <c r="W150" s="235"/>
      <c r="X150" s="142"/>
      <c r="Y150" s="235">
        <v>0.7</v>
      </c>
      <c r="Z150" s="142"/>
      <c r="AA150" s="235"/>
      <c r="AB150" s="142">
        <v>1</v>
      </c>
      <c r="AC150" s="136" t="s">
        <v>121</v>
      </c>
      <c r="AD150" s="137" t="s">
        <v>103</v>
      </c>
      <c r="AE150" s="138" t="s">
        <v>1027</v>
      </c>
      <c r="AF150" s="147" t="s">
        <v>1092</v>
      </c>
      <c r="AG150" s="138"/>
      <c r="AH150" s="202">
        <v>220000000</v>
      </c>
      <c r="AI150" s="298"/>
    </row>
    <row r="151" spans="2:35" ht="51" customHeight="1" x14ac:dyDescent="0.25">
      <c r="B151" s="130" t="s">
        <v>732</v>
      </c>
      <c r="C151" s="131" t="s">
        <v>733</v>
      </c>
      <c r="D151" s="131" t="s">
        <v>750</v>
      </c>
      <c r="E151" s="204" t="s">
        <v>763</v>
      </c>
      <c r="F151" s="131" t="s">
        <v>136</v>
      </c>
      <c r="G151" s="212">
        <v>1</v>
      </c>
      <c r="H151" s="132" t="s">
        <v>764</v>
      </c>
      <c r="I151" s="132" t="s">
        <v>88</v>
      </c>
      <c r="J151" s="155" t="s">
        <v>765</v>
      </c>
      <c r="K151" s="132" t="s">
        <v>294</v>
      </c>
      <c r="L151" s="155" t="s">
        <v>766</v>
      </c>
      <c r="M151" s="131" t="s">
        <v>92</v>
      </c>
      <c r="N151" s="133">
        <v>44958</v>
      </c>
      <c r="O151" s="133">
        <v>45289</v>
      </c>
      <c r="P151" s="141" t="s">
        <v>93</v>
      </c>
      <c r="Q151" s="235"/>
      <c r="R151" s="142"/>
      <c r="S151" s="235">
        <v>0.1</v>
      </c>
      <c r="T151" s="142"/>
      <c r="U151" s="235"/>
      <c r="V151" s="142">
        <v>0.4</v>
      </c>
      <c r="W151" s="235"/>
      <c r="X151" s="142"/>
      <c r="Y151" s="235">
        <v>0.7</v>
      </c>
      <c r="Z151" s="142"/>
      <c r="AA151" s="235"/>
      <c r="AB151" s="142">
        <v>1</v>
      </c>
      <c r="AC151" s="136" t="s">
        <v>121</v>
      </c>
      <c r="AD151" s="137" t="s">
        <v>103</v>
      </c>
      <c r="AE151" s="138" t="s">
        <v>1027</v>
      </c>
      <c r="AF151" s="147" t="s">
        <v>1092</v>
      </c>
      <c r="AG151" s="138"/>
      <c r="AH151" s="201">
        <v>59800000</v>
      </c>
      <c r="AI151" s="298"/>
    </row>
    <row r="152" spans="2:35" ht="65.25" customHeight="1" x14ac:dyDescent="0.25">
      <c r="B152" s="130" t="s">
        <v>732</v>
      </c>
      <c r="C152" s="131" t="s">
        <v>733</v>
      </c>
      <c r="D152" s="131" t="s">
        <v>750</v>
      </c>
      <c r="E152" s="204" t="s">
        <v>1095</v>
      </c>
      <c r="F152" s="131" t="s">
        <v>136</v>
      </c>
      <c r="G152" s="227">
        <v>1</v>
      </c>
      <c r="H152" s="132" t="s">
        <v>767</v>
      </c>
      <c r="I152" s="132" t="s">
        <v>88</v>
      </c>
      <c r="J152" s="132" t="s">
        <v>768</v>
      </c>
      <c r="K152" s="132" t="s">
        <v>294</v>
      </c>
      <c r="L152" s="132" t="s">
        <v>1080</v>
      </c>
      <c r="M152" s="131" t="s">
        <v>92</v>
      </c>
      <c r="N152" s="133">
        <v>44958</v>
      </c>
      <c r="O152" s="133">
        <v>45289</v>
      </c>
      <c r="P152" s="141" t="s">
        <v>93</v>
      </c>
      <c r="Q152" s="235"/>
      <c r="R152" s="142"/>
      <c r="S152" s="235">
        <v>0.1</v>
      </c>
      <c r="T152" s="142"/>
      <c r="U152" s="235"/>
      <c r="V152" s="142">
        <v>0.4</v>
      </c>
      <c r="W152" s="235"/>
      <c r="X152" s="142"/>
      <c r="Y152" s="235">
        <v>0.7</v>
      </c>
      <c r="Z152" s="142"/>
      <c r="AA152" s="235"/>
      <c r="AB152" s="142">
        <v>1</v>
      </c>
      <c r="AC152" s="136" t="s">
        <v>471</v>
      </c>
      <c r="AD152" s="137" t="s">
        <v>103</v>
      </c>
      <c r="AE152" s="138" t="s">
        <v>1023</v>
      </c>
      <c r="AF152" s="147" t="s">
        <v>1092</v>
      </c>
      <c r="AG152" s="138"/>
      <c r="AH152" s="140">
        <v>60456000</v>
      </c>
      <c r="AI152" s="299"/>
    </row>
    <row r="153" spans="2:35" ht="51" customHeight="1" x14ac:dyDescent="0.25">
      <c r="B153" s="11" t="s">
        <v>769</v>
      </c>
      <c r="C153" s="14" t="s">
        <v>133</v>
      </c>
      <c r="D153" s="14" t="s">
        <v>770</v>
      </c>
      <c r="E153" s="204" t="s">
        <v>771</v>
      </c>
      <c r="F153" s="14" t="s">
        <v>1026</v>
      </c>
      <c r="G153" s="208">
        <v>11</v>
      </c>
      <c r="H153" s="121" t="s">
        <v>772</v>
      </c>
      <c r="I153" s="12" t="s">
        <v>128</v>
      </c>
      <c r="J153" s="46" t="s">
        <v>773</v>
      </c>
      <c r="K153" s="48" t="s">
        <v>294</v>
      </c>
      <c r="L153" s="51" t="s">
        <v>1081</v>
      </c>
      <c r="M153" s="14" t="s">
        <v>92</v>
      </c>
      <c r="N153" s="52">
        <v>44928</v>
      </c>
      <c r="O153" s="52">
        <v>45289</v>
      </c>
      <c r="P153" s="105" t="s">
        <v>181</v>
      </c>
      <c r="Q153" s="249">
        <v>1</v>
      </c>
      <c r="R153" s="120">
        <v>1</v>
      </c>
      <c r="S153" s="249">
        <v>1</v>
      </c>
      <c r="T153" s="120">
        <v>1</v>
      </c>
      <c r="U153" s="249">
        <v>1</v>
      </c>
      <c r="V153" s="120">
        <v>1</v>
      </c>
      <c r="W153" s="249">
        <v>1</v>
      </c>
      <c r="X153" s="120">
        <v>1</v>
      </c>
      <c r="Y153" s="249">
        <v>1</v>
      </c>
      <c r="Z153" s="120">
        <v>1</v>
      </c>
      <c r="AA153" s="249">
        <v>1</v>
      </c>
      <c r="AB153" s="118"/>
      <c r="AC153" s="16" t="s">
        <v>102</v>
      </c>
      <c r="AD153" s="17" t="s">
        <v>103</v>
      </c>
      <c r="AE153" s="41" t="s">
        <v>1027</v>
      </c>
      <c r="AF153" s="50" t="s">
        <v>1092</v>
      </c>
      <c r="AG153" s="43"/>
      <c r="AH153" s="53">
        <v>0</v>
      </c>
      <c r="AI153" s="53">
        <v>3349609759.5</v>
      </c>
    </row>
    <row r="154" spans="2:35" ht="51" customHeight="1" x14ac:dyDescent="0.25">
      <c r="B154" s="11" t="s">
        <v>769</v>
      </c>
      <c r="C154" s="14" t="s">
        <v>133</v>
      </c>
      <c r="D154" s="14" t="s">
        <v>775</v>
      </c>
      <c r="E154" s="204" t="s">
        <v>774</v>
      </c>
      <c r="F154" s="14" t="s">
        <v>1026</v>
      </c>
      <c r="G154" s="228">
        <v>1</v>
      </c>
      <c r="H154" s="121" t="s">
        <v>1082</v>
      </c>
      <c r="I154" s="12" t="s">
        <v>128</v>
      </c>
      <c r="J154" s="70" t="s">
        <v>777</v>
      </c>
      <c r="K154" s="51" t="s">
        <v>118</v>
      </c>
      <c r="L154" s="46" t="s">
        <v>1083</v>
      </c>
      <c r="M154" s="14" t="s">
        <v>92</v>
      </c>
      <c r="N154" s="52">
        <v>45122</v>
      </c>
      <c r="O154" s="52">
        <v>45260</v>
      </c>
      <c r="P154" s="105" t="s">
        <v>131</v>
      </c>
      <c r="Q154" s="250"/>
      <c r="R154" s="118"/>
      <c r="S154" s="250"/>
      <c r="T154" s="118"/>
      <c r="U154" s="250"/>
      <c r="V154" s="118"/>
      <c r="W154" s="250"/>
      <c r="X154" s="118"/>
      <c r="Y154" s="250"/>
      <c r="Z154" s="118"/>
      <c r="AA154" s="250">
        <v>1</v>
      </c>
      <c r="AB154" s="118"/>
      <c r="AC154" s="16" t="s">
        <v>102</v>
      </c>
      <c r="AD154" s="17" t="s">
        <v>103</v>
      </c>
      <c r="AE154" s="41" t="s">
        <v>1027</v>
      </c>
      <c r="AF154" s="50" t="s">
        <v>1092</v>
      </c>
      <c r="AG154" s="43"/>
      <c r="AH154" s="53">
        <v>0</v>
      </c>
      <c r="AI154" s="53">
        <v>365738922</v>
      </c>
    </row>
    <row r="155" spans="2:35" ht="51" customHeight="1" x14ac:dyDescent="0.25">
      <c r="B155" s="11" t="s">
        <v>769</v>
      </c>
      <c r="C155" s="14" t="s">
        <v>133</v>
      </c>
      <c r="D155" s="14" t="s">
        <v>778</v>
      </c>
      <c r="E155" s="204" t="s">
        <v>776</v>
      </c>
      <c r="F155" s="14" t="s">
        <v>140</v>
      </c>
      <c r="G155" s="208">
        <v>12</v>
      </c>
      <c r="H155" s="46" t="s">
        <v>780</v>
      </c>
      <c r="I155" s="12" t="s">
        <v>88</v>
      </c>
      <c r="J155" s="51" t="s">
        <v>781</v>
      </c>
      <c r="K155" s="48" t="s">
        <v>294</v>
      </c>
      <c r="L155" s="46" t="s">
        <v>782</v>
      </c>
      <c r="M155" s="14" t="s">
        <v>92</v>
      </c>
      <c r="N155" s="52">
        <v>44928</v>
      </c>
      <c r="O155" s="52">
        <v>45289</v>
      </c>
      <c r="P155" s="105" t="s">
        <v>181</v>
      </c>
      <c r="Q155" s="249">
        <v>1</v>
      </c>
      <c r="R155" s="120">
        <v>1</v>
      </c>
      <c r="S155" s="249">
        <v>1</v>
      </c>
      <c r="T155" s="120">
        <v>1</v>
      </c>
      <c r="U155" s="249">
        <v>1</v>
      </c>
      <c r="V155" s="120">
        <v>1</v>
      </c>
      <c r="W155" s="249">
        <v>1</v>
      </c>
      <c r="X155" s="120">
        <v>1</v>
      </c>
      <c r="Y155" s="249">
        <v>1</v>
      </c>
      <c r="Z155" s="120">
        <v>1</v>
      </c>
      <c r="AA155" s="249">
        <v>1</v>
      </c>
      <c r="AB155" s="120">
        <v>1</v>
      </c>
      <c r="AC155" s="16" t="s">
        <v>121</v>
      </c>
      <c r="AD155" s="17" t="s">
        <v>103</v>
      </c>
      <c r="AE155" s="41" t="s">
        <v>1027</v>
      </c>
      <c r="AF155" s="50" t="s">
        <v>1092</v>
      </c>
      <c r="AG155" s="43"/>
      <c r="AH155" s="53">
        <v>39360276</v>
      </c>
      <c r="AI155" s="292">
        <v>4692461877</v>
      </c>
    </row>
    <row r="156" spans="2:35" ht="68.25" customHeight="1" x14ac:dyDescent="0.25">
      <c r="B156" s="11" t="s">
        <v>769</v>
      </c>
      <c r="C156" s="14" t="s">
        <v>133</v>
      </c>
      <c r="D156" s="14" t="s">
        <v>778</v>
      </c>
      <c r="E156" s="204" t="s">
        <v>779</v>
      </c>
      <c r="F156" s="14" t="s">
        <v>140</v>
      </c>
      <c r="G156" s="209">
        <v>1</v>
      </c>
      <c r="H156" s="46" t="s">
        <v>784</v>
      </c>
      <c r="I156" s="12" t="s">
        <v>88</v>
      </c>
      <c r="J156" s="46" t="s">
        <v>785</v>
      </c>
      <c r="K156" s="47" t="s">
        <v>118</v>
      </c>
      <c r="L156" s="46" t="s">
        <v>786</v>
      </c>
      <c r="M156" s="14" t="s">
        <v>92</v>
      </c>
      <c r="N156" s="71">
        <v>44928</v>
      </c>
      <c r="O156" s="52">
        <v>45289</v>
      </c>
      <c r="P156" s="105" t="s">
        <v>181</v>
      </c>
      <c r="Q156" s="209">
        <v>1</v>
      </c>
      <c r="R156" s="119">
        <v>1</v>
      </c>
      <c r="S156" s="209">
        <v>1</v>
      </c>
      <c r="T156" s="119">
        <v>1</v>
      </c>
      <c r="U156" s="209">
        <v>1</v>
      </c>
      <c r="V156" s="119">
        <v>1</v>
      </c>
      <c r="W156" s="209">
        <v>1</v>
      </c>
      <c r="X156" s="119">
        <v>1</v>
      </c>
      <c r="Y156" s="209">
        <v>1</v>
      </c>
      <c r="Z156" s="119">
        <v>1</v>
      </c>
      <c r="AA156" s="209">
        <v>1</v>
      </c>
      <c r="AB156" s="119">
        <v>1</v>
      </c>
      <c r="AC156" s="16" t="s">
        <v>121</v>
      </c>
      <c r="AD156" s="17" t="s">
        <v>103</v>
      </c>
      <c r="AE156" s="41" t="s">
        <v>1027</v>
      </c>
      <c r="AF156" s="50" t="s">
        <v>1092</v>
      </c>
      <c r="AG156" s="43"/>
      <c r="AH156" s="74">
        <v>156256188</v>
      </c>
      <c r="AI156" s="293"/>
    </row>
    <row r="157" spans="2:35" ht="88.5" customHeight="1" x14ac:dyDescent="0.25">
      <c r="B157" s="11" t="s">
        <v>769</v>
      </c>
      <c r="C157" s="14" t="s">
        <v>133</v>
      </c>
      <c r="D157" s="14" t="s">
        <v>778</v>
      </c>
      <c r="E157" s="204" t="s">
        <v>783</v>
      </c>
      <c r="F157" s="14" t="s">
        <v>140</v>
      </c>
      <c r="G157" s="229">
        <v>3</v>
      </c>
      <c r="H157" s="48" t="s">
        <v>788</v>
      </c>
      <c r="I157" s="12" t="s">
        <v>128</v>
      </c>
      <c r="J157" s="57" t="s">
        <v>789</v>
      </c>
      <c r="K157" s="48" t="s">
        <v>294</v>
      </c>
      <c r="L157" s="57" t="s">
        <v>790</v>
      </c>
      <c r="M157" s="14" t="s">
        <v>568</v>
      </c>
      <c r="N157" s="72">
        <v>44936</v>
      </c>
      <c r="O157" s="52">
        <v>45289</v>
      </c>
      <c r="P157" s="105" t="s">
        <v>131</v>
      </c>
      <c r="Q157" s="231" t="s">
        <v>138</v>
      </c>
      <c r="R157" s="109" t="s">
        <v>138</v>
      </c>
      <c r="S157" s="231" t="s">
        <v>138</v>
      </c>
      <c r="T157" s="109" t="s">
        <v>138</v>
      </c>
      <c r="U157" s="231" t="s">
        <v>138</v>
      </c>
      <c r="V157" s="109" t="s">
        <v>138</v>
      </c>
      <c r="W157" s="231" t="s">
        <v>138</v>
      </c>
      <c r="X157" s="109" t="s">
        <v>138</v>
      </c>
      <c r="Y157" s="231" t="s">
        <v>138</v>
      </c>
      <c r="Z157" s="109" t="s">
        <v>138</v>
      </c>
      <c r="AA157" s="231" t="s">
        <v>138</v>
      </c>
      <c r="AB157" s="120">
        <v>3</v>
      </c>
      <c r="AC157" s="16" t="s">
        <v>121</v>
      </c>
      <c r="AD157" s="17" t="s">
        <v>103</v>
      </c>
      <c r="AE157" s="41" t="s">
        <v>1027</v>
      </c>
      <c r="AF157" s="50" t="s">
        <v>1092</v>
      </c>
      <c r="AG157" s="43"/>
      <c r="AH157" s="75">
        <v>46968640</v>
      </c>
      <c r="AI157" s="294"/>
    </row>
    <row r="158" spans="2:35" ht="142.5" customHeight="1" x14ac:dyDescent="0.25">
      <c r="B158" s="11" t="s">
        <v>769</v>
      </c>
      <c r="C158" s="14" t="s">
        <v>133</v>
      </c>
      <c r="D158" s="14" t="s">
        <v>791</v>
      </c>
      <c r="E158" s="204" t="s">
        <v>787</v>
      </c>
      <c r="F158" s="14" t="s">
        <v>140</v>
      </c>
      <c r="G158" s="209">
        <v>1</v>
      </c>
      <c r="H158" s="48" t="s">
        <v>793</v>
      </c>
      <c r="I158" s="12" t="s">
        <v>88</v>
      </c>
      <c r="J158" s="57" t="s">
        <v>1084</v>
      </c>
      <c r="K158" s="48" t="s">
        <v>118</v>
      </c>
      <c r="L158" s="57" t="s">
        <v>794</v>
      </c>
      <c r="M158" s="14" t="s">
        <v>92</v>
      </c>
      <c r="N158" s="72">
        <v>44927</v>
      </c>
      <c r="O158" s="52">
        <v>45289</v>
      </c>
      <c r="P158" s="105" t="s">
        <v>181</v>
      </c>
      <c r="Q158" s="230">
        <v>1</v>
      </c>
      <c r="R158" s="110">
        <v>1</v>
      </c>
      <c r="S158" s="230">
        <v>1</v>
      </c>
      <c r="T158" s="110">
        <v>1</v>
      </c>
      <c r="U158" s="230">
        <v>1</v>
      </c>
      <c r="V158" s="110">
        <v>1</v>
      </c>
      <c r="W158" s="230">
        <v>1</v>
      </c>
      <c r="X158" s="110">
        <v>1</v>
      </c>
      <c r="Y158" s="230">
        <v>1</v>
      </c>
      <c r="Z158" s="110">
        <v>1</v>
      </c>
      <c r="AA158" s="230">
        <v>1</v>
      </c>
      <c r="AB158" s="110">
        <v>1</v>
      </c>
      <c r="AC158" s="16" t="s">
        <v>121</v>
      </c>
      <c r="AD158" s="17" t="s">
        <v>103</v>
      </c>
      <c r="AE158" s="41" t="s">
        <v>1027</v>
      </c>
      <c r="AF158" s="50" t="s">
        <v>1092</v>
      </c>
      <c r="AG158" s="43"/>
      <c r="AH158" s="75">
        <v>0</v>
      </c>
      <c r="AI158" s="76">
        <v>9702455898.1800003</v>
      </c>
    </row>
    <row r="159" spans="2:35" ht="51" customHeight="1" x14ac:dyDescent="0.25">
      <c r="B159" s="11" t="s">
        <v>769</v>
      </c>
      <c r="C159" s="14" t="s">
        <v>133</v>
      </c>
      <c r="D159" s="14" t="s">
        <v>134</v>
      </c>
      <c r="E159" s="204" t="s">
        <v>792</v>
      </c>
      <c r="F159" s="14" t="s">
        <v>140</v>
      </c>
      <c r="G159" s="230">
        <v>1</v>
      </c>
      <c r="H159" s="48" t="s">
        <v>796</v>
      </c>
      <c r="I159" s="12" t="s">
        <v>128</v>
      </c>
      <c r="J159" s="57" t="s">
        <v>797</v>
      </c>
      <c r="K159" s="48" t="s">
        <v>118</v>
      </c>
      <c r="L159" s="57" t="s">
        <v>798</v>
      </c>
      <c r="M159" s="14" t="s">
        <v>92</v>
      </c>
      <c r="N159" s="72">
        <v>44927</v>
      </c>
      <c r="O159" s="52">
        <v>45289</v>
      </c>
      <c r="P159" s="105" t="s">
        <v>181</v>
      </c>
      <c r="Q159" s="230">
        <v>1</v>
      </c>
      <c r="R159" s="110">
        <v>1</v>
      </c>
      <c r="S159" s="230">
        <v>1</v>
      </c>
      <c r="T159" s="110">
        <v>1</v>
      </c>
      <c r="U159" s="230">
        <v>1</v>
      </c>
      <c r="V159" s="110">
        <v>1</v>
      </c>
      <c r="W159" s="230">
        <v>1</v>
      </c>
      <c r="X159" s="110">
        <v>1</v>
      </c>
      <c r="Y159" s="230">
        <v>1</v>
      </c>
      <c r="Z159" s="110">
        <v>1</v>
      </c>
      <c r="AA159" s="230">
        <v>1</v>
      </c>
      <c r="AB159" s="110">
        <v>0.98</v>
      </c>
      <c r="AC159" s="16" t="s">
        <v>121</v>
      </c>
      <c r="AD159" s="17" t="s">
        <v>103</v>
      </c>
      <c r="AE159" s="41" t="s">
        <v>1027</v>
      </c>
      <c r="AF159" s="50" t="s">
        <v>1092</v>
      </c>
      <c r="AG159" s="43"/>
      <c r="AH159" s="75">
        <v>0</v>
      </c>
      <c r="AI159" s="292">
        <v>35027938573.519997</v>
      </c>
    </row>
    <row r="160" spans="2:35" ht="51" customHeight="1" x14ac:dyDescent="0.25">
      <c r="B160" s="11" t="s">
        <v>769</v>
      </c>
      <c r="C160" s="14" t="s">
        <v>133</v>
      </c>
      <c r="D160" s="14" t="s">
        <v>134</v>
      </c>
      <c r="E160" s="204" t="s">
        <v>795</v>
      </c>
      <c r="F160" s="14" t="s">
        <v>140</v>
      </c>
      <c r="G160" s="230">
        <v>1</v>
      </c>
      <c r="H160" s="48" t="s">
        <v>800</v>
      </c>
      <c r="I160" s="12" t="s">
        <v>128</v>
      </c>
      <c r="J160" s="57" t="s">
        <v>797</v>
      </c>
      <c r="K160" s="48" t="s">
        <v>118</v>
      </c>
      <c r="L160" s="57" t="s">
        <v>801</v>
      </c>
      <c r="M160" s="14" t="s">
        <v>92</v>
      </c>
      <c r="N160" s="72">
        <v>44927</v>
      </c>
      <c r="O160" s="52">
        <v>45289</v>
      </c>
      <c r="P160" s="105" t="s">
        <v>231</v>
      </c>
      <c r="Q160" s="231" t="s">
        <v>138</v>
      </c>
      <c r="R160" s="109" t="s">
        <v>138</v>
      </c>
      <c r="S160" s="231" t="s">
        <v>138</v>
      </c>
      <c r="T160" s="109" t="s">
        <v>138</v>
      </c>
      <c r="U160" s="231" t="s">
        <v>138</v>
      </c>
      <c r="V160" s="110">
        <v>0.5</v>
      </c>
      <c r="W160" s="231" t="s">
        <v>138</v>
      </c>
      <c r="X160" s="109" t="s">
        <v>138</v>
      </c>
      <c r="Y160" s="231" t="s">
        <v>138</v>
      </c>
      <c r="Z160" s="109" t="s">
        <v>138</v>
      </c>
      <c r="AA160" s="231" t="s">
        <v>138</v>
      </c>
      <c r="AB160" s="110">
        <v>1</v>
      </c>
      <c r="AC160" s="16" t="s">
        <v>121</v>
      </c>
      <c r="AD160" s="17" t="s">
        <v>103</v>
      </c>
      <c r="AE160" s="41" t="s">
        <v>1027</v>
      </c>
      <c r="AF160" s="50" t="s">
        <v>1092</v>
      </c>
      <c r="AG160" s="43"/>
      <c r="AH160" s="75">
        <v>0</v>
      </c>
      <c r="AI160" s="294"/>
    </row>
    <row r="161" spans="2:35" ht="51" customHeight="1" x14ac:dyDescent="0.25">
      <c r="B161" s="11" t="s">
        <v>769</v>
      </c>
      <c r="C161" s="14" t="s">
        <v>133</v>
      </c>
      <c r="D161" s="14" t="s">
        <v>802</v>
      </c>
      <c r="E161" s="204" t="s">
        <v>799</v>
      </c>
      <c r="F161" s="14" t="s">
        <v>140</v>
      </c>
      <c r="G161" s="230">
        <v>1</v>
      </c>
      <c r="H161" s="48" t="s">
        <v>804</v>
      </c>
      <c r="I161" s="12" t="s">
        <v>88</v>
      </c>
      <c r="J161" s="57" t="s">
        <v>805</v>
      </c>
      <c r="K161" s="48" t="s">
        <v>806</v>
      </c>
      <c r="L161" s="57" t="s">
        <v>801</v>
      </c>
      <c r="M161" s="14" t="s">
        <v>92</v>
      </c>
      <c r="N161" s="72">
        <v>44986</v>
      </c>
      <c r="O161" s="73">
        <v>45261</v>
      </c>
      <c r="P161" s="105" t="s">
        <v>93</v>
      </c>
      <c r="Q161" s="231" t="s">
        <v>138</v>
      </c>
      <c r="R161" s="109" t="s">
        <v>138</v>
      </c>
      <c r="S161" s="231">
        <v>1</v>
      </c>
      <c r="T161" s="109" t="s">
        <v>138</v>
      </c>
      <c r="U161" s="231" t="s">
        <v>138</v>
      </c>
      <c r="V161" s="110">
        <v>1</v>
      </c>
      <c r="W161" s="231" t="s">
        <v>138</v>
      </c>
      <c r="X161" s="109" t="s">
        <v>138</v>
      </c>
      <c r="Y161" s="231">
        <v>1</v>
      </c>
      <c r="Z161" s="109" t="s">
        <v>138</v>
      </c>
      <c r="AA161" s="231" t="s">
        <v>138</v>
      </c>
      <c r="AB161" s="110">
        <v>1</v>
      </c>
      <c r="AC161" s="16" t="s">
        <v>121</v>
      </c>
      <c r="AD161" s="17" t="s">
        <v>103</v>
      </c>
      <c r="AE161" s="41" t="s">
        <v>1027</v>
      </c>
      <c r="AF161" s="50" t="s">
        <v>1092</v>
      </c>
      <c r="AG161" s="43"/>
      <c r="AH161" s="77">
        <v>42000000</v>
      </c>
      <c r="AI161" s="292">
        <v>7363930131.9399996</v>
      </c>
    </row>
    <row r="162" spans="2:35" ht="51" customHeight="1" x14ac:dyDescent="0.25">
      <c r="B162" s="11" t="s">
        <v>769</v>
      </c>
      <c r="C162" s="14" t="s">
        <v>133</v>
      </c>
      <c r="D162" s="14" t="s">
        <v>802</v>
      </c>
      <c r="E162" s="204" t="s">
        <v>803</v>
      </c>
      <c r="F162" s="14" t="s">
        <v>140</v>
      </c>
      <c r="G162" s="230">
        <v>1</v>
      </c>
      <c r="H162" s="48" t="s">
        <v>808</v>
      </c>
      <c r="I162" s="12" t="s">
        <v>88</v>
      </c>
      <c r="J162" s="57" t="s">
        <v>809</v>
      </c>
      <c r="K162" s="48" t="s">
        <v>810</v>
      </c>
      <c r="L162" s="57" t="s">
        <v>811</v>
      </c>
      <c r="M162" s="14" t="s">
        <v>92</v>
      </c>
      <c r="N162" s="72">
        <v>44927</v>
      </c>
      <c r="O162" s="52">
        <v>45289</v>
      </c>
      <c r="P162" s="105" t="s">
        <v>181</v>
      </c>
      <c r="Q162" s="230">
        <v>1</v>
      </c>
      <c r="R162" s="110">
        <v>1</v>
      </c>
      <c r="S162" s="230">
        <v>1</v>
      </c>
      <c r="T162" s="110">
        <v>1</v>
      </c>
      <c r="U162" s="230">
        <v>1</v>
      </c>
      <c r="V162" s="110">
        <v>1</v>
      </c>
      <c r="W162" s="230">
        <v>1</v>
      </c>
      <c r="X162" s="110">
        <v>1</v>
      </c>
      <c r="Y162" s="230">
        <v>1</v>
      </c>
      <c r="Z162" s="110">
        <v>1</v>
      </c>
      <c r="AA162" s="230">
        <v>1</v>
      </c>
      <c r="AB162" s="110">
        <v>1</v>
      </c>
      <c r="AC162" s="16" t="s">
        <v>121</v>
      </c>
      <c r="AD162" s="17" t="s">
        <v>103</v>
      </c>
      <c r="AE162" s="41" t="s">
        <v>1027</v>
      </c>
      <c r="AF162" s="50" t="s">
        <v>1092</v>
      </c>
      <c r="AG162" s="43"/>
      <c r="AH162" s="77">
        <v>42000000</v>
      </c>
      <c r="AI162" s="294"/>
    </row>
    <row r="163" spans="2:35" ht="99" customHeight="1" x14ac:dyDescent="0.25">
      <c r="B163" s="263" t="s">
        <v>769</v>
      </c>
      <c r="C163" s="264" t="s">
        <v>133</v>
      </c>
      <c r="D163" s="14" t="s">
        <v>937</v>
      </c>
      <c r="E163" s="295" t="s">
        <v>807</v>
      </c>
      <c r="F163" s="264" t="s">
        <v>140</v>
      </c>
      <c r="G163" s="265">
        <v>1</v>
      </c>
      <c r="H163" s="49" t="s">
        <v>837</v>
      </c>
      <c r="I163" s="266" t="s">
        <v>128</v>
      </c>
      <c r="J163" s="49" t="s">
        <v>834</v>
      </c>
      <c r="K163" s="49" t="s">
        <v>118</v>
      </c>
      <c r="L163" s="49" t="s">
        <v>835</v>
      </c>
      <c r="M163" s="264" t="s">
        <v>92</v>
      </c>
      <c r="N163" s="267">
        <v>44927</v>
      </c>
      <c r="O163" s="268">
        <v>45289</v>
      </c>
      <c r="P163" s="269" t="s">
        <v>181</v>
      </c>
      <c r="Q163" s="265">
        <v>1</v>
      </c>
      <c r="R163" s="270">
        <v>1</v>
      </c>
      <c r="S163" s="265">
        <v>1</v>
      </c>
      <c r="T163" s="270">
        <v>1</v>
      </c>
      <c r="U163" s="265">
        <v>1</v>
      </c>
      <c r="V163" s="270">
        <v>1</v>
      </c>
      <c r="W163" s="265">
        <v>1</v>
      </c>
      <c r="X163" s="270">
        <v>1</v>
      </c>
      <c r="Y163" s="265">
        <v>1</v>
      </c>
      <c r="Z163" s="270">
        <v>1</v>
      </c>
      <c r="AA163" s="265">
        <v>1</v>
      </c>
      <c r="AB163" s="270">
        <v>1</v>
      </c>
      <c r="AC163" s="271" t="s">
        <v>121</v>
      </c>
      <c r="AD163" s="272" t="s">
        <v>103</v>
      </c>
      <c r="AE163" s="273" t="s">
        <v>1027</v>
      </c>
      <c r="AF163" s="274" t="s">
        <v>1092</v>
      </c>
      <c r="AG163" s="43"/>
      <c r="AH163" s="254">
        <v>78166140</v>
      </c>
      <c r="AI163" s="76">
        <v>410773349</v>
      </c>
    </row>
    <row r="164" spans="2:35" ht="55.5" customHeight="1" x14ac:dyDescent="0.25">
      <c r="B164" s="256"/>
      <c r="C164" s="257"/>
      <c r="D164" s="14" t="s">
        <v>812</v>
      </c>
      <c r="E164" s="296"/>
      <c r="F164" s="257"/>
      <c r="G164" s="230"/>
      <c r="H164" s="57"/>
      <c r="I164" s="258"/>
      <c r="J164" s="57"/>
      <c r="K164" s="57"/>
      <c r="L164" s="57"/>
      <c r="M164" s="257"/>
      <c r="N164" s="72"/>
      <c r="O164" s="275"/>
      <c r="P164" s="259"/>
      <c r="Q164" s="230"/>
      <c r="R164" s="276"/>
      <c r="S164" s="230"/>
      <c r="T164" s="276"/>
      <c r="U164" s="230"/>
      <c r="V164" s="276"/>
      <c r="W164" s="230"/>
      <c r="X164" s="276"/>
      <c r="Y164" s="230"/>
      <c r="Z164" s="276"/>
      <c r="AA164" s="230"/>
      <c r="AB164" s="276"/>
      <c r="AC164" s="260"/>
      <c r="AD164" s="261"/>
      <c r="AE164" s="56"/>
      <c r="AF164" s="262"/>
      <c r="AG164" s="43"/>
      <c r="AH164" s="255"/>
      <c r="AI164" s="292">
        <v>2968248977</v>
      </c>
    </row>
    <row r="165" spans="2:35" ht="78.75" customHeight="1" x14ac:dyDescent="0.25">
      <c r="B165" s="11" t="s">
        <v>769</v>
      </c>
      <c r="C165" s="14" t="s">
        <v>133</v>
      </c>
      <c r="D165" s="14" t="s">
        <v>812</v>
      </c>
      <c r="E165" s="204" t="s">
        <v>813</v>
      </c>
      <c r="F165" s="14" t="s">
        <v>140</v>
      </c>
      <c r="G165" s="230">
        <v>1</v>
      </c>
      <c r="H165" s="48" t="s">
        <v>833</v>
      </c>
      <c r="I165" s="12" t="s">
        <v>128</v>
      </c>
      <c r="J165" s="57" t="s">
        <v>834</v>
      </c>
      <c r="K165" s="48" t="s">
        <v>118</v>
      </c>
      <c r="L165" s="57" t="s">
        <v>835</v>
      </c>
      <c r="M165" s="14" t="s">
        <v>92</v>
      </c>
      <c r="N165" s="72">
        <v>44958</v>
      </c>
      <c r="O165" s="52">
        <v>45289</v>
      </c>
      <c r="P165" s="105" t="s">
        <v>131</v>
      </c>
      <c r="Q165" s="231" t="s">
        <v>138</v>
      </c>
      <c r="R165" s="109" t="s">
        <v>138</v>
      </c>
      <c r="S165" s="231" t="s">
        <v>138</v>
      </c>
      <c r="T165" s="109" t="s">
        <v>138</v>
      </c>
      <c r="U165" s="231" t="s">
        <v>138</v>
      </c>
      <c r="V165" s="109" t="s">
        <v>138</v>
      </c>
      <c r="W165" s="231" t="s">
        <v>138</v>
      </c>
      <c r="X165" s="109" t="s">
        <v>138</v>
      </c>
      <c r="Y165" s="231" t="s">
        <v>138</v>
      </c>
      <c r="Z165" s="109" t="s">
        <v>138</v>
      </c>
      <c r="AA165" s="231" t="s">
        <v>138</v>
      </c>
      <c r="AB165" s="110">
        <v>1</v>
      </c>
      <c r="AC165" s="16" t="s">
        <v>121</v>
      </c>
      <c r="AD165" s="17" t="s">
        <v>103</v>
      </c>
      <c r="AE165" s="41" t="s">
        <v>1027</v>
      </c>
      <c r="AF165" s="50" t="s">
        <v>1092</v>
      </c>
      <c r="AG165" s="43"/>
      <c r="AH165" s="77">
        <v>82926581</v>
      </c>
      <c r="AI165" s="293"/>
    </row>
    <row r="166" spans="2:35" ht="119.25" customHeight="1" x14ac:dyDescent="0.25">
      <c r="B166" s="11" t="s">
        <v>769</v>
      </c>
      <c r="C166" s="14" t="s">
        <v>133</v>
      </c>
      <c r="D166" s="14" t="s">
        <v>812</v>
      </c>
      <c r="E166" s="204" t="s">
        <v>817</v>
      </c>
      <c r="F166" s="14" t="s">
        <v>140</v>
      </c>
      <c r="G166" s="231">
        <v>5</v>
      </c>
      <c r="H166" s="48" t="s">
        <v>814</v>
      </c>
      <c r="I166" s="12" t="s">
        <v>128</v>
      </c>
      <c r="J166" s="57" t="s">
        <v>1085</v>
      </c>
      <c r="K166" s="48" t="s">
        <v>294</v>
      </c>
      <c r="L166" s="57" t="s">
        <v>815</v>
      </c>
      <c r="M166" s="14" t="s">
        <v>92</v>
      </c>
      <c r="N166" s="72">
        <v>44967</v>
      </c>
      <c r="O166" s="73">
        <v>45107</v>
      </c>
      <c r="P166" s="105" t="s">
        <v>131</v>
      </c>
      <c r="Q166" s="231" t="s">
        <v>138</v>
      </c>
      <c r="R166" s="109" t="s">
        <v>138</v>
      </c>
      <c r="S166" s="231" t="s">
        <v>138</v>
      </c>
      <c r="T166" s="109" t="s">
        <v>138</v>
      </c>
      <c r="U166" s="231" t="s">
        <v>138</v>
      </c>
      <c r="V166" s="122">
        <v>5</v>
      </c>
      <c r="W166" s="231" t="s">
        <v>138</v>
      </c>
      <c r="X166" s="109" t="s">
        <v>138</v>
      </c>
      <c r="Y166" s="231" t="s">
        <v>138</v>
      </c>
      <c r="Z166" s="109" t="s">
        <v>138</v>
      </c>
      <c r="AA166" s="231" t="s">
        <v>138</v>
      </c>
      <c r="AB166" s="109" t="s">
        <v>138</v>
      </c>
      <c r="AC166" s="16" t="s">
        <v>121</v>
      </c>
      <c r="AD166" s="17" t="s">
        <v>103</v>
      </c>
      <c r="AE166" s="41" t="s">
        <v>1027</v>
      </c>
      <c r="AF166" s="50" t="s">
        <v>1092</v>
      </c>
      <c r="AG166" s="43"/>
      <c r="AH166" s="77">
        <v>22440497</v>
      </c>
      <c r="AI166" s="294"/>
    </row>
    <row r="167" spans="2:35" ht="81" customHeight="1" x14ac:dyDescent="0.25">
      <c r="B167" s="11" t="s">
        <v>769</v>
      </c>
      <c r="C167" s="14" t="s">
        <v>133</v>
      </c>
      <c r="D167" s="14" t="s">
        <v>816</v>
      </c>
      <c r="E167" s="204" t="s">
        <v>821</v>
      </c>
      <c r="F167" s="14" t="s">
        <v>140</v>
      </c>
      <c r="G167" s="231">
        <v>3</v>
      </c>
      <c r="H167" s="48" t="s">
        <v>818</v>
      </c>
      <c r="I167" s="12" t="s">
        <v>128</v>
      </c>
      <c r="J167" s="57" t="s">
        <v>819</v>
      </c>
      <c r="K167" s="48" t="s">
        <v>294</v>
      </c>
      <c r="L167" s="57" t="s">
        <v>811</v>
      </c>
      <c r="M167" s="14" t="s">
        <v>92</v>
      </c>
      <c r="N167" s="72">
        <v>44967</v>
      </c>
      <c r="O167" s="73">
        <v>45107</v>
      </c>
      <c r="P167" s="105" t="s">
        <v>131</v>
      </c>
      <c r="Q167" s="231" t="s">
        <v>138</v>
      </c>
      <c r="R167" s="109" t="s">
        <v>138</v>
      </c>
      <c r="S167" s="231" t="s">
        <v>138</v>
      </c>
      <c r="T167" s="109" t="s">
        <v>138</v>
      </c>
      <c r="U167" s="231" t="s">
        <v>138</v>
      </c>
      <c r="V167" s="122">
        <v>3</v>
      </c>
      <c r="W167" s="231" t="s">
        <v>138</v>
      </c>
      <c r="X167" s="109" t="s">
        <v>138</v>
      </c>
      <c r="Y167" s="231" t="s">
        <v>138</v>
      </c>
      <c r="Z167" s="109" t="s">
        <v>138</v>
      </c>
      <c r="AA167" s="231" t="s">
        <v>138</v>
      </c>
      <c r="AB167" s="109" t="s">
        <v>138</v>
      </c>
      <c r="AC167" s="16" t="s">
        <v>121</v>
      </c>
      <c r="AD167" s="17" t="s">
        <v>103</v>
      </c>
      <c r="AE167" s="41" t="s">
        <v>1027</v>
      </c>
      <c r="AF167" s="50" t="s">
        <v>1092</v>
      </c>
      <c r="AG167" s="43"/>
      <c r="AH167" s="77">
        <v>15384633</v>
      </c>
      <c r="AI167" s="292">
        <v>1375020157.8699999</v>
      </c>
    </row>
    <row r="168" spans="2:35" ht="51" customHeight="1" x14ac:dyDescent="0.25">
      <c r="B168" s="11" t="s">
        <v>769</v>
      </c>
      <c r="C168" s="14" t="s">
        <v>133</v>
      </c>
      <c r="D168" s="14" t="s">
        <v>816</v>
      </c>
      <c r="E168" s="204" t="s">
        <v>824</v>
      </c>
      <c r="F168" s="14" t="s">
        <v>140</v>
      </c>
      <c r="G168" s="230">
        <v>1</v>
      </c>
      <c r="H168" s="48" t="s">
        <v>827</v>
      </c>
      <c r="I168" s="12" t="s">
        <v>128</v>
      </c>
      <c r="J168" s="57" t="s">
        <v>1085</v>
      </c>
      <c r="K168" s="48" t="s">
        <v>118</v>
      </c>
      <c r="L168" s="57" t="s">
        <v>828</v>
      </c>
      <c r="M168" s="14" t="s">
        <v>92</v>
      </c>
      <c r="N168" s="72">
        <v>44967</v>
      </c>
      <c r="O168" s="73">
        <v>45107</v>
      </c>
      <c r="P168" s="105" t="s">
        <v>131</v>
      </c>
      <c r="Q168" s="231" t="s">
        <v>138</v>
      </c>
      <c r="R168" s="109" t="s">
        <v>138</v>
      </c>
      <c r="S168" s="231" t="s">
        <v>138</v>
      </c>
      <c r="T168" s="109" t="s">
        <v>138</v>
      </c>
      <c r="U168" s="231" t="s">
        <v>138</v>
      </c>
      <c r="V168" s="110">
        <v>1</v>
      </c>
      <c r="W168" s="231" t="s">
        <v>138</v>
      </c>
      <c r="X168" s="109" t="s">
        <v>138</v>
      </c>
      <c r="Y168" s="231" t="s">
        <v>138</v>
      </c>
      <c r="Z168" s="109" t="s">
        <v>138</v>
      </c>
      <c r="AA168" s="231" t="s">
        <v>138</v>
      </c>
      <c r="AB168" s="109" t="s">
        <v>138</v>
      </c>
      <c r="AC168" s="16" t="s">
        <v>121</v>
      </c>
      <c r="AD168" s="17" t="s">
        <v>103</v>
      </c>
      <c r="AE168" s="41" t="s">
        <v>1027</v>
      </c>
      <c r="AF168" s="50" t="s">
        <v>1092</v>
      </c>
      <c r="AG168" s="43"/>
      <c r="AH168" s="75">
        <v>0</v>
      </c>
      <c r="AI168" s="293"/>
    </row>
    <row r="169" spans="2:35" ht="85.5" customHeight="1" x14ac:dyDescent="0.25">
      <c r="B169" s="11" t="s">
        <v>769</v>
      </c>
      <c r="C169" s="14" t="s">
        <v>133</v>
      </c>
      <c r="D169" s="14" t="s">
        <v>816</v>
      </c>
      <c r="E169" s="204" t="s">
        <v>826</v>
      </c>
      <c r="F169" s="14" t="s">
        <v>140</v>
      </c>
      <c r="G169" s="230">
        <v>1</v>
      </c>
      <c r="H169" s="48" t="s">
        <v>839</v>
      </c>
      <c r="I169" s="12" t="s">
        <v>99</v>
      </c>
      <c r="J169" s="57" t="s">
        <v>834</v>
      </c>
      <c r="K169" s="48" t="s">
        <v>118</v>
      </c>
      <c r="L169" s="57" t="s">
        <v>835</v>
      </c>
      <c r="M169" s="14" t="s">
        <v>92</v>
      </c>
      <c r="N169" s="72">
        <v>44927</v>
      </c>
      <c r="O169" s="52">
        <v>45289</v>
      </c>
      <c r="P169" s="105" t="s">
        <v>231</v>
      </c>
      <c r="Q169" s="231" t="s">
        <v>138</v>
      </c>
      <c r="R169" s="109" t="s">
        <v>138</v>
      </c>
      <c r="S169" s="231" t="s">
        <v>138</v>
      </c>
      <c r="T169" s="109" t="s">
        <v>138</v>
      </c>
      <c r="U169" s="231" t="s">
        <v>138</v>
      </c>
      <c r="V169" s="110">
        <v>1</v>
      </c>
      <c r="W169" s="231" t="s">
        <v>138</v>
      </c>
      <c r="X169" s="109" t="s">
        <v>138</v>
      </c>
      <c r="Y169" s="231" t="s">
        <v>138</v>
      </c>
      <c r="Z169" s="109" t="s">
        <v>138</v>
      </c>
      <c r="AA169" s="231" t="s">
        <v>138</v>
      </c>
      <c r="AB169" s="110">
        <v>1</v>
      </c>
      <c r="AC169" s="16" t="s">
        <v>121</v>
      </c>
      <c r="AD169" s="17" t="s">
        <v>103</v>
      </c>
      <c r="AE169" s="41" t="s">
        <v>1027</v>
      </c>
      <c r="AF169" s="50" t="s">
        <v>1092</v>
      </c>
      <c r="AG169" s="43"/>
      <c r="AH169" s="77">
        <v>106153964</v>
      </c>
      <c r="AI169" s="293"/>
    </row>
    <row r="170" spans="2:35" ht="51" customHeight="1" x14ac:dyDescent="0.25">
      <c r="B170" s="11" t="s">
        <v>769</v>
      </c>
      <c r="C170" s="14" t="s">
        <v>133</v>
      </c>
      <c r="D170" s="14" t="s">
        <v>816</v>
      </c>
      <c r="E170" s="204" t="s">
        <v>830</v>
      </c>
      <c r="F170" s="14" t="s">
        <v>140</v>
      </c>
      <c r="G170" s="230">
        <v>1</v>
      </c>
      <c r="H170" s="48" t="s">
        <v>854</v>
      </c>
      <c r="I170" s="12" t="s">
        <v>99</v>
      </c>
      <c r="J170" s="57" t="s">
        <v>834</v>
      </c>
      <c r="K170" s="48" t="s">
        <v>118</v>
      </c>
      <c r="L170" s="57" t="s">
        <v>835</v>
      </c>
      <c r="M170" s="14" t="s">
        <v>92</v>
      </c>
      <c r="N170" s="72">
        <v>44927</v>
      </c>
      <c r="O170" s="52">
        <v>45289</v>
      </c>
      <c r="P170" s="105" t="s">
        <v>181</v>
      </c>
      <c r="Q170" s="230">
        <v>1</v>
      </c>
      <c r="R170" s="110">
        <v>1</v>
      </c>
      <c r="S170" s="230">
        <v>1</v>
      </c>
      <c r="T170" s="110">
        <v>1</v>
      </c>
      <c r="U170" s="230">
        <v>1</v>
      </c>
      <c r="V170" s="110">
        <v>1</v>
      </c>
      <c r="W170" s="230">
        <v>1</v>
      </c>
      <c r="X170" s="110">
        <v>1</v>
      </c>
      <c r="Y170" s="230">
        <v>1</v>
      </c>
      <c r="Z170" s="110">
        <v>1</v>
      </c>
      <c r="AA170" s="230">
        <v>1</v>
      </c>
      <c r="AB170" s="110">
        <v>1</v>
      </c>
      <c r="AC170" s="16" t="s">
        <v>121</v>
      </c>
      <c r="AD170" s="17" t="s">
        <v>103</v>
      </c>
      <c r="AE170" s="41" t="s">
        <v>1027</v>
      </c>
      <c r="AF170" s="50" t="s">
        <v>1092</v>
      </c>
      <c r="AG170" s="43"/>
      <c r="AH170" s="77">
        <v>0</v>
      </c>
      <c r="AI170" s="294"/>
    </row>
    <row r="171" spans="2:35" ht="81" customHeight="1" x14ac:dyDescent="0.25">
      <c r="B171" s="11" t="s">
        <v>769</v>
      </c>
      <c r="C171" s="14" t="s">
        <v>133</v>
      </c>
      <c r="D171" s="14" t="s">
        <v>820</v>
      </c>
      <c r="E171" s="204" t="s">
        <v>832</v>
      </c>
      <c r="F171" s="14" t="s">
        <v>140</v>
      </c>
      <c r="G171" s="231">
        <v>3</v>
      </c>
      <c r="H171" s="48" t="s">
        <v>822</v>
      </c>
      <c r="I171" s="12" t="s">
        <v>128</v>
      </c>
      <c r="J171" s="57" t="s">
        <v>1085</v>
      </c>
      <c r="K171" s="48" t="s">
        <v>294</v>
      </c>
      <c r="L171" s="57" t="s">
        <v>811</v>
      </c>
      <c r="M171" s="14" t="s">
        <v>92</v>
      </c>
      <c r="N171" s="72">
        <v>44967</v>
      </c>
      <c r="O171" s="73">
        <v>45107</v>
      </c>
      <c r="P171" s="105" t="s">
        <v>131</v>
      </c>
      <c r="Q171" s="231" t="s">
        <v>138</v>
      </c>
      <c r="R171" s="109" t="s">
        <v>138</v>
      </c>
      <c r="S171" s="231" t="s">
        <v>138</v>
      </c>
      <c r="T171" s="109" t="s">
        <v>138</v>
      </c>
      <c r="U171" s="231" t="s">
        <v>138</v>
      </c>
      <c r="V171" s="122">
        <v>3</v>
      </c>
      <c r="W171" s="231" t="s">
        <v>138</v>
      </c>
      <c r="X171" s="109" t="s">
        <v>138</v>
      </c>
      <c r="Y171" s="231" t="s">
        <v>138</v>
      </c>
      <c r="Z171" s="109" t="s">
        <v>138</v>
      </c>
      <c r="AA171" s="231" t="s">
        <v>138</v>
      </c>
      <c r="AB171" s="109" t="s">
        <v>138</v>
      </c>
      <c r="AC171" s="16" t="s">
        <v>121</v>
      </c>
      <c r="AD171" s="17" t="s">
        <v>103</v>
      </c>
      <c r="AE171" s="41" t="s">
        <v>1027</v>
      </c>
      <c r="AF171" s="50" t="s">
        <v>1092</v>
      </c>
      <c r="AG171" s="43"/>
      <c r="AH171" s="77">
        <v>23205950</v>
      </c>
      <c r="AI171" s="292">
        <v>6723685912.8999996</v>
      </c>
    </row>
    <row r="172" spans="2:35" ht="51" customHeight="1" x14ac:dyDescent="0.25">
      <c r="B172" s="11" t="s">
        <v>769</v>
      </c>
      <c r="C172" s="14" t="s">
        <v>133</v>
      </c>
      <c r="D172" s="14" t="s">
        <v>820</v>
      </c>
      <c r="E172" s="204" t="s">
        <v>836</v>
      </c>
      <c r="F172" s="14" t="s">
        <v>140</v>
      </c>
      <c r="G172" s="230">
        <v>1</v>
      </c>
      <c r="H172" s="48" t="s">
        <v>841</v>
      </c>
      <c r="I172" s="12" t="s">
        <v>99</v>
      </c>
      <c r="J172" s="57" t="s">
        <v>834</v>
      </c>
      <c r="K172" s="48" t="s">
        <v>118</v>
      </c>
      <c r="L172" s="57" t="s">
        <v>835</v>
      </c>
      <c r="M172" s="14" t="s">
        <v>92</v>
      </c>
      <c r="N172" s="72">
        <v>44927</v>
      </c>
      <c r="O172" s="52">
        <v>45289</v>
      </c>
      <c r="P172" s="105" t="s">
        <v>181</v>
      </c>
      <c r="Q172" s="230">
        <v>1</v>
      </c>
      <c r="R172" s="110">
        <v>1</v>
      </c>
      <c r="S172" s="230">
        <v>1</v>
      </c>
      <c r="T172" s="110">
        <v>1</v>
      </c>
      <c r="U172" s="230">
        <v>1</v>
      </c>
      <c r="V172" s="110">
        <v>1</v>
      </c>
      <c r="W172" s="230">
        <v>1</v>
      </c>
      <c r="X172" s="110">
        <v>1</v>
      </c>
      <c r="Y172" s="230">
        <v>1</v>
      </c>
      <c r="Z172" s="110">
        <v>1</v>
      </c>
      <c r="AA172" s="230">
        <v>1</v>
      </c>
      <c r="AB172" s="110">
        <v>1</v>
      </c>
      <c r="AC172" s="16" t="s">
        <v>121</v>
      </c>
      <c r="AD172" s="17" t="s">
        <v>103</v>
      </c>
      <c r="AE172" s="41" t="s">
        <v>1027</v>
      </c>
      <c r="AF172" s="50" t="s">
        <v>1092</v>
      </c>
      <c r="AG172" s="43"/>
      <c r="AH172" s="77">
        <v>0</v>
      </c>
      <c r="AI172" s="293"/>
    </row>
    <row r="173" spans="2:35" ht="51" customHeight="1" x14ac:dyDescent="0.25">
      <c r="B173" s="11" t="s">
        <v>769</v>
      </c>
      <c r="C173" s="14" t="s">
        <v>133</v>
      </c>
      <c r="D173" s="14" t="s">
        <v>820</v>
      </c>
      <c r="E173" s="204" t="s">
        <v>838</v>
      </c>
      <c r="F173" s="14" t="s">
        <v>140</v>
      </c>
      <c r="G173" s="230">
        <v>1</v>
      </c>
      <c r="H173" s="48" t="s">
        <v>843</v>
      </c>
      <c r="I173" s="12" t="s">
        <v>99</v>
      </c>
      <c r="J173" s="57" t="s">
        <v>834</v>
      </c>
      <c r="K173" s="48" t="s">
        <v>118</v>
      </c>
      <c r="L173" s="57" t="s">
        <v>844</v>
      </c>
      <c r="M173" s="14" t="s">
        <v>92</v>
      </c>
      <c r="N173" s="72">
        <v>44958</v>
      </c>
      <c r="O173" s="52">
        <v>45289</v>
      </c>
      <c r="P173" s="105" t="s">
        <v>131</v>
      </c>
      <c r="Q173" s="231" t="s">
        <v>138</v>
      </c>
      <c r="R173" s="109" t="s">
        <v>138</v>
      </c>
      <c r="S173" s="231" t="s">
        <v>138</v>
      </c>
      <c r="T173" s="109" t="s">
        <v>138</v>
      </c>
      <c r="U173" s="231" t="s">
        <v>138</v>
      </c>
      <c r="V173" s="109" t="s">
        <v>138</v>
      </c>
      <c r="W173" s="231" t="s">
        <v>138</v>
      </c>
      <c r="X173" s="109" t="s">
        <v>138</v>
      </c>
      <c r="Y173" s="231" t="s">
        <v>138</v>
      </c>
      <c r="Z173" s="109" t="s">
        <v>138</v>
      </c>
      <c r="AA173" s="231" t="s">
        <v>138</v>
      </c>
      <c r="AB173" s="110">
        <v>1</v>
      </c>
      <c r="AC173" s="16" t="s">
        <v>121</v>
      </c>
      <c r="AD173" s="17" t="s">
        <v>103</v>
      </c>
      <c r="AE173" s="41" t="s">
        <v>1027</v>
      </c>
      <c r="AF173" s="50" t="s">
        <v>1092</v>
      </c>
      <c r="AG173" s="43"/>
      <c r="AH173" s="77">
        <v>143294408</v>
      </c>
      <c r="AI173" s="293"/>
    </row>
    <row r="174" spans="2:35" ht="51" customHeight="1" x14ac:dyDescent="0.25">
      <c r="B174" s="11" t="s">
        <v>769</v>
      </c>
      <c r="C174" s="14" t="s">
        <v>133</v>
      </c>
      <c r="D174" s="14" t="s">
        <v>820</v>
      </c>
      <c r="E174" s="204" t="s">
        <v>840</v>
      </c>
      <c r="F174" s="14" t="s">
        <v>140</v>
      </c>
      <c r="G174" s="230">
        <v>1</v>
      </c>
      <c r="H174" s="48" t="s">
        <v>846</v>
      </c>
      <c r="I174" s="12" t="s">
        <v>99</v>
      </c>
      <c r="J174" s="57" t="s">
        <v>834</v>
      </c>
      <c r="K174" s="48" t="s">
        <v>118</v>
      </c>
      <c r="L174" s="57" t="s">
        <v>835</v>
      </c>
      <c r="M174" s="14" t="s">
        <v>92</v>
      </c>
      <c r="N174" s="72">
        <v>44927</v>
      </c>
      <c r="O174" s="52">
        <v>45289</v>
      </c>
      <c r="P174" s="105" t="s">
        <v>231</v>
      </c>
      <c r="Q174" s="231" t="s">
        <v>138</v>
      </c>
      <c r="R174" s="109" t="s">
        <v>138</v>
      </c>
      <c r="S174" s="231" t="s">
        <v>138</v>
      </c>
      <c r="T174" s="109" t="s">
        <v>138</v>
      </c>
      <c r="U174" s="231" t="s">
        <v>138</v>
      </c>
      <c r="V174" s="110">
        <v>1</v>
      </c>
      <c r="W174" s="231" t="s">
        <v>138</v>
      </c>
      <c r="X174" s="109" t="s">
        <v>138</v>
      </c>
      <c r="Y174" s="231" t="s">
        <v>138</v>
      </c>
      <c r="Z174" s="109" t="s">
        <v>138</v>
      </c>
      <c r="AA174" s="231" t="s">
        <v>138</v>
      </c>
      <c r="AB174" s="110">
        <v>1</v>
      </c>
      <c r="AC174" s="16" t="s">
        <v>121</v>
      </c>
      <c r="AD174" s="17" t="s">
        <v>103</v>
      </c>
      <c r="AE174" s="41" t="s">
        <v>1027</v>
      </c>
      <c r="AF174" s="50" t="s">
        <v>1092</v>
      </c>
      <c r="AG174" s="43"/>
      <c r="AH174" s="77">
        <v>28290198</v>
      </c>
      <c r="AI174" s="294"/>
    </row>
    <row r="175" spans="2:35" ht="51" customHeight="1" x14ac:dyDescent="0.25">
      <c r="B175" s="11" t="s">
        <v>769</v>
      </c>
      <c r="C175" s="14" t="s">
        <v>133</v>
      </c>
      <c r="D175" s="14" t="s">
        <v>829</v>
      </c>
      <c r="E175" s="204" t="s">
        <v>842</v>
      </c>
      <c r="F175" s="14" t="s">
        <v>140</v>
      </c>
      <c r="G175" s="230">
        <v>1</v>
      </c>
      <c r="H175" s="48" t="s">
        <v>831</v>
      </c>
      <c r="I175" s="12" t="s">
        <v>128</v>
      </c>
      <c r="J175" s="57" t="s">
        <v>1085</v>
      </c>
      <c r="K175" s="48" t="s">
        <v>118</v>
      </c>
      <c r="L175" s="57" t="s">
        <v>828</v>
      </c>
      <c r="M175" s="14" t="s">
        <v>92</v>
      </c>
      <c r="N175" s="72">
        <v>45078</v>
      </c>
      <c r="O175" s="73">
        <v>45170</v>
      </c>
      <c r="P175" s="105" t="s">
        <v>131</v>
      </c>
      <c r="Q175" s="231" t="s">
        <v>138</v>
      </c>
      <c r="R175" s="109" t="s">
        <v>138</v>
      </c>
      <c r="S175" s="231" t="s">
        <v>138</v>
      </c>
      <c r="T175" s="109" t="s">
        <v>138</v>
      </c>
      <c r="U175" s="231" t="s">
        <v>138</v>
      </c>
      <c r="V175" s="109" t="s">
        <v>138</v>
      </c>
      <c r="W175" s="231" t="s">
        <v>138</v>
      </c>
      <c r="X175" s="109" t="s">
        <v>138</v>
      </c>
      <c r="Y175" s="231">
        <v>1</v>
      </c>
      <c r="Z175" s="109" t="s">
        <v>138</v>
      </c>
      <c r="AA175" s="231" t="s">
        <v>138</v>
      </c>
      <c r="AB175" s="109" t="s">
        <v>138</v>
      </c>
      <c r="AC175" s="16" t="s">
        <v>121</v>
      </c>
      <c r="AD175" s="17" t="s">
        <v>103</v>
      </c>
      <c r="AE175" s="41" t="s">
        <v>1027</v>
      </c>
      <c r="AF175" s="50" t="s">
        <v>1092</v>
      </c>
      <c r="AG175" s="43"/>
      <c r="AH175" s="75">
        <v>0</v>
      </c>
      <c r="AI175" s="300">
        <v>240590787</v>
      </c>
    </row>
    <row r="176" spans="2:35" ht="51" customHeight="1" x14ac:dyDescent="0.25">
      <c r="B176" s="11" t="s">
        <v>769</v>
      </c>
      <c r="C176" s="14" t="s">
        <v>133</v>
      </c>
      <c r="D176" s="14" t="s">
        <v>829</v>
      </c>
      <c r="E176" s="204" t="s">
        <v>845</v>
      </c>
      <c r="F176" s="14" t="s">
        <v>140</v>
      </c>
      <c r="G176" s="230">
        <v>1</v>
      </c>
      <c r="H176" s="48" t="s">
        <v>855</v>
      </c>
      <c r="I176" s="12" t="s">
        <v>99</v>
      </c>
      <c r="J176" s="57" t="s">
        <v>834</v>
      </c>
      <c r="K176" s="48" t="s">
        <v>118</v>
      </c>
      <c r="L176" s="57" t="s">
        <v>835</v>
      </c>
      <c r="M176" s="14" t="s">
        <v>92</v>
      </c>
      <c r="N176" s="72">
        <v>45017</v>
      </c>
      <c r="O176" s="52">
        <v>45289</v>
      </c>
      <c r="P176" s="105" t="s">
        <v>93</v>
      </c>
      <c r="Q176" s="231" t="s">
        <v>138</v>
      </c>
      <c r="R176" s="109" t="s">
        <v>138</v>
      </c>
      <c r="S176" s="231">
        <v>1</v>
      </c>
      <c r="T176" s="110"/>
      <c r="U176" s="231" t="s">
        <v>138</v>
      </c>
      <c r="V176" s="110">
        <v>1</v>
      </c>
      <c r="W176" s="231" t="s">
        <v>138</v>
      </c>
      <c r="X176" s="110"/>
      <c r="Y176" s="231">
        <v>1</v>
      </c>
      <c r="Z176" s="109" t="s">
        <v>138</v>
      </c>
      <c r="AA176" s="231" t="s">
        <v>138</v>
      </c>
      <c r="AB176" s="110">
        <v>1</v>
      </c>
      <c r="AC176" s="16" t="s">
        <v>121</v>
      </c>
      <c r="AD176" s="17" t="s">
        <v>103</v>
      </c>
      <c r="AE176" s="41" t="s">
        <v>1027</v>
      </c>
      <c r="AF176" s="50" t="s">
        <v>1092</v>
      </c>
      <c r="AG176" s="43"/>
      <c r="AH176" s="77">
        <v>0</v>
      </c>
      <c r="AI176" s="301"/>
    </row>
    <row r="177" spans="2:35" ht="73.5" customHeight="1" x14ac:dyDescent="0.25">
      <c r="B177" s="11" t="s">
        <v>769</v>
      </c>
      <c r="C177" s="14" t="s">
        <v>133</v>
      </c>
      <c r="D177" s="14" t="s">
        <v>823</v>
      </c>
      <c r="E177" s="204" t="s">
        <v>847</v>
      </c>
      <c r="F177" s="14" t="s">
        <v>140</v>
      </c>
      <c r="G177" s="231">
        <v>3</v>
      </c>
      <c r="H177" s="48" t="s">
        <v>825</v>
      </c>
      <c r="I177" s="12" t="s">
        <v>128</v>
      </c>
      <c r="J177" s="57" t="s">
        <v>1085</v>
      </c>
      <c r="K177" s="48" t="s">
        <v>294</v>
      </c>
      <c r="L177" s="57" t="s">
        <v>811</v>
      </c>
      <c r="M177" s="14" t="s">
        <v>92</v>
      </c>
      <c r="N177" s="72">
        <v>44967</v>
      </c>
      <c r="O177" s="73">
        <v>45107</v>
      </c>
      <c r="P177" s="105" t="s">
        <v>131</v>
      </c>
      <c r="Q177" s="231" t="s">
        <v>138</v>
      </c>
      <c r="R177" s="109" t="s">
        <v>138</v>
      </c>
      <c r="S177" s="231" t="s">
        <v>138</v>
      </c>
      <c r="T177" s="109" t="s">
        <v>138</v>
      </c>
      <c r="U177" s="231" t="s">
        <v>138</v>
      </c>
      <c r="V177" s="122">
        <v>3</v>
      </c>
      <c r="W177" s="231" t="s">
        <v>138</v>
      </c>
      <c r="X177" s="109" t="s">
        <v>138</v>
      </c>
      <c r="Y177" s="231" t="s">
        <v>138</v>
      </c>
      <c r="Z177" s="109" t="s">
        <v>138</v>
      </c>
      <c r="AA177" s="231" t="s">
        <v>138</v>
      </c>
      <c r="AB177" s="109" t="s">
        <v>138</v>
      </c>
      <c r="AC177" s="16" t="s">
        <v>121</v>
      </c>
      <c r="AD177" s="17" t="s">
        <v>103</v>
      </c>
      <c r="AE177" s="41" t="s">
        <v>1027</v>
      </c>
      <c r="AF177" s="50" t="s">
        <v>1092</v>
      </c>
      <c r="AG177" s="43"/>
      <c r="AH177" s="77">
        <v>79677528</v>
      </c>
      <c r="AI177" s="292">
        <v>3412187414.8400002</v>
      </c>
    </row>
    <row r="178" spans="2:35" ht="51" customHeight="1" x14ac:dyDescent="0.25">
      <c r="B178" s="11" t="s">
        <v>769</v>
      </c>
      <c r="C178" s="14" t="s">
        <v>133</v>
      </c>
      <c r="D178" s="14" t="s">
        <v>823</v>
      </c>
      <c r="E178" s="204" t="s">
        <v>849</v>
      </c>
      <c r="F178" s="14" t="s">
        <v>140</v>
      </c>
      <c r="G178" s="230">
        <v>1</v>
      </c>
      <c r="H178" s="48" t="s">
        <v>848</v>
      </c>
      <c r="I178" s="12" t="s">
        <v>99</v>
      </c>
      <c r="J178" s="57" t="s">
        <v>834</v>
      </c>
      <c r="K178" s="48" t="s">
        <v>118</v>
      </c>
      <c r="L178" s="57" t="s">
        <v>844</v>
      </c>
      <c r="M178" s="14" t="s">
        <v>92</v>
      </c>
      <c r="N178" s="72">
        <v>44958</v>
      </c>
      <c r="O178" s="52">
        <v>45289</v>
      </c>
      <c r="P178" s="105" t="s">
        <v>131</v>
      </c>
      <c r="Q178" s="231" t="s">
        <v>138</v>
      </c>
      <c r="R178" s="109" t="s">
        <v>138</v>
      </c>
      <c r="S178" s="231" t="s">
        <v>138</v>
      </c>
      <c r="T178" s="109" t="s">
        <v>138</v>
      </c>
      <c r="U178" s="231" t="s">
        <v>138</v>
      </c>
      <c r="V178" s="109" t="s">
        <v>138</v>
      </c>
      <c r="W178" s="231" t="s">
        <v>138</v>
      </c>
      <c r="X178" s="109" t="s">
        <v>138</v>
      </c>
      <c r="Y178" s="231" t="s">
        <v>138</v>
      </c>
      <c r="Z178" s="109" t="s">
        <v>138</v>
      </c>
      <c r="AA178" s="231" t="s">
        <v>138</v>
      </c>
      <c r="AB178" s="110">
        <v>1</v>
      </c>
      <c r="AC178" s="16" t="s">
        <v>121</v>
      </c>
      <c r="AD178" s="17" t="s">
        <v>103</v>
      </c>
      <c r="AE178" s="41" t="s">
        <v>1027</v>
      </c>
      <c r="AF178" s="50" t="s">
        <v>1092</v>
      </c>
      <c r="AG178" s="43"/>
      <c r="AH178" s="77">
        <v>0</v>
      </c>
      <c r="AI178" s="293"/>
    </row>
    <row r="179" spans="2:35" ht="51" customHeight="1" x14ac:dyDescent="0.25">
      <c r="B179" s="11" t="s">
        <v>769</v>
      </c>
      <c r="C179" s="14" t="s">
        <v>133</v>
      </c>
      <c r="D179" s="14" t="s">
        <v>823</v>
      </c>
      <c r="E179" s="204" t="s">
        <v>851</v>
      </c>
      <c r="F179" s="14" t="s">
        <v>140</v>
      </c>
      <c r="G179" s="230">
        <v>1</v>
      </c>
      <c r="H179" s="48" t="s">
        <v>850</v>
      </c>
      <c r="I179" s="12" t="s">
        <v>99</v>
      </c>
      <c r="J179" s="57" t="s">
        <v>834</v>
      </c>
      <c r="K179" s="48" t="s">
        <v>118</v>
      </c>
      <c r="L179" s="57" t="s">
        <v>844</v>
      </c>
      <c r="M179" s="14" t="s">
        <v>92</v>
      </c>
      <c r="N179" s="72">
        <v>44927</v>
      </c>
      <c r="O179" s="52">
        <v>45289</v>
      </c>
      <c r="P179" s="105" t="s">
        <v>181</v>
      </c>
      <c r="Q179" s="230">
        <v>1</v>
      </c>
      <c r="R179" s="110">
        <v>1</v>
      </c>
      <c r="S179" s="230">
        <v>1</v>
      </c>
      <c r="T179" s="110">
        <v>1</v>
      </c>
      <c r="U179" s="230">
        <v>1</v>
      </c>
      <c r="V179" s="110">
        <v>1</v>
      </c>
      <c r="W179" s="230">
        <v>1</v>
      </c>
      <c r="X179" s="110">
        <v>1</v>
      </c>
      <c r="Y179" s="230">
        <v>1</v>
      </c>
      <c r="Z179" s="110">
        <v>1</v>
      </c>
      <c r="AA179" s="230">
        <v>1</v>
      </c>
      <c r="AB179" s="110">
        <v>1</v>
      </c>
      <c r="AC179" s="16" t="s">
        <v>121</v>
      </c>
      <c r="AD179" s="17" t="s">
        <v>103</v>
      </c>
      <c r="AE179" s="41" t="s">
        <v>1027</v>
      </c>
      <c r="AF179" s="50" t="s">
        <v>1092</v>
      </c>
      <c r="AG179" s="43"/>
      <c r="AH179" s="77">
        <v>0</v>
      </c>
      <c r="AI179" s="293"/>
    </row>
    <row r="180" spans="2:35" ht="51" customHeight="1" x14ac:dyDescent="0.25">
      <c r="B180" s="11" t="s">
        <v>769</v>
      </c>
      <c r="C180" s="14" t="s">
        <v>133</v>
      </c>
      <c r="D180" s="14" t="s">
        <v>823</v>
      </c>
      <c r="E180" s="204" t="s">
        <v>853</v>
      </c>
      <c r="F180" s="14" t="s">
        <v>140</v>
      </c>
      <c r="G180" s="230">
        <v>1</v>
      </c>
      <c r="H180" s="48" t="s">
        <v>852</v>
      </c>
      <c r="I180" s="12" t="s">
        <v>99</v>
      </c>
      <c r="J180" s="57" t="s">
        <v>834</v>
      </c>
      <c r="K180" s="48" t="s">
        <v>118</v>
      </c>
      <c r="L180" s="57" t="s">
        <v>835</v>
      </c>
      <c r="M180" s="14" t="s">
        <v>92</v>
      </c>
      <c r="N180" s="72">
        <v>44927</v>
      </c>
      <c r="O180" s="52">
        <v>45289</v>
      </c>
      <c r="P180" s="105" t="s">
        <v>181</v>
      </c>
      <c r="Q180" s="230">
        <v>1</v>
      </c>
      <c r="R180" s="110">
        <v>1</v>
      </c>
      <c r="S180" s="230">
        <v>1</v>
      </c>
      <c r="T180" s="110">
        <v>1</v>
      </c>
      <c r="U180" s="230">
        <v>1</v>
      </c>
      <c r="V180" s="110">
        <v>1</v>
      </c>
      <c r="W180" s="230">
        <v>1</v>
      </c>
      <c r="X180" s="110">
        <v>1</v>
      </c>
      <c r="Y180" s="230">
        <v>1</v>
      </c>
      <c r="Z180" s="110">
        <v>1</v>
      </c>
      <c r="AA180" s="230">
        <v>1</v>
      </c>
      <c r="AB180" s="110">
        <v>1</v>
      </c>
      <c r="AC180" s="16" t="s">
        <v>121</v>
      </c>
      <c r="AD180" s="17" t="s">
        <v>103</v>
      </c>
      <c r="AE180" s="41" t="s">
        <v>1027</v>
      </c>
      <c r="AF180" s="50" t="s">
        <v>1092</v>
      </c>
      <c r="AG180" s="43"/>
      <c r="AH180" s="77">
        <v>0</v>
      </c>
      <c r="AI180" s="294"/>
    </row>
    <row r="181" spans="2:35" ht="141" customHeight="1" x14ac:dyDescent="0.25">
      <c r="B181" s="130" t="s">
        <v>856</v>
      </c>
      <c r="C181" s="131" t="s">
        <v>83</v>
      </c>
      <c r="D181" s="131" t="s">
        <v>147</v>
      </c>
      <c r="E181" s="204" t="s">
        <v>857</v>
      </c>
      <c r="F181" s="131" t="s">
        <v>136</v>
      </c>
      <c r="G181" s="208">
        <v>7</v>
      </c>
      <c r="H181" s="132" t="s">
        <v>858</v>
      </c>
      <c r="I181" s="132" t="s">
        <v>88</v>
      </c>
      <c r="J181" s="132" t="s">
        <v>859</v>
      </c>
      <c r="K181" s="132" t="s">
        <v>118</v>
      </c>
      <c r="L181" s="132" t="s">
        <v>860</v>
      </c>
      <c r="M181" s="131" t="s">
        <v>179</v>
      </c>
      <c r="N181" s="133">
        <v>44941</v>
      </c>
      <c r="O181" s="133">
        <v>45289</v>
      </c>
      <c r="P181" s="141" t="s">
        <v>131</v>
      </c>
      <c r="Q181" s="235"/>
      <c r="R181" s="142"/>
      <c r="S181" s="235"/>
      <c r="T181" s="142"/>
      <c r="U181" s="235"/>
      <c r="V181" s="142"/>
      <c r="W181" s="235"/>
      <c r="X181" s="142"/>
      <c r="Y181" s="235"/>
      <c r="Z181" s="142"/>
      <c r="AA181" s="235"/>
      <c r="AB181" s="157">
        <v>7</v>
      </c>
      <c r="AC181" s="136" t="s">
        <v>121</v>
      </c>
      <c r="AD181" s="137" t="s">
        <v>103</v>
      </c>
      <c r="AE181" s="138" t="s">
        <v>1027</v>
      </c>
      <c r="AF181" s="147" t="s">
        <v>1092</v>
      </c>
      <c r="AG181" s="138"/>
      <c r="AH181" s="203">
        <v>0</v>
      </c>
      <c r="AI181" s="297">
        <v>675712750</v>
      </c>
    </row>
    <row r="182" spans="2:35" ht="51" customHeight="1" x14ac:dyDescent="0.25">
      <c r="B182" s="130" t="s">
        <v>856</v>
      </c>
      <c r="C182" s="131" t="s">
        <v>83</v>
      </c>
      <c r="D182" s="131" t="s">
        <v>147</v>
      </c>
      <c r="E182" s="204" t="s">
        <v>861</v>
      </c>
      <c r="F182" s="131" t="s">
        <v>86</v>
      </c>
      <c r="G182" s="207">
        <v>1</v>
      </c>
      <c r="H182" s="132" t="s">
        <v>862</v>
      </c>
      <c r="I182" s="132" t="s">
        <v>128</v>
      </c>
      <c r="J182" s="132" t="s">
        <v>863</v>
      </c>
      <c r="K182" s="132" t="s">
        <v>118</v>
      </c>
      <c r="L182" s="132" t="s">
        <v>864</v>
      </c>
      <c r="M182" s="131" t="s">
        <v>92</v>
      </c>
      <c r="N182" s="133">
        <v>44941</v>
      </c>
      <c r="O182" s="133">
        <v>45289</v>
      </c>
      <c r="P182" s="141" t="s">
        <v>120</v>
      </c>
      <c r="Q182" s="235"/>
      <c r="R182" s="142"/>
      <c r="S182" s="235"/>
      <c r="T182" s="142">
        <v>0.3</v>
      </c>
      <c r="U182" s="235"/>
      <c r="V182" s="142"/>
      <c r="W182" s="235"/>
      <c r="X182" s="142">
        <v>0.6</v>
      </c>
      <c r="Y182" s="235"/>
      <c r="Z182" s="142"/>
      <c r="AA182" s="235"/>
      <c r="AB182" s="142">
        <v>1</v>
      </c>
      <c r="AC182" s="136" t="s">
        <v>320</v>
      </c>
      <c r="AD182" s="137" t="s">
        <v>103</v>
      </c>
      <c r="AE182" s="138" t="s">
        <v>1046</v>
      </c>
      <c r="AF182" s="147" t="s">
        <v>1092</v>
      </c>
      <c r="AG182" s="138"/>
      <c r="AH182" s="203">
        <v>0</v>
      </c>
      <c r="AI182" s="299"/>
    </row>
    <row r="183" spans="2:35" ht="51" customHeight="1" x14ac:dyDescent="0.25">
      <c r="B183" s="130" t="s">
        <v>856</v>
      </c>
      <c r="C183" s="131" t="s">
        <v>191</v>
      </c>
      <c r="D183" s="131" t="s">
        <v>192</v>
      </c>
      <c r="E183" s="204" t="s">
        <v>865</v>
      </c>
      <c r="F183" s="131" t="s">
        <v>86</v>
      </c>
      <c r="G183" s="207">
        <v>1</v>
      </c>
      <c r="H183" s="132" t="s">
        <v>866</v>
      </c>
      <c r="I183" s="132" t="s">
        <v>88</v>
      </c>
      <c r="J183" s="132" t="s">
        <v>867</v>
      </c>
      <c r="K183" s="132" t="s">
        <v>118</v>
      </c>
      <c r="L183" s="132" t="s">
        <v>868</v>
      </c>
      <c r="M183" s="131" t="s">
        <v>92</v>
      </c>
      <c r="N183" s="133">
        <v>44941</v>
      </c>
      <c r="O183" s="133">
        <v>45289</v>
      </c>
      <c r="P183" s="141" t="s">
        <v>120</v>
      </c>
      <c r="Q183" s="235"/>
      <c r="R183" s="142"/>
      <c r="S183" s="235"/>
      <c r="T183" s="142">
        <v>0.25</v>
      </c>
      <c r="U183" s="235"/>
      <c r="V183" s="142"/>
      <c r="W183" s="235"/>
      <c r="X183" s="142">
        <v>0.5</v>
      </c>
      <c r="Y183" s="235"/>
      <c r="Z183" s="142"/>
      <c r="AA183" s="235"/>
      <c r="AB183" s="142">
        <v>1</v>
      </c>
      <c r="AC183" s="136" t="s">
        <v>121</v>
      </c>
      <c r="AD183" s="137" t="s">
        <v>103</v>
      </c>
      <c r="AE183" s="138" t="s">
        <v>1027</v>
      </c>
      <c r="AF183" s="147" t="s">
        <v>1092</v>
      </c>
      <c r="AG183" s="138"/>
      <c r="AH183" s="203">
        <v>0</v>
      </c>
      <c r="AI183" s="140">
        <v>189000000</v>
      </c>
    </row>
    <row r="184" spans="2:35" ht="51" customHeight="1" x14ac:dyDescent="0.25">
      <c r="B184" s="130" t="s">
        <v>856</v>
      </c>
      <c r="C184" s="131" t="s">
        <v>133</v>
      </c>
      <c r="D184" s="131" t="s">
        <v>134</v>
      </c>
      <c r="E184" s="204" t="s">
        <v>869</v>
      </c>
      <c r="F184" s="131" t="s">
        <v>86</v>
      </c>
      <c r="G184" s="208">
        <v>3</v>
      </c>
      <c r="H184" s="132" t="s">
        <v>1086</v>
      </c>
      <c r="I184" s="132" t="s">
        <v>88</v>
      </c>
      <c r="J184" s="132" t="s">
        <v>1087</v>
      </c>
      <c r="K184" s="132" t="s">
        <v>118</v>
      </c>
      <c r="L184" s="132" t="s">
        <v>870</v>
      </c>
      <c r="M184" s="131" t="s">
        <v>92</v>
      </c>
      <c r="N184" s="133">
        <v>44941</v>
      </c>
      <c r="O184" s="133">
        <v>45289</v>
      </c>
      <c r="P184" s="141" t="s">
        <v>120</v>
      </c>
      <c r="Q184" s="235"/>
      <c r="R184" s="142"/>
      <c r="S184" s="235"/>
      <c r="T184" s="142">
        <v>0.3</v>
      </c>
      <c r="U184" s="235"/>
      <c r="V184" s="142"/>
      <c r="W184" s="235"/>
      <c r="X184" s="142">
        <v>0.6</v>
      </c>
      <c r="Y184" s="235"/>
      <c r="Z184" s="142"/>
      <c r="AA184" s="235"/>
      <c r="AB184" s="142">
        <v>1</v>
      </c>
      <c r="AC184" s="136" t="s">
        <v>121</v>
      </c>
      <c r="AD184" s="137" t="s">
        <v>103</v>
      </c>
      <c r="AE184" s="138" t="s">
        <v>1027</v>
      </c>
      <c r="AF184" s="147" t="s">
        <v>1092</v>
      </c>
      <c r="AG184" s="138"/>
      <c r="AH184" s="203">
        <v>0</v>
      </c>
      <c r="AI184" s="140">
        <v>2767604934</v>
      </c>
    </row>
    <row r="185" spans="2:35" ht="51" customHeight="1" x14ac:dyDescent="0.25">
      <c r="B185" s="11" t="s">
        <v>871</v>
      </c>
      <c r="C185" s="14" t="s">
        <v>872</v>
      </c>
      <c r="D185" s="14" t="s">
        <v>873</v>
      </c>
      <c r="E185" s="204" t="s">
        <v>874</v>
      </c>
      <c r="F185" s="14" t="s">
        <v>403</v>
      </c>
      <c r="G185" s="232">
        <v>8</v>
      </c>
      <c r="H185" s="58" t="s">
        <v>875</v>
      </c>
      <c r="I185" s="12" t="s">
        <v>99</v>
      </c>
      <c r="J185" s="41" t="s">
        <v>876</v>
      </c>
      <c r="K185" s="58" t="s">
        <v>294</v>
      </c>
      <c r="L185" s="58" t="s">
        <v>877</v>
      </c>
      <c r="M185" s="14" t="s">
        <v>92</v>
      </c>
      <c r="N185" s="65">
        <v>44972</v>
      </c>
      <c r="O185" s="66">
        <v>45291</v>
      </c>
      <c r="P185" s="105" t="s">
        <v>231</v>
      </c>
      <c r="Q185" s="236"/>
      <c r="R185" s="107"/>
      <c r="S185" s="236"/>
      <c r="T185" s="107"/>
      <c r="U185" s="236"/>
      <c r="V185" s="116">
        <v>3</v>
      </c>
      <c r="W185" s="236"/>
      <c r="X185" s="107"/>
      <c r="Y185" s="236"/>
      <c r="Z185" s="107"/>
      <c r="AA185" s="236"/>
      <c r="AB185" s="116">
        <v>5</v>
      </c>
      <c r="AC185" s="16" t="s">
        <v>121</v>
      </c>
      <c r="AD185" s="17" t="s">
        <v>103</v>
      </c>
      <c r="AE185" s="41" t="s">
        <v>1027</v>
      </c>
      <c r="AF185" s="50" t="s">
        <v>1092</v>
      </c>
      <c r="AG185" s="43"/>
      <c r="AH185" s="40">
        <v>0</v>
      </c>
      <c r="AI185" s="40">
        <v>23641000000</v>
      </c>
    </row>
    <row r="186" spans="2:35" ht="51" customHeight="1" x14ac:dyDescent="0.25">
      <c r="B186" s="11" t="s">
        <v>871</v>
      </c>
      <c r="C186" s="14" t="s">
        <v>872</v>
      </c>
      <c r="D186" s="14" t="s">
        <v>878</v>
      </c>
      <c r="E186" s="204" t="s">
        <v>879</v>
      </c>
      <c r="F186" s="14" t="s">
        <v>403</v>
      </c>
      <c r="G186" s="233">
        <v>5</v>
      </c>
      <c r="H186" s="59" t="s">
        <v>880</v>
      </c>
      <c r="I186" s="12" t="s">
        <v>99</v>
      </c>
      <c r="J186" s="56" t="s">
        <v>881</v>
      </c>
      <c r="K186" s="59" t="s">
        <v>294</v>
      </c>
      <c r="L186" s="58" t="s">
        <v>882</v>
      </c>
      <c r="M186" s="14" t="s">
        <v>92</v>
      </c>
      <c r="N186" s="67">
        <v>45122</v>
      </c>
      <c r="O186" s="68">
        <v>45291</v>
      </c>
      <c r="P186" s="105" t="s">
        <v>131</v>
      </c>
      <c r="Q186" s="235"/>
      <c r="R186" s="106"/>
      <c r="S186" s="235"/>
      <c r="T186" s="106"/>
      <c r="U186" s="235"/>
      <c r="V186" s="106"/>
      <c r="W186" s="235"/>
      <c r="X186" s="106"/>
      <c r="Y186" s="235"/>
      <c r="Z186" s="106"/>
      <c r="AA186" s="235"/>
      <c r="AB186" s="116">
        <v>5</v>
      </c>
      <c r="AC186" s="16" t="s">
        <v>121</v>
      </c>
      <c r="AD186" s="17" t="s">
        <v>103</v>
      </c>
      <c r="AE186" s="41" t="s">
        <v>1027</v>
      </c>
      <c r="AF186" s="50" t="s">
        <v>1092</v>
      </c>
      <c r="AG186" s="43"/>
      <c r="AH186" s="40">
        <v>0</v>
      </c>
      <c r="AI186" s="40">
        <v>500000000</v>
      </c>
    </row>
  </sheetData>
  <sheetProtection formatCells="0" formatColumns="0" formatRows="0" insertColumns="0" insertRows="0" insertHyperlinks="0" deleteColumns="0" deleteRows="0" sort="0" autoFilter="0" pivotTables="0"/>
  <mergeCells count="32">
    <mergeCell ref="Q5:AB5"/>
    <mergeCell ref="AI17:AI19"/>
    <mergeCell ref="AI49:AI52"/>
    <mergeCell ref="AI53:AI56"/>
    <mergeCell ref="AI127:AI132"/>
    <mergeCell ref="AI181:AI182"/>
    <mergeCell ref="C2:K2"/>
    <mergeCell ref="AI6:AI9"/>
    <mergeCell ref="AI10:AI11"/>
    <mergeCell ref="AI25:AI44"/>
    <mergeCell ref="AI45:AI48"/>
    <mergeCell ref="AI61:AI62"/>
    <mergeCell ref="AI63:AI64"/>
    <mergeCell ref="AI65:AI69"/>
    <mergeCell ref="AI70:AI71"/>
    <mergeCell ref="AI74:AI75"/>
    <mergeCell ref="AI76:AI78"/>
    <mergeCell ref="AI80:AI89"/>
    <mergeCell ref="AI120:AI121"/>
    <mergeCell ref="AI122:AI125"/>
    <mergeCell ref="AI148:AI152"/>
    <mergeCell ref="AI144:AI147"/>
    <mergeCell ref="AI133:AI143"/>
    <mergeCell ref="AI175:AI176"/>
    <mergeCell ref="AI155:AI157"/>
    <mergeCell ref="AI177:AI180"/>
    <mergeCell ref="AI164:AI166"/>
    <mergeCell ref="AI159:AI160"/>
    <mergeCell ref="AI161:AI162"/>
    <mergeCell ref="E163:E164"/>
    <mergeCell ref="AI167:AI170"/>
    <mergeCell ref="AI171:AI174"/>
  </mergeCells>
  <phoneticPr fontId="36" type="noConversion"/>
  <dataValidations count="1">
    <dataValidation type="list" allowBlank="1" showInputMessage="1" showErrorMessage="1" sqref="D96:D119" xr:uid="{29670077-FBA1-4305-8CB5-13AB0D67B693}">
      <formula1>INDIRECT($B96)</formula1>
    </dataValidation>
  </dataValidations>
  <pageMargins left="0.7" right="0.7" top="0.75" bottom="0.75" header="0.3" footer="0.3"/>
  <pageSetup paperSize="9" scale="18"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6D9BBD80-D21F-4165-8CFF-2C3C747F9BA1}">
          <x14:formula1>
            <xm:f>LISTA!$AC$2:$AC$7</xm:f>
          </x14:formula1>
          <xm:sqref>I17:I24 I29:I31 I13:I15 I6:I11 I65 I33:I62 I69 I26:I27 I72:I95 I165:I186 I144:I163</xm:sqref>
        </x14:dataValidation>
        <x14:dataValidation type="list" allowBlank="1" showInputMessage="1" showErrorMessage="1" xr:uid="{ADFA4F50-12E7-4366-B9F6-0FC4B72E45B5}">
          <x14:formula1>
            <xm:f>LISTA!$AB$2:$AB$7</xm:f>
          </x14:formula1>
          <xm:sqref>F6:F95 F165:F186 F120:F163</xm:sqref>
        </x14:dataValidation>
        <x14:dataValidation type="list" allowBlank="1" showInputMessage="1" showErrorMessage="1" xr:uid="{F5C9FF51-F717-4BCE-B5CC-820631817E24}">
          <x14:formula1>
            <xm:f>LISTA!$AE$2:$AE$6</xm:f>
          </x14:formula1>
          <xm:sqref>P6:P119 P165:P186 P144:P163</xm:sqref>
        </x14:dataValidation>
        <x14:dataValidation type="list" allowBlank="1" showInputMessage="1" showErrorMessage="1" xr:uid="{3AF8772B-D269-4879-B05E-C089A5EEC4CD}">
          <x14:formula1>
            <xm:f>LISTA!$AF$2:$AF$17</xm:f>
          </x14:formula1>
          <xm:sqref>AC45:AC49 AC6:AC25 AC51:AC56 AC70:AC95 AC165:AC186 AC144:AC163</xm:sqref>
        </x14:dataValidation>
        <x14:dataValidation type="list" allowBlank="1" showInputMessage="1" showErrorMessage="1" xr:uid="{B7D2B564-56D4-4F8B-99A2-B25F6AC1E12F}">
          <x14:formula1>
            <xm:f>LISTA!$AG$2:$AG$14</xm:f>
          </x14:formula1>
          <xm:sqref>AD58:AD59 AD6:AD56 AD70:AD95 AD165:AD186 AD144:AD163</xm:sqref>
        </x14:dataValidation>
        <x14:dataValidation type="list" allowBlank="1" showInputMessage="1" showErrorMessage="1" xr:uid="{CEBCF53F-47C8-4A2D-A67E-62308E78B73B}">
          <x14:formula1>
            <xm:f>LISTA!$AH$2:$AH$21</xm:f>
          </x14:formula1>
          <xm:sqref>AE6:AE9 AE17:AE24 AE68 AE45:AE66 AE70:AE95 AE165:AE186 AE144:AE163</xm:sqref>
        </x14:dataValidation>
        <x14:dataValidation type="list" allowBlank="1" showInputMessage="1" showErrorMessage="1" xr:uid="{52F7DE0A-53B8-4F3F-82C2-3A5241A1C8B8}">
          <x14:formula1>
            <xm:f>LISTA!$AI$2:$AI$9</xm:f>
          </x14:formula1>
          <xm:sqref>AG6:AG9 AG70:AG95 AG144:AG186</xm:sqref>
        </x14:dataValidation>
        <x14:dataValidation type="list" allowBlank="1" showInputMessage="1" showErrorMessage="1" xr:uid="{44B482DC-92BB-407B-8DDA-C091D53F369F}">
          <x14:formula1>
            <xm:f>LISTA!$U$1:$U$14</xm:f>
          </x14:formula1>
          <xm:sqref>C6:C95 C165:C186 C120:C163</xm:sqref>
        </x14:dataValidation>
        <x14:dataValidation type="list" allowBlank="1" showInputMessage="1" showErrorMessage="1" xr:uid="{44C5AC54-EF2D-445E-AAE8-276E3FCF745F}">
          <x14:formula1>
            <xm:f>LISTA!$H$3:$H$7</xm:f>
          </x14:formula1>
          <xm:sqref>D6:D9 D17:D19 D23:D24 D181:D182 D61:D69 D45:D57</xm:sqref>
        </x14:dataValidation>
        <x14:dataValidation type="list" allowBlank="1" showInputMessage="1" showErrorMessage="1" xr:uid="{EE8DC64F-8D11-4E26-948E-2E5D974898F8}">
          <x14:formula1>
            <xm:f>LISTA!$J$3</xm:f>
          </x14:formula1>
          <xm:sqref>D183 D25:D44</xm:sqref>
        </x14:dataValidation>
        <x14:dataValidation type="list" allowBlank="1" showInputMessage="1" showErrorMessage="1" xr:uid="{541C3439-3738-47FB-BC3F-5D6D98C8C6B1}">
          <x14:formula1>
            <xm:f>LISTA!$O$3:$O$14</xm:f>
          </x14:formula1>
          <xm:sqref>D10:D12</xm:sqref>
        </x14:dataValidation>
        <x14:dataValidation type="list" allowBlank="1" showInputMessage="1" showErrorMessage="1" xr:uid="{39846620-74C1-4F87-ADBD-491C5A989506}">
          <x14:formula1>
            <xm:f>LISTA!$R$3:$R$4</xm:f>
          </x14:formula1>
          <xm:sqref>D58:D59</xm:sqref>
        </x14:dataValidation>
        <x14:dataValidation type="list" allowBlank="1" showInputMessage="1" showErrorMessage="1" xr:uid="{007B9DAF-C7E8-4389-9539-BBB40E0216C5}">
          <x14:formula1>
            <xm:f>LISTA!$M$3:$M$4</xm:f>
          </x14:formula1>
          <xm:sqref>D60</xm:sqref>
        </x14:dataValidation>
        <x14:dataValidation type="list" allowBlank="1" showInputMessage="1" showErrorMessage="1" xr:uid="{D5F1A556-9201-4883-97E0-788B9D4EE998}">
          <x14:formula1>
            <xm:f>LISTA!$L$3:$L$18</xm:f>
          </x14:formula1>
          <xm:sqref>D184 D13:D16 D153:D180</xm:sqref>
        </x14:dataValidation>
        <x14:dataValidation type="list" allowBlank="1" showInputMessage="1" showErrorMessage="1" xr:uid="{06A5E60C-5AE0-42F4-943C-9C290B0C84AB}">
          <x14:formula1>
            <xm:f>LISTA!$AD$2:$AD$11</xm:f>
          </x14:formula1>
          <xm:sqref>M6:M86 M90:M119 M165:M186 M143:M163</xm:sqref>
        </x14:dataValidation>
        <x14:dataValidation type="list" allowBlank="1" showInputMessage="1" showErrorMessage="1" xr:uid="{A2A20C2D-6F7A-4300-B1CB-E5B55EA603C4}">
          <x14:formula1>
            <xm:f>LISTA!$AD$2:$AD$12</xm:f>
          </x14:formula1>
          <xm:sqref>M87:M89 M94</xm:sqref>
        </x14:dataValidation>
        <x14:dataValidation type="list" allowBlank="1" showInputMessage="1" showErrorMessage="1" xr:uid="{05F269A7-88B0-4CE9-8FCC-0E034AB3E542}">
          <x14:formula1>
            <xm:f>LISTA!$Q$3:$Q$6</xm:f>
          </x14:formula1>
          <xm:sqref>D20:D22</xm:sqref>
        </x14:dataValidation>
        <x14:dataValidation type="list" allowBlank="1" showInputMessage="1" showErrorMessage="1" xr:uid="{4C210B78-555A-4E88-9839-CFCA9E1D52CA}">
          <x14:formula1>
            <xm:f>LISTA!$A$2:$A$20</xm:f>
          </x14:formula1>
          <xm:sqref>B70:B95 B165:B184 B120:B163</xm:sqref>
        </x14:dataValidation>
        <x14:dataValidation type="list" allowBlank="1" showInputMessage="1" showErrorMessage="1" xr:uid="{93D52D6E-291C-4B3B-9914-66FC616388D1}">
          <x14:formula1>
            <xm:f>LISTA!$K$3:$K$4</xm:f>
          </x14:formula1>
          <xm:sqref>D144:D152</xm:sqref>
        </x14:dataValidation>
        <x14:dataValidation type="list" allowBlank="1" showInputMessage="1" showErrorMessage="1" xr:uid="{8006DF33-F836-4EF7-8404-DE4EEA244312}">
          <x14:formula1>
            <xm:f>LISTA!$A$2:$A$26</xm:f>
          </x14:formula1>
          <xm:sqref>B185:B186 B6:B69</xm:sqref>
        </x14:dataValidation>
        <x14:dataValidation type="list" allowBlank="1" showInputMessage="1" showErrorMessage="1" xr:uid="{9345BEBE-17E2-4281-9973-E4FC2364D747}">
          <x14:formula1>
            <xm:f>LISTA!$P$3:$P$4</xm:f>
          </x14:formula1>
          <xm:sqref>D185:D186</xm:sqref>
        </x14:dataValidation>
        <x14:dataValidation type="list" allowBlank="1" showInputMessage="1" showErrorMessage="1" xr:uid="{F6D7668C-628E-43EC-B77C-9E6884DC6D85}">
          <x14:formula1>
            <xm:f>LISTA!$F$3:$F$10</xm:f>
          </x14:formula1>
          <xm:sqref>D70:D95</xm:sqref>
        </x14:dataValidation>
        <x14:dataValidation type="list" allowBlank="1" showInputMessage="1" showErrorMessage="1" xr:uid="{62633826-7103-4667-9392-6CE976BE2D17}">
          <x14:formula1>
            <xm:f>LISTA!$E$3:$E$10</xm:f>
          </x14:formula1>
          <xm:sqref>D120:D143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352-BD2F-4EB7-9033-3DD7572B3D20}">
  <sheetPr>
    <tabColor theme="0" tint="-4.9989318521683403E-2"/>
  </sheetPr>
  <dimension ref="A1:AI31"/>
  <sheetViews>
    <sheetView showGridLines="0" topLeftCell="Y1" workbookViewId="0">
      <selection activeCell="AD12" sqref="AD12"/>
    </sheetView>
  </sheetViews>
  <sheetFormatPr baseColWidth="10" defaultColWidth="11" defaultRowHeight="15.75" x14ac:dyDescent="0.25"/>
  <cols>
    <col min="1" max="1" width="41.75" customWidth="1"/>
    <col min="2" max="2" width="13.625" customWidth="1"/>
    <col min="3" max="3" width="4.125" customWidth="1"/>
    <col min="4" max="4" width="47.5" bestFit="1" customWidth="1"/>
    <col min="5" max="5" width="16.625" customWidth="1"/>
    <col min="18" max="18" width="36.5" bestFit="1" customWidth="1"/>
    <col min="21" max="21" width="56.75" bestFit="1" customWidth="1"/>
    <col min="22" max="22" width="17.375" bestFit="1" customWidth="1"/>
    <col min="24" max="24" width="30.875" customWidth="1"/>
    <col min="26" max="26" width="31.25" customWidth="1"/>
    <col min="28" max="29" width="24.125" customWidth="1"/>
    <col min="30" max="30" width="27.125" customWidth="1"/>
    <col min="31" max="35" width="24.125" customWidth="1"/>
  </cols>
  <sheetData>
    <row r="1" spans="1:35" x14ac:dyDescent="0.25">
      <c r="A1" s="29" t="s">
        <v>883</v>
      </c>
      <c r="D1" s="29" t="s">
        <v>884</v>
      </c>
      <c r="E1" t="s">
        <v>615</v>
      </c>
      <c r="F1" t="s">
        <v>400</v>
      </c>
      <c r="G1" t="s">
        <v>508</v>
      </c>
      <c r="H1" t="s">
        <v>83</v>
      </c>
      <c r="I1" t="s">
        <v>394</v>
      </c>
      <c r="J1" t="s">
        <v>191</v>
      </c>
      <c r="K1" t="s">
        <v>885</v>
      </c>
      <c r="L1" t="s">
        <v>886</v>
      </c>
      <c r="M1" t="s">
        <v>349</v>
      </c>
      <c r="N1" t="s">
        <v>704</v>
      </c>
      <c r="O1" t="s">
        <v>112</v>
      </c>
      <c r="P1" t="s">
        <v>872</v>
      </c>
      <c r="Q1" t="s">
        <v>887</v>
      </c>
      <c r="R1" s="1" t="s">
        <v>337</v>
      </c>
      <c r="U1" t="s">
        <v>615</v>
      </c>
      <c r="V1" t="s">
        <v>888</v>
      </c>
      <c r="X1" s="29" t="s">
        <v>889</v>
      </c>
      <c r="Y1" s="29" t="s">
        <v>890</v>
      </c>
      <c r="Z1" s="29" t="s">
        <v>884</v>
      </c>
      <c r="AA1" s="29" t="s">
        <v>889</v>
      </c>
      <c r="AB1" s="29" t="s">
        <v>14</v>
      </c>
      <c r="AC1" s="29" t="s">
        <v>20</v>
      </c>
      <c r="AD1" s="29" t="s">
        <v>891</v>
      </c>
      <c r="AE1" s="29" t="s">
        <v>35</v>
      </c>
      <c r="AF1" s="29" t="s">
        <v>40</v>
      </c>
      <c r="AG1" s="29" t="s">
        <v>892</v>
      </c>
      <c r="AH1" s="29" t="s">
        <v>893</v>
      </c>
      <c r="AI1" s="29" t="s">
        <v>894</v>
      </c>
    </row>
    <row r="2" spans="1:35" s="35" customFormat="1" ht="19.5" customHeight="1" x14ac:dyDescent="0.25">
      <c r="A2" s="34" t="s">
        <v>614</v>
      </c>
      <c r="B2" s="35" t="s">
        <v>895</v>
      </c>
      <c r="D2" s="35" t="s">
        <v>886</v>
      </c>
      <c r="E2" s="35" t="s">
        <v>888</v>
      </c>
      <c r="F2" s="35" t="s">
        <v>896</v>
      </c>
      <c r="G2" s="35" t="s">
        <v>897</v>
      </c>
      <c r="H2" s="35" t="s">
        <v>898</v>
      </c>
      <c r="I2" s="35" t="s">
        <v>899</v>
      </c>
      <c r="J2" s="35" t="s">
        <v>900</v>
      </c>
      <c r="K2" s="35" t="s">
        <v>901</v>
      </c>
      <c r="L2" s="35" t="s">
        <v>902</v>
      </c>
      <c r="M2" s="35" t="s">
        <v>903</v>
      </c>
      <c r="N2" s="35" t="s">
        <v>904</v>
      </c>
      <c r="O2" s="35" t="s">
        <v>905</v>
      </c>
      <c r="P2" s="35" t="s">
        <v>906</v>
      </c>
      <c r="Q2" s="35" t="s">
        <v>907</v>
      </c>
      <c r="R2" s="36" t="s">
        <v>908</v>
      </c>
      <c r="U2" s="35" t="s">
        <v>400</v>
      </c>
      <c r="V2" s="35" t="s">
        <v>896</v>
      </c>
      <c r="X2" s="35" t="s">
        <v>909</v>
      </c>
      <c r="Y2" s="35" t="s">
        <v>910</v>
      </c>
      <c r="Z2" s="35" t="s">
        <v>886</v>
      </c>
      <c r="AA2" s="35" t="s">
        <v>909</v>
      </c>
      <c r="AB2" s="35" t="s">
        <v>136</v>
      </c>
      <c r="AC2" s="37" t="s">
        <v>537</v>
      </c>
      <c r="AD2" s="35" t="s">
        <v>92</v>
      </c>
      <c r="AE2" s="37" t="s">
        <v>181</v>
      </c>
      <c r="AF2" s="38" t="s">
        <v>103</v>
      </c>
      <c r="AG2" s="38" t="s">
        <v>103</v>
      </c>
      <c r="AH2" s="38" t="s">
        <v>103</v>
      </c>
      <c r="AI2" s="38" t="s">
        <v>103</v>
      </c>
    </row>
    <row r="3" spans="1:35" s="35" customFormat="1" ht="24.75" customHeight="1" x14ac:dyDescent="0.25">
      <c r="A3" s="34" t="s">
        <v>769</v>
      </c>
      <c r="B3" s="35" t="s">
        <v>911</v>
      </c>
      <c r="D3" s="35" t="s">
        <v>912</v>
      </c>
      <c r="E3" s="42" t="s">
        <v>616</v>
      </c>
      <c r="F3" s="42" t="s">
        <v>401</v>
      </c>
      <c r="G3" s="42" t="s">
        <v>546</v>
      </c>
      <c r="H3" s="42" t="s">
        <v>84</v>
      </c>
      <c r="I3" s="42" t="s">
        <v>395</v>
      </c>
      <c r="J3" s="42" t="s">
        <v>192</v>
      </c>
      <c r="K3" s="42" t="s">
        <v>734</v>
      </c>
      <c r="L3" s="42" t="s">
        <v>134</v>
      </c>
      <c r="M3" s="42" t="s">
        <v>913</v>
      </c>
      <c r="N3" s="42" t="s">
        <v>705</v>
      </c>
      <c r="O3" s="42" t="s">
        <v>714</v>
      </c>
      <c r="P3" s="42" t="s">
        <v>873</v>
      </c>
      <c r="Q3" s="42" t="s">
        <v>914</v>
      </c>
      <c r="R3" s="42" t="s">
        <v>915</v>
      </c>
      <c r="U3" s="35" t="s">
        <v>508</v>
      </c>
      <c r="V3" s="35" t="s">
        <v>897</v>
      </c>
      <c r="X3" s="35" t="s">
        <v>159</v>
      </c>
      <c r="Y3" s="35" t="s">
        <v>916</v>
      </c>
      <c r="Z3" s="35" t="s">
        <v>912</v>
      </c>
      <c r="AA3" s="35" t="s">
        <v>917</v>
      </c>
      <c r="AB3" s="35" t="s">
        <v>115</v>
      </c>
      <c r="AC3" s="37" t="s">
        <v>99</v>
      </c>
      <c r="AD3" s="35" t="s">
        <v>179</v>
      </c>
      <c r="AE3" s="37" t="s">
        <v>93</v>
      </c>
      <c r="AF3" s="38" t="s">
        <v>102</v>
      </c>
      <c r="AG3" s="35" t="s">
        <v>342</v>
      </c>
      <c r="AH3" s="39" t="s">
        <v>330</v>
      </c>
      <c r="AI3" s="33" t="s">
        <v>918</v>
      </c>
    </row>
    <row r="4" spans="1:35" x14ac:dyDescent="0.25">
      <c r="A4" s="30" t="s">
        <v>507</v>
      </c>
      <c r="B4" t="s">
        <v>919</v>
      </c>
      <c r="D4" t="s">
        <v>920</v>
      </c>
      <c r="E4" s="9" t="s">
        <v>658</v>
      </c>
      <c r="F4" s="9" t="s">
        <v>447</v>
      </c>
      <c r="G4" s="9" t="s">
        <v>557</v>
      </c>
      <c r="H4" s="9" t="s">
        <v>147</v>
      </c>
      <c r="I4" s="9" t="s">
        <v>397</v>
      </c>
      <c r="K4" s="9" t="s">
        <v>750</v>
      </c>
      <c r="L4" s="9" t="s">
        <v>770</v>
      </c>
      <c r="M4" s="9" t="s">
        <v>350</v>
      </c>
      <c r="N4" s="9" t="s">
        <v>706</v>
      </c>
      <c r="O4" s="9" t="s">
        <v>717</v>
      </c>
      <c r="P4" s="9" t="s">
        <v>878</v>
      </c>
      <c r="Q4" s="9" t="s">
        <v>161</v>
      </c>
      <c r="R4" s="9" t="s">
        <v>344</v>
      </c>
      <c r="U4" t="s">
        <v>83</v>
      </c>
      <c r="V4" t="s">
        <v>898</v>
      </c>
      <c r="X4" t="s">
        <v>921</v>
      </c>
      <c r="Y4" t="s">
        <v>922</v>
      </c>
      <c r="Z4" t="s">
        <v>920</v>
      </c>
      <c r="AA4" t="s">
        <v>921</v>
      </c>
      <c r="AB4" t="s">
        <v>140</v>
      </c>
      <c r="AC4" s="10" t="s">
        <v>88</v>
      </c>
      <c r="AD4" t="s">
        <v>434</v>
      </c>
      <c r="AE4" s="10" t="s">
        <v>120</v>
      </c>
      <c r="AF4" t="s">
        <v>396</v>
      </c>
      <c r="AG4" t="s">
        <v>923</v>
      </c>
      <c r="AH4" s="31" t="s">
        <v>924</v>
      </c>
      <c r="AI4" s="33" t="s">
        <v>925</v>
      </c>
    </row>
    <row r="5" spans="1:35" x14ac:dyDescent="0.25">
      <c r="A5" s="30" t="s">
        <v>732</v>
      </c>
      <c r="B5" t="s">
        <v>926</v>
      </c>
      <c r="D5" t="s">
        <v>927</v>
      </c>
      <c r="E5" s="9" t="s">
        <v>647</v>
      </c>
      <c r="F5" s="9" t="s">
        <v>413</v>
      </c>
      <c r="G5" s="9" t="s">
        <v>513</v>
      </c>
      <c r="H5" s="9" t="s">
        <v>928</v>
      </c>
      <c r="L5" s="9" t="s">
        <v>778</v>
      </c>
      <c r="N5" s="9" t="s">
        <v>707</v>
      </c>
      <c r="O5" s="9" t="s">
        <v>929</v>
      </c>
      <c r="Q5" s="9" t="s">
        <v>930</v>
      </c>
      <c r="U5" t="s">
        <v>394</v>
      </c>
      <c r="V5" t="s">
        <v>899</v>
      </c>
      <c r="X5" t="s">
        <v>931</v>
      </c>
      <c r="Y5" t="s">
        <v>932</v>
      </c>
      <c r="Z5" t="s">
        <v>927</v>
      </c>
      <c r="AA5" t="s">
        <v>931</v>
      </c>
      <c r="AB5" t="s">
        <v>86</v>
      </c>
      <c r="AC5" s="10" t="s">
        <v>128</v>
      </c>
      <c r="AD5" t="s">
        <v>568</v>
      </c>
      <c r="AE5" s="10" t="s">
        <v>231</v>
      </c>
      <c r="AF5" t="s">
        <v>94</v>
      </c>
      <c r="AG5" t="s">
        <v>933</v>
      </c>
      <c r="AH5" s="31" t="s">
        <v>301</v>
      </c>
      <c r="AI5" s="32" t="s">
        <v>934</v>
      </c>
    </row>
    <row r="6" spans="1:35" x14ac:dyDescent="0.25">
      <c r="A6" s="30" t="s">
        <v>399</v>
      </c>
      <c r="B6" t="s">
        <v>935</v>
      </c>
      <c r="D6" t="s">
        <v>936</v>
      </c>
      <c r="E6" s="9" t="s">
        <v>699</v>
      </c>
      <c r="F6" s="9" t="s">
        <v>166</v>
      </c>
      <c r="G6" s="9" t="s">
        <v>519</v>
      </c>
      <c r="H6" s="9" t="s">
        <v>315</v>
      </c>
      <c r="L6" s="9" t="s">
        <v>937</v>
      </c>
      <c r="N6" s="9" t="s">
        <v>708</v>
      </c>
      <c r="O6" s="9" t="s">
        <v>715</v>
      </c>
      <c r="Q6" s="9" t="s">
        <v>166</v>
      </c>
      <c r="U6" t="s">
        <v>191</v>
      </c>
      <c r="V6" t="s">
        <v>900</v>
      </c>
      <c r="X6" t="s">
        <v>938</v>
      </c>
      <c r="Y6" t="s">
        <v>922</v>
      </c>
      <c r="Z6" t="s">
        <v>920</v>
      </c>
      <c r="AA6" t="s">
        <v>938</v>
      </c>
      <c r="AB6" t="s">
        <v>403</v>
      </c>
      <c r="AC6" s="10" t="s">
        <v>939</v>
      </c>
      <c r="AD6" t="s">
        <v>940</v>
      </c>
      <c r="AE6" s="10" t="s">
        <v>131</v>
      </c>
      <c r="AF6" t="s">
        <v>320</v>
      </c>
      <c r="AG6" t="s">
        <v>941</v>
      </c>
      <c r="AH6" s="31" t="s">
        <v>305</v>
      </c>
      <c r="AI6" s="32" t="s">
        <v>942</v>
      </c>
    </row>
    <row r="7" spans="1:35" x14ac:dyDescent="0.25">
      <c r="A7" s="30" t="s">
        <v>703</v>
      </c>
      <c r="B7" t="s">
        <v>943</v>
      </c>
      <c r="D7" t="s">
        <v>885</v>
      </c>
      <c r="E7" s="9" t="s">
        <v>626</v>
      </c>
      <c r="F7" s="9" t="s">
        <v>944</v>
      </c>
      <c r="G7" s="9" t="s">
        <v>945</v>
      </c>
      <c r="H7" s="9" t="s">
        <v>946</v>
      </c>
      <c r="L7" s="9" t="s">
        <v>816</v>
      </c>
      <c r="N7" s="9" t="s">
        <v>947</v>
      </c>
      <c r="O7" s="9" t="s">
        <v>113</v>
      </c>
      <c r="U7" t="s">
        <v>733</v>
      </c>
      <c r="V7" t="s">
        <v>901</v>
      </c>
      <c r="X7" t="s">
        <v>938</v>
      </c>
      <c r="Y7" t="s">
        <v>948</v>
      </c>
      <c r="Z7" t="s">
        <v>936</v>
      </c>
      <c r="AA7" t="s">
        <v>938</v>
      </c>
      <c r="AB7" t="s">
        <v>949</v>
      </c>
      <c r="AC7" s="10" t="s">
        <v>950</v>
      </c>
      <c r="AD7" t="s">
        <v>187</v>
      </c>
      <c r="AF7" t="s">
        <v>121</v>
      </c>
      <c r="AG7" t="s">
        <v>359</v>
      </c>
      <c r="AH7" s="31" t="s">
        <v>368</v>
      </c>
      <c r="AI7" s="32" t="s">
        <v>951</v>
      </c>
    </row>
    <row r="8" spans="1:35" x14ac:dyDescent="0.25">
      <c r="A8" s="30" t="s">
        <v>393</v>
      </c>
      <c r="B8" t="s">
        <v>952</v>
      </c>
      <c r="D8" t="s">
        <v>953</v>
      </c>
      <c r="E8" s="9" t="s">
        <v>634</v>
      </c>
      <c r="F8" s="9" t="s">
        <v>421</v>
      </c>
      <c r="G8" s="9" t="s">
        <v>530</v>
      </c>
      <c r="L8" s="9" t="s">
        <v>820</v>
      </c>
      <c r="N8" s="9" t="s">
        <v>709</v>
      </c>
      <c r="O8" s="9" t="s">
        <v>716</v>
      </c>
      <c r="U8" t="s">
        <v>133</v>
      </c>
      <c r="V8" t="s">
        <v>902</v>
      </c>
      <c r="X8" t="s">
        <v>954</v>
      </c>
      <c r="Y8" t="s">
        <v>955</v>
      </c>
      <c r="Z8" t="s">
        <v>885</v>
      </c>
      <c r="AA8" t="s">
        <v>954</v>
      </c>
      <c r="AD8" t="s">
        <v>639</v>
      </c>
      <c r="AF8" t="s">
        <v>188</v>
      </c>
      <c r="AG8" t="s">
        <v>95</v>
      </c>
      <c r="AH8" s="31" t="s">
        <v>104</v>
      </c>
      <c r="AI8" s="32" t="s">
        <v>956</v>
      </c>
    </row>
    <row r="9" spans="1:35" x14ac:dyDescent="0.25">
      <c r="A9" s="129" t="s">
        <v>856</v>
      </c>
      <c r="B9" t="s">
        <v>957</v>
      </c>
      <c r="D9" t="s">
        <v>958</v>
      </c>
      <c r="E9" s="9" t="s">
        <v>959</v>
      </c>
      <c r="F9" s="9" t="s">
        <v>429</v>
      </c>
      <c r="G9" s="9" t="s">
        <v>960</v>
      </c>
      <c r="L9" s="9" t="s">
        <v>802</v>
      </c>
      <c r="N9" s="9" t="s">
        <v>711</v>
      </c>
      <c r="O9" s="9" t="s">
        <v>719</v>
      </c>
      <c r="U9" t="s">
        <v>349</v>
      </c>
      <c r="V9" t="s">
        <v>903</v>
      </c>
      <c r="X9" t="s">
        <v>961</v>
      </c>
      <c r="Y9" t="s">
        <v>962</v>
      </c>
      <c r="Z9" t="s">
        <v>953</v>
      </c>
      <c r="AA9" t="s">
        <v>961</v>
      </c>
      <c r="AD9" t="s">
        <v>141</v>
      </c>
      <c r="AF9" t="s">
        <v>310</v>
      </c>
      <c r="AG9" t="s">
        <v>963</v>
      </c>
      <c r="AH9" s="31" t="s">
        <v>314</v>
      </c>
      <c r="AI9" s="33" t="s">
        <v>964</v>
      </c>
    </row>
    <row r="10" spans="1:35" x14ac:dyDescent="0.25">
      <c r="A10" s="30" t="s">
        <v>146</v>
      </c>
      <c r="B10" t="s">
        <v>965</v>
      </c>
      <c r="D10" t="s">
        <v>966</v>
      </c>
      <c r="E10" s="9" t="s">
        <v>967</v>
      </c>
      <c r="F10" s="9" t="s">
        <v>451</v>
      </c>
      <c r="G10" s="9" t="s">
        <v>509</v>
      </c>
      <c r="L10" s="9" t="s">
        <v>968</v>
      </c>
      <c r="N10" s="9" t="s">
        <v>710</v>
      </c>
      <c r="O10" s="9" t="s">
        <v>728</v>
      </c>
      <c r="R10" t="str">
        <f>+LOWER(R3)</f>
        <v>servicios tecnológicos</v>
      </c>
      <c r="U10" t="s">
        <v>704</v>
      </c>
      <c r="V10" t="s">
        <v>904</v>
      </c>
      <c r="X10" t="s">
        <v>969</v>
      </c>
      <c r="Y10" t="s">
        <v>970</v>
      </c>
      <c r="Z10" t="s">
        <v>958</v>
      </c>
      <c r="AA10" t="s">
        <v>969</v>
      </c>
      <c r="AD10" t="s">
        <v>971</v>
      </c>
      <c r="AF10" t="s">
        <v>367</v>
      </c>
      <c r="AG10" t="s">
        <v>361</v>
      </c>
      <c r="AH10" s="31" t="s">
        <v>398</v>
      </c>
    </row>
    <row r="11" spans="1:35" x14ac:dyDescent="0.25">
      <c r="A11" s="30" t="s">
        <v>355</v>
      </c>
      <c r="B11" t="s">
        <v>972</v>
      </c>
      <c r="D11" t="s">
        <v>973</v>
      </c>
      <c r="G11" s="9" t="s">
        <v>565</v>
      </c>
      <c r="L11" s="9" t="s">
        <v>974</v>
      </c>
      <c r="N11" s="9" t="s">
        <v>713</v>
      </c>
      <c r="O11" s="9" t="s">
        <v>975</v>
      </c>
      <c r="U11" t="s">
        <v>112</v>
      </c>
      <c r="V11" t="s">
        <v>905</v>
      </c>
      <c r="X11" t="s">
        <v>976</v>
      </c>
      <c r="Y11" t="s">
        <v>977</v>
      </c>
      <c r="Z11" t="s">
        <v>966</v>
      </c>
      <c r="AA11" t="s">
        <v>337</v>
      </c>
      <c r="AD11" t="s">
        <v>978</v>
      </c>
      <c r="AF11" t="s">
        <v>336</v>
      </c>
      <c r="AG11" t="s">
        <v>189</v>
      </c>
      <c r="AH11" s="31" t="s">
        <v>979</v>
      </c>
    </row>
    <row r="12" spans="1:35" x14ac:dyDescent="0.25">
      <c r="A12" s="30" t="s">
        <v>331</v>
      </c>
      <c r="B12" t="s">
        <v>980</v>
      </c>
      <c r="D12" t="s">
        <v>981</v>
      </c>
      <c r="G12" s="9" t="s">
        <v>534</v>
      </c>
      <c r="L12" s="9" t="s">
        <v>982</v>
      </c>
      <c r="N12" s="9" t="s">
        <v>712</v>
      </c>
      <c r="O12" s="9" t="s">
        <v>729</v>
      </c>
      <c r="U12" t="s">
        <v>872</v>
      </c>
      <c r="V12" t="s">
        <v>906</v>
      </c>
      <c r="X12" t="s">
        <v>983</v>
      </c>
      <c r="Y12" t="s">
        <v>922</v>
      </c>
      <c r="Z12" t="s">
        <v>920</v>
      </c>
      <c r="AA12" t="s">
        <v>983</v>
      </c>
      <c r="AD12" t="s">
        <v>486</v>
      </c>
      <c r="AF12" t="s">
        <v>236</v>
      </c>
      <c r="AG12" t="s">
        <v>197</v>
      </c>
      <c r="AH12" s="31" t="s">
        <v>984</v>
      </c>
    </row>
    <row r="13" spans="1:35" x14ac:dyDescent="0.25">
      <c r="A13" s="30" t="s">
        <v>362</v>
      </c>
      <c r="B13" t="s">
        <v>985</v>
      </c>
      <c r="D13" t="s">
        <v>986</v>
      </c>
      <c r="G13" s="9" t="s">
        <v>987</v>
      </c>
      <c r="L13" s="9" t="s">
        <v>775</v>
      </c>
      <c r="N13" s="9" t="s">
        <v>718</v>
      </c>
      <c r="O13" s="9" t="s">
        <v>730</v>
      </c>
      <c r="U13" t="s">
        <v>160</v>
      </c>
      <c r="V13" t="s">
        <v>907</v>
      </c>
      <c r="X13" t="s">
        <v>988</v>
      </c>
      <c r="Y13" t="s">
        <v>922</v>
      </c>
      <c r="Z13" t="s">
        <v>920</v>
      </c>
      <c r="AA13" t="s">
        <v>988</v>
      </c>
      <c r="AF13" t="s">
        <v>202</v>
      </c>
      <c r="AG13" t="s">
        <v>989</v>
      </c>
      <c r="AH13" s="31" t="s">
        <v>198</v>
      </c>
    </row>
    <row r="14" spans="1:35" x14ac:dyDescent="0.25">
      <c r="A14" s="30" t="s">
        <v>373</v>
      </c>
      <c r="B14" t="s">
        <v>990</v>
      </c>
      <c r="D14" t="s">
        <v>991</v>
      </c>
      <c r="G14" s="9" t="s">
        <v>525</v>
      </c>
      <c r="L14" s="9" t="s">
        <v>812</v>
      </c>
      <c r="N14" s="9" t="s">
        <v>720</v>
      </c>
      <c r="O14" s="9" t="s">
        <v>731</v>
      </c>
      <c r="U14" s="8" t="s">
        <v>337</v>
      </c>
      <c r="V14" s="8" t="s">
        <v>908</v>
      </c>
      <c r="X14" t="s">
        <v>992</v>
      </c>
      <c r="Y14" t="s">
        <v>922</v>
      </c>
      <c r="Z14" t="s">
        <v>920</v>
      </c>
      <c r="AA14" t="s">
        <v>992</v>
      </c>
      <c r="AF14" t="s">
        <v>420</v>
      </c>
      <c r="AG14" t="s">
        <v>210</v>
      </c>
      <c r="AH14" s="31" t="s">
        <v>993</v>
      </c>
    </row>
    <row r="15" spans="1:35" x14ac:dyDescent="0.25">
      <c r="A15" s="129" t="s">
        <v>994</v>
      </c>
      <c r="B15" t="s">
        <v>943</v>
      </c>
      <c r="D15" t="s">
        <v>995</v>
      </c>
      <c r="G15" s="9" t="s">
        <v>541</v>
      </c>
      <c r="L15" s="9" t="s">
        <v>791</v>
      </c>
      <c r="N15" s="9" t="s">
        <v>721</v>
      </c>
      <c r="X15" t="s">
        <v>996</v>
      </c>
      <c r="Y15" t="s">
        <v>997</v>
      </c>
      <c r="Z15" t="s">
        <v>973</v>
      </c>
      <c r="AA15" t="s">
        <v>996</v>
      </c>
      <c r="AF15" t="s">
        <v>471</v>
      </c>
      <c r="AH15" s="31" t="s">
        <v>285</v>
      </c>
    </row>
    <row r="16" spans="1:35" x14ac:dyDescent="0.25">
      <c r="A16" s="30" t="s">
        <v>274</v>
      </c>
      <c r="B16" t="s">
        <v>998</v>
      </c>
      <c r="D16" t="s">
        <v>999</v>
      </c>
      <c r="L16" s="9" t="s">
        <v>823</v>
      </c>
      <c r="N16" s="9" t="s">
        <v>722</v>
      </c>
      <c r="X16" t="s">
        <v>1000</v>
      </c>
      <c r="Y16" t="s">
        <v>922</v>
      </c>
      <c r="Z16" t="s">
        <v>920</v>
      </c>
      <c r="AA16" t="s">
        <v>1000</v>
      </c>
      <c r="AF16" t="s">
        <v>279</v>
      </c>
      <c r="AH16" s="31" t="s">
        <v>296</v>
      </c>
    </row>
    <row r="17" spans="1:34" x14ac:dyDescent="0.25">
      <c r="A17" s="30" t="s">
        <v>190</v>
      </c>
      <c r="B17" t="s">
        <v>1001</v>
      </c>
      <c r="L17" s="9" t="s">
        <v>1002</v>
      </c>
      <c r="N17" s="9" t="s">
        <v>723</v>
      </c>
      <c r="X17" t="s">
        <v>1003</v>
      </c>
      <c r="Y17" t="s">
        <v>922</v>
      </c>
      <c r="Z17" t="s">
        <v>920</v>
      </c>
      <c r="AA17" t="s">
        <v>1003</v>
      </c>
      <c r="AF17" t="s">
        <v>435</v>
      </c>
      <c r="AH17" s="31" t="s">
        <v>280</v>
      </c>
    </row>
    <row r="18" spans="1:34" x14ac:dyDescent="0.25">
      <c r="A18" s="30" t="s">
        <v>175</v>
      </c>
      <c r="B18" t="s">
        <v>1004</v>
      </c>
      <c r="L18" s="9" t="s">
        <v>829</v>
      </c>
      <c r="N18" s="9" t="s">
        <v>724</v>
      </c>
      <c r="X18" t="s">
        <v>1003</v>
      </c>
      <c r="Y18" t="s">
        <v>910</v>
      </c>
      <c r="Z18" t="s">
        <v>886</v>
      </c>
      <c r="AA18" t="s">
        <v>1003</v>
      </c>
      <c r="AH18" s="31" t="s">
        <v>343</v>
      </c>
    </row>
    <row r="19" spans="1:34" x14ac:dyDescent="0.25">
      <c r="A19" s="30" t="s">
        <v>183</v>
      </c>
      <c r="B19" t="s">
        <v>1005</v>
      </c>
      <c r="N19" s="9" t="s">
        <v>725</v>
      </c>
      <c r="X19" t="s">
        <v>1003</v>
      </c>
      <c r="Y19" t="s">
        <v>1006</v>
      </c>
      <c r="Z19" t="s">
        <v>981</v>
      </c>
      <c r="AA19" t="s">
        <v>1003</v>
      </c>
      <c r="AH19" s="31" t="s">
        <v>122</v>
      </c>
    </row>
    <row r="20" spans="1:34" x14ac:dyDescent="0.25">
      <c r="A20" s="30" t="s">
        <v>297</v>
      </c>
      <c r="N20" s="9" t="s">
        <v>726</v>
      </c>
      <c r="X20" t="s">
        <v>146</v>
      </c>
      <c r="Y20" t="s">
        <v>922</v>
      </c>
      <c r="Z20" t="s">
        <v>920</v>
      </c>
      <c r="AA20" t="s">
        <v>146</v>
      </c>
      <c r="AH20" t="s">
        <v>96</v>
      </c>
    </row>
    <row r="21" spans="1:34" x14ac:dyDescent="0.25">
      <c r="A21" s="30" t="s">
        <v>159</v>
      </c>
      <c r="N21" s="9" t="s">
        <v>1007</v>
      </c>
      <c r="X21" t="s">
        <v>146</v>
      </c>
      <c r="Y21" t="s">
        <v>910</v>
      </c>
      <c r="Z21" t="s">
        <v>886</v>
      </c>
      <c r="AA21" t="s">
        <v>146</v>
      </c>
      <c r="AH21" t="s">
        <v>182</v>
      </c>
    </row>
    <row r="22" spans="1:34" x14ac:dyDescent="0.25">
      <c r="A22" s="30" t="s">
        <v>871</v>
      </c>
      <c r="N22" s="9" t="s">
        <v>727</v>
      </c>
      <c r="X22" t="s">
        <v>146</v>
      </c>
      <c r="Y22" t="s">
        <v>1008</v>
      </c>
      <c r="Z22" t="s">
        <v>986</v>
      </c>
      <c r="AA22" t="s">
        <v>146</v>
      </c>
    </row>
    <row r="23" spans="1:34" x14ac:dyDescent="0.25">
      <c r="A23" s="30" t="s">
        <v>1009</v>
      </c>
      <c r="X23" s="8" t="s">
        <v>1010</v>
      </c>
      <c r="Y23" t="s">
        <v>910</v>
      </c>
      <c r="Z23" t="s">
        <v>886</v>
      </c>
      <c r="AA23" s="8" t="s">
        <v>1010</v>
      </c>
    </row>
    <row r="24" spans="1:34" x14ac:dyDescent="0.25">
      <c r="A24" s="30" t="s">
        <v>82</v>
      </c>
      <c r="X24" t="s">
        <v>1011</v>
      </c>
      <c r="Y24" t="s">
        <v>1012</v>
      </c>
      <c r="Z24" t="s">
        <v>991</v>
      </c>
      <c r="AA24" t="s">
        <v>1011</v>
      </c>
    </row>
    <row r="25" spans="1:34" x14ac:dyDescent="0.25">
      <c r="A25" s="30" t="s">
        <v>111</v>
      </c>
      <c r="X25" t="s">
        <v>1011</v>
      </c>
      <c r="Y25" t="s">
        <v>1013</v>
      </c>
      <c r="Z25" t="s">
        <v>995</v>
      </c>
      <c r="AA25" t="s">
        <v>1011</v>
      </c>
    </row>
    <row r="26" spans="1:34" x14ac:dyDescent="0.25">
      <c r="A26" s="30" t="s">
        <v>132</v>
      </c>
      <c r="X26" t="s">
        <v>909</v>
      </c>
      <c r="Y26" t="s">
        <v>1014</v>
      </c>
      <c r="Z26" t="s">
        <v>999</v>
      </c>
      <c r="AA26" t="s">
        <v>909</v>
      </c>
    </row>
    <row r="27" spans="1:34" x14ac:dyDescent="0.25">
      <c r="X27" t="s">
        <v>931</v>
      </c>
      <c r="Y27" t="s">
        <v>1014</v>
      </c>
      <c r="Z27" t="s">
        <v>999</v>
      </c>
      <c r="AA27" t="s">
        <v>931</v>
      </c>
    </row>
    <row r="28" spans="1:34" x14ac:dyDescent="0.25">
      <c r="X28" t="s">
        <v>1011</v>
      </c>
      <c r="Y28" t="s">
        <v>1014</v>
      </c>
      <c r="Z28" t="s">
        <v>999</v>
      </c>
      <c r="AA28" t="s">
        <v>1011</v>
      </c>
    </row>
    <row r="29" spans="1:34" x14ac:dyDescent="0.25">
      <c r="X29" t="s">
        <v>961</v>
      </c>
      <c r="Y29" t="s">
        <v>1014</v>
      </c>
      <c r="Z29" t="s">
        <v>999</v>
      </c>
      <c r="AA29" t="s">
        <v>961</v>
      </c>
    </row>
    <row r="30" spans="1:34" x14ac:dyDescent="0.25">
      <c r="X30" t="s">
        <v>969</v>
      </c>
      <c r="Y30" t="s">
        <v>1014</v>
      </c>
      <c r="Z30" t="s">
        <v>999</v>
      </c>
      <c r="AA30" t="s">
        <v>969</v>
      </c>
    </row>
    <row r="31" spans="1:34" x14ac:dyDescent="0.25">
      <c r="X31" t="s">
        <v>996</v>
      </c>
      <c r="Y31" t="s">
        <v>1014</v>
      </c>
      <c r="Z31" t="s">
        <v>999</v>
      </c>
      <c r="AA31" t="s">
        <v>996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6" ma:contentTypeDescription="Crear nuevo documento." ma:contentTypeScope="" ma:versionID="942be3d1a556e1204d922694b72a0626">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4d70383c650ef602d7abbcaf70602762"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SharedWithUsers>
    <lcf76f155ced4ddcb4097134ff3c332f xmlns="b84f4e16-0813-4cb2-8fc2-00b3c36cd35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BB9F6-9B6D-4287-B57C-6C3FFB5FB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f4e16-0813-4cb2-8fc2-00b3c36cd35f"/>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06B75-2691-4B92-9FD5-51F6C5DFA158}">
  <ds:schemaRefs>
    <ds:schemaRef ds:uri="http://schemas.microsoft.com/office/2006/metadata/properties"/>
    <ds:schemaRef ds:uri="http://schemas.microsoft.com/office/infopath/2007/PartnerControls"/>
    <ds:schemaRef ds:uri="95015264-b836-4e6b-a248-3170a7fc29ea"/>
    <ds:schemaRef ds:uri="b84f4e16-0813-4cb2-8fc2-00b3c36cd35f"/>
  </ds:schemaRefs>
</ds:datastoreItem>
</file>

<file path=customXml/itemProps3.xml><?xml version="1.0" encoding="utf-8"?>
<ds:datastoreItem xmlns:ds="http://schemas.openxmlformats.org/officeDocument/2006/customXml" ds:itemID="{27FBBBBE-30EC-4483-8ED4-7E400FE8A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vt:lpstr>
      <vt:lpstr>PLAN DE ACCIÓN_2023</vt:lpstr>
      <vt:lpstr>LISTA</vt:lpstr>
      <vt:lpstr>INSTRUCTIVO!_ftn1</vt:lpstr>
      <vt:lpstr>INSTRUCTIVO!_ftnref1</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Las Molina</cp:lastModifiedBy>
  <cp:revision/>
  <dcterms:created xsi:type="dcterms:W3CDTF">2020-10-06T01:54:10Z</dcterms:created>
  <dcterms:modified xsi:type="dcterms:W3CDTF">2023-01-31T20:07:15Z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y fmtid="{D5CDD505-2E9C-101B-9397-08002B2CF9AE}" pid="3" name="MediaServiceImageTags">
    <vt:lpwstr/>
  </property>
</Properties>
</file>