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9660" windowHeight="7995" tabRatio="761" activeTab="7"/>
  </bookViews>
  <sheets>
    <sheet name="1 trimestre" sheetId="1" r:id="rId1"/>
    <sheet name="2 trimestre" sheetId="2" r:id="rId2"/>
    <sheet name="3 trimestre" sheetId="3" r:id="rId3"/>
    <sheet name="3er trimestre" sheetId="4" state="hidden" r:id="rId4"/>
    <sheet name="4to trimestre" sheetId="5" state="hidden" r:id="rId5"/>
    <sheet name="4 trimestre" sheetId="6" r:id="rId6"/>
    <sheet name="Anticorrupción a 30 de dic" sheetId="7" r:id="rId7"/>
    <sheet name="Plan de Acc Terri - a 30 dic " sheetId="8" r:id="rId8"/>
  </sheets>
  <externalReferences>
    <externalReference r:id="rId11"/>
    <externalReference r:id="rId12"/>
    <externalReference r:id="rId13"/>
  </externalReferences>
  <definedNames>
    <definedName name="_xlnm._FilterDatabase" localSheetId="2" hidden="1">'3 trimestre'!$P$6:$P$164</definedName>
  </definedNames>
  <calcPr fullCalcOnLoad="1" refMode="R1C1"/>
</workbook>
</file>

<file path=xl/sharedStrings.xml><?xml version="1.0" encoding="utf-8"?>
<sst xmlns="http://schemas.openxmlformats.org/spreadsheetml/2006/main" count="3879" uniqueCount="388">
  <si>
    <t>Integración de Marcos</t>
  </si>
  <si>
    <t>Agropecuario</t>
  </si>
  <si>
    <t>Producción, Comercio y servicios</t>
  </si>
  <si>
    <t>Objetivos del Milenio</t>
  </si>
  <si>
    <t>Culturales y Políticos</t>
  </si>
  <si>
    <t>Cuentas Nacionales y Macroeconomía</t>
  </si>
  <si>
    <t>Información Poblacional y Demográfica</t>
  </si>
  <si>
    <t>Mejoramiento de la Capacidad Técnico Administrativa</t>
  </si>
  <si>
    <t>Sociodemográficas</t>
  </si>
  <si>
    <t>Servicios Públicos</t>
  </si>
  <si>
    <t>Planificación y Armonización Estadística</t>
  </si>
  <si>
    <t>Precios</t>
  </si>
  <si>
    <t>Temas Ambientales</t>
  </si>
  <si>
    <t>Actualización de Estudios y Encuestas de Propósitos Múltiples</t>
  </si>
  <si>
    <t>Datos Espaciales</t>
  </si>
  <si>
    <t>PROYECTO</t>
  </si>
  <si>
    <t>Esperado</t>
  </si>
  <si>
    <t>INVESTIGACIÓN</t>
  </si>
  <si>
    <t>Encuesta de Sacrificio de Ganado ESAG</t>
  </si>
  <si>
    <t>Encuesta Nacional Agropecuaria ENA</t>
  </si>
  <si>
    <t>Tercer Censo Nacional Agropecuario</t>
  </si>
  <si>
    <t>Ejecutado</t>
  </si>
  <si>
    <t>Actualización de directorio estadístico</t>
  </si>
  <si>
    <t>Encuesta Anual de Comercio EAC</t>
  </si>
  <si>
    <t>Encuesta Anual de Servicios EAS</t>
  </si>
  <si>
    <t>Encuesta Anual Manufacturera- EAM</t>
  </si>
  <si>
    <t>Encuesta de Desarrollo e Innovación Tecnológica EDIT</t>
  </si>
  <si>
    <t>Encuesta de Microestablecimientos</t>
  </si>
  <si>
    <t>Exportaciones e Importaciones</t>
  </si>
  <si>
    <t>Grandes Almacenes e Hipermercados GAHM</t>
  </si>
  <si>
    <t>Muestra Mensual de Comercio al por Menor MMCM</t>
  </si>
  <si>
    <t>Muestra Mensual de Hoteles MMH</t>
  </si>
  <si>
    <t>Muestra Mensual Manufacturera MMM</t>
  </si>
  <si>
    <t>Muestra Trimestral de Comercio Bogotá MTCB</t>
  </si>
  <si>
    <t>Muestra Trimestral de Servicios MTS</t>
  </si>
  <si>
    <t>Muestra Trimestral Manufacturera Regional MTMR</t>
  </si>
  <si>
    <t>Observatorio de Competitividad</t>
  </si>
  <si>
    <t>Tecnologías de la Información y Comunicaciones TIC</t>
  </si>
  <si>
    <t>Zonas Francas</t>
  </si>
  <si>
    <t>Apoyo cartográfico</t>
  </si>
  <si>
    <t>Estratificación socioeconómica</t>
  </si>
  <si>
    <t>Georreferenciación y sistema de metadatos</t>
  </si>
  <si>
    <t>Aseguramiento Estadísticas Vitales</t>
  </si>
  <si>
    <t>Encuesta de Calidad de Vida</t>
  </si>
  <si>
    <t>Encuesta de comportamientos y actitudes sobre sexualidad</t>
  </si>
  <si>
    <t>Encuesta del uso del tiempo no remunerado</t>
  </si>
  <si>
    <t>Medición de trabajo infantil</t>
  </si>
  <si>
    <t>Medidas de pobreza</t>
  </si>
  <si>
    <t>Seguimiento a los Objetivos de Desarrollo del Milenio</t>
  </si>
  <si>
    <t>Encuesta de Consumo Cultural</t>
  </si>
  <si>
    <t>Encuesta Sobre Ambiente y Desempeño Institucional Departamental EDID</t>
  </si>
  <si>
    <t>Encuesta Sobre Ambiente y Desempeño Institucional Nacional EDI</t>
  </si>
  <si>
    <t>Cuenta Satélite de Cultura</t>
  </si>
  <si>
    <t>Cuenta Satélite de Salud y Seguros Sociales</t>
  </si>
  <si>
    <t>Cuenta Satélite de Turismo</t>
  </si>
  <si>
    <t>Cuentas Anuales</t>
  </si>
  <si>
    <t>Cuentas Departamentales</t>
  </si>
  <si>
    <t>Cuentas Satélite de Medio Ambiente</t>
  </si>
  <si>
    <t>Cuentas Trimestrales</t>
  </si>
  <si>
    <t>Investigaciones especiales y publicaciones</t>
  </si>
  <si>
    <t>Fortalecimiento de los procesos Estadísticos para grupos étnicos</t>
  </si>
  <si>
    <t>Información y fortalecimiento de las estadísticas vitales</t>
  </si>
  <si>
    <t>Producción y análisis de las estadísticas sobre migración</t>
  </si>
  <si>
    <t>Proyecciones de población y estudios demográficos</t>
  </si>
  <si>
    <t>Proyectos Especiales de Población</t>
  </si>
  <si>
    <t>Gran Encuesta Integrada de Hogares Rural</t>
  </si>
  <si>
    <t>Gran Encuesta Integrada de Hogares Urbana</t>
  </si>
  <si>
    <t>Cartera Hipotecaria de Vivienda CHV</t>
  </si>
  <si>
    <t>Censo de Edificaciones CEED</t>
  </si>
  <si>
    <t>Educación Formal</t>
  </si>
  <si>
    <t>Estadísticas de cemento gris ECG</t>
  </si>
  <si>
    <t>Financiación de viviendas FIVI</t>
  </si>
  <si>
    <t>Indicador de Obras Civiles IIOC</t>
  </si>
  <si>
    <t>Indicadores económicos alrededor de la construcción</t>
  </si>
  <si>
    <t>Licencias de Construcción ELIC</t>
  </si>
  <si>
    <t>Mejoramiento Censo de Edificaciones CEED</t>
  </si>
  <si>
    <t>Mejoramiento obras civiles</t>
  </si>
  <si>
    <t>Salarios de la construcción</t>
  </si>
  <si>
    <t>Transporte Urbano de Pasajeros ETUP</t>
  </si>
  <si>
    <t>Vivienda de interés social</t>
  </si>
  <si>
    <t>Calidad</t>
  </si>
  <si>
    <t>Investigación</t>
  </si>
  <si>
    <t>Planificación</t>
  </si>
  <si>
    <t>Regulación</t>
  </si>
  <si>
    <t>Actualización de niveles geográficos</t>
  </si>
  <si>
    <t>Integración de marcos</t>
  </si>
  <si>
    <t>Índice de Costos de la Construcción de Vivienda y Pesada</t>
  </si>
  <si>
    <t>Índice de Costos de la Educación Superior Privada ICESP</t>
  </si>
  <si>
    <t>Índice de Costos del Transporte de Carga por Carretera ICTC</t>
  </si>
  <si>
    <t>Índice de Precios al Consumidor IPC</t>
  </si>
  <si>
    <t>Índice de Precios al Productor IPP</t>
  </si>
  <si>
    <t>Índice de Precios de exportados e importados IPXM</t>
  </si>
  <si>
    <t>Índice de Precios de Vivienda Nueva y Edificaciones</t>
  </si>
  <si>
    <t>Índice de Valoración Predial IVP</t>
  </si>
  <si>
    <t>Encuesta Ambiental de Hoteles EAH</t>
  </si>
  <si>
    <t>Encuesta Ambiental Industrial EAI</t>
  </si>
  <si>
    <t>Indicadores y proyectos especiales</t>
  </si>
  <si>
    <t>Sistema de Información Ambiental</t>
  </si>
  <si>
    <t>Sistema Nacional Ambiental SINA</t>
  </si>
  <si>
    <t>Prensa</t>
  </si>
  <si>
    <t>Calidad de Vida Laboral</t>
  </si>
  <si>
    <t>Centro Andino de Altos Estudios CANDANE</t>
  </si>
  <si>
    <t>Gestión Jurídica</t>
  </si>
  <si>
    <t>Ingeniería de Software</t>
  </si>
  <si>
    <t>Modernización de Tecnología de Información</t>
  </si>
  <si>
    <t>Plan institucional de capacitación</t>
  </si>
  <si>
    <t>Red Virtual de Datos</t>
  </si>
  <si>
    <t>Relaciones Internacionales</t>
  </si>
  <si>
    <t>Sistema de Gestión de Calidad</t>
  </si>
  <si>
    <t>Sistema de mercadeo y Red Física</t>
  </si>
  <si>
    <t>Sistema de Planeación</t>
  </si>
  <si>
    <t>Soporte Plataforma Tecnológica</t>
  </si>
  <si>
    <t>Cuenta Satélite Piloto de Hogares Economía del Cuidado</t>
  </si>
  <si>
    <t>Cuenta Satélite Piloto Agroindustria</t>
  </si>
  <si>
    <t>Actividades Pre censales Censo 2015</t>
  </si>
  <si>
    <t>Transporte Aéreo de Pasajeros</t>
  </si>
  <si>
    <t>Índice de Costos de Transporte Intermunicipal</t>
  </si>
  <si>
    <t>Rediseño de Índices</t>
  </si>
  <si>
    <t>Avance
(Ejecutado/Esperado)</t>
  </si>
  <si>
    <t>Meta Producto Anual</t>
  </si>
  <si>
    <t>Avance anual</t>
  </si>
  <si>
    <t>Avance Acumulado 
anual</t>
  </si>
  <si>
    <t>ESTRATEGIA</t>
  </si>
  <si>
    <t>Revisar Convenios</t>
  </si>
  <si>
    <t>Observación</t>
  </si>
  <si>
    <t>Dirigir, programar, ejecutar, coordinar, regular y evaluar la producción y difusión de las estadísticas oficiales que requiera el país y su georreferenciación según sea el caso</t>
  </si>
  <si>
    <t xml:space="preserve"> Producción y difusión de indicadores económicos, sociales, de servicios, industriales, culturales, ambientales, de precios, sociodemográficos, agropecuarios, de construcción, de transporte, entre otros.</t>
  </si>
  <si>
    <t>Mantener y actualizar el Sistema de Información Geoestadístico como herramienta de gestión de información y fortalecimiento del Marco Geoestadístico Nacional para apoyar los procesos estadísticos, como componente del Sistema Estadístico Nacional</t>
  </si>
  <si>
    <t>Migrar los niveles geográficos del Marco Geoestadístico Nacional a la información básica oficial producida por las entidades responsables, como medio para actualizar el marco y generar los instrumentos de medición y difusión estadística</t>
  </si>
  <si>
    <t>Consolidar el Sistema de Información Geoestadística como parte de la arquitectura organizacional del DANE para la gestión de los procesos de investigación estadística</t>
  </si>
  <si>
    <t>Producción y difusión de indicadores económicos, sociales, de servicios, industriales, culturales, ambientales, de precios, sociodemográficos, agropecuarios, de construcción, de transporte, entre otros</t>
  </si>
  <si>
    <t>Dirigir, programar, ejecutar, coordinar, regular y evaluar la producción y difusión de las estadísticas oficiales que requiera el país y su georreferenciación según sea el caso.</t>
  </si>
  <si>
    <t>Apropiación vigente</t>
  </si>
  <si>
    <t>OBJETIVOS ESTRATÉGICOS PLAN INDICATIVO CUATRIENAL</t>
  </si>
  <si>
    <t>Producción y difusión de indicadores económicos, sociales, de servicios, industriales, culturales, ambientales, de precios, sociodemográficos, agropecuarios, de construcción, de transporte, entre otros.</t>
  </si>
  <si>
    <t>Mantener y actualizar  el Sistema de Información Geoestadístico como herramienta de gestión de información y fortalecimiento del Marco Geoestadístico Nacional para apoyar los procesos estadísticos,  como componente del Sistema Estadístico Nacional.</t>
  </si>
  <si>
    <t>Mantener la disponibilidad funcional permanente del Sistema como apoyo al proceso de producción y difusión estadística, mediante la ampliación de productos y servicios geoestadístico</t>
  </si>
  <si>
    <t xml:space="preserve">La Dirección de Censos del DANE, adelantará la conformación de un grupo de trabajo que se encargará de elaborar el proyecto y la definición de las diferentes etapas (precensal, censal y poscensal) para la realización del próximo Censo, el cual está proyectado para realizarse entre el 2014 o 2015. </t>
  </si>
  <si>
    <t>Elaboración e implementación de un plan de mejoramiento de las estadísticas vitales del Grupo Amazonas (Amazonas, Vichada, Guainía y Vaupés), en coordinación con el Ministerio de la Protección Social, Instituto de Medicina legal y Registraduría Nacional del Estado Civil.</t>
  </si>
  <si>
    <t>Mejorar el nivel de desagregación  territorial y regional en la información estadística, de acuerdo a las necesidades y prioridades del país.</t>
  </si>
  <si>
    <t xml:space="preserve">El DANE reactivará las Juntas Indígenas Nacionales y realizará los estudios post-censales de manera concertada con los pueblos indígenas en el marco del próximo censo. </t>
  </si>
  <si>
    <t xml:space="preserve">Ejecución Presupuestal acumulada II trimestre
</t>
  </si>
  <si>
    <t xml:space="preserve">Ejecución Presupuestal acumulada I trimestre
</t>
  </si>
  <si>
    <t xml:space="preserve">Ejecución Presupuestal acumulada III trimestre
</t>
  </si>
  <si>
    <t>Desarrollar instrumentos de medición del trabajo no remunerado: Se propone desarrollar instrumentos y mecanismos que permitan incorporar el enfoque de género sobre las intervenciones de la población, teniendo en cuenta no sólo las contribuciones dentro del entorno productivo sino potenciar las competencias de roles de los hombres y mujeres en la creación de valor económico y público.</t>
  </si>
  <si>
    <t>Elaborar las cuentas nacionales anuales, trimestrales, regionales y satélites, para evaluar el crecimiento económico.</t>
  </si>
  <si>
    <t>Elaboración, análisis y publicación de los resultados de las cuentas nacionales, anuales, trimestrales, regionales y satélites.</t>
  </si>
  <si>
    <t>Meta producto Abril</t>
  </si>
  <si>
    <t>Meta producto Mayo</t>
  </si>
  <si>
    <t>Meta producto Junio</t>
  </si>
  <si>
    <t>RESPONSABLE</t>
  </si>
  <si>
    <t>Dirección de Metodología y Producción Estadística - DIMPE</t>
  </si>
  <si>
    <t>Dirección de Geoestadística</t>
  </si>
  <si>
    <t>Dirección de Censos y Demografía</t>
  </si>
  <si>
    <t>Dirección de Síntesis y Cuentas Nacionales</t>
  </si>
  <si>
    <t>Dirección de Difusión, Mercadeo y Cultura Estadística</t>
  </si>
  <si>
    <t>Secretaría General / Talento Humano</t>
  </si>
  <si>
    <t>Dirección General</t>
  </si>
  <si>
    <t>Oficina Asesora Jurídica</t>
  </si>
  <si>
    <t>Oficina de Sistemas</t>
  </si>
  <si>
    <t>Oficina Asesora de Planeación</t>
  </si>
  <si>
    <t>Divulgar los metadatos y resultados de las investigaciones estadísticas, en lenguaje sencillo y diferenciado para cada tipo de usuario de la información estadística.</t>
  </si>
  <si>
    <t>Establecimiento de políticas claras de medios y formas de divulgación.</t>
  </si>
  <si>
    <t>Aumentar la productividad y articulación del talento humano para que responda a las necesidades del DANE.</t>
  </si>
  <si>
    <t>Fortalecimiento del clima laboral en la entidad a través de programas continuados de calidad de vida, incentivos y bienestar social.</t>
  </si>
  <si>
    <t xml:space="preserve">Adoptar tecnologías de información y comunicaciones, que respondan a las necesidades de la entidad y del Sistema Estadístico Nacional </t>
  </si>
  <si>
    <t xml:space="preserve"> Identificación, análisis, desarrollo e implementación de la solución tecnológica para el proceso de control, recolección, procesamiento y difusión de la información paralos próximos Censos  e investigaciones estratégicas para el país</t>
  </si>
  <si>
    <t>Facilitar el acceso y uso oportuno de los productos y servicios estadísticos a nivel nacional e internacional, en apoyo a los proceso de planificación y desarrollo integral del país y su articulación al contexto global.</t>
  </si>
  <si>
    <t>Diseño e implementación de métodos eficaces para la medición de la percepción del acceso de la información a clientes estratégicos.</t>
  </si>
  <si>
    <t>Realización e implementación de programas integrales de capacitación y sensibilización para fortalecer las competencias del personal en el ejercicio de sus actividades y el conocimiento de los métodos y criterios de todos los proceso de la entidad.</t>
  </si>
  <si>
    <t>Fortalecimiento de mecanismos, medios y herramientas de la comunicación interna.</t>
  </si>
  <si>
    <t>Regular, dirigir  y  coordinar el Sistema Estadístico Nacional mediante la formulación, ejecución, seguimiento, evaluación y divulgación del Plan Estadístico Nacional y  los Planes Estadísticos Sectoriales y Territoriales y el aseguramiento de la calidad de las operaciones estadísticas; asesorar a los productores de estadísticas en el mejoramiento de los registros administrativos y la producción estadística.</t>
  </si>
  <si>
    <t>Adaptación, adopción y oficialización de estándares estadísticos y buenas prácticas para su implementación en la actividad estadística</t>
  </si>
  <si>
    <t>Revisar, mejorar y difundir en forma permanente los marcos teóricos, metodológicos y operativos de las investigaciones estadísticas de acuerdo a los estándares internacionales y los requerimientos de la OCDE.</t>
  </si>
  <si>
    <t>Establecimiento, difusión e implementación de criterios y métodos anuales que garanticen una revisión y actualización permanente de los marcos teóricos ,metodológicos y operativos de las investigaciones en la Entidad.</t>
  </si>
  <si>
    <t>Dirigir, programar, ejecutar, coordinar, regular y evaluar la producción y difusión de las estadísticas oficiales que requiera el país y su georreferenciación según el caso.</t>
  </si>
  <si>
    <t>Mejorar, mantener y articular los sistemas de control interno y de gestión de calidad del DANE a través de un sistema  integrado de gestión.</t>
  </si>
  <si>
    <t>Identificación e implementación de acciones de mejora tendientes al aumento de la eficacia, eficiencia y efectividad del Sistema Integrado de Gestión Institucional SIGI.</t>
  </si>
  <si>
    <t>Facilitar el acceso y uso oportuno de los productos y servicios estadísticos a nivel nacional e internacionalen apoyo a los procesos de planificación y desarrollo integral del país y su articulación al contexto global.</t>
  </si>
  <si>
    <t>Implementación de medios efectivos de divulgación hacia usuarios estratégicos de la información estadística del DANE.</t>
  </si>
  <si>
    <t>Orientar el proceso de planeación de la entidad a resultados integrales que permitan articular lo estratégico, táctico y operativo.</t>
  </si>
  <si>
    <t>Realización de un estricto y permanente seguimiento, medición y análisis de los planes operativos definidos anualmente para toda la Entidad.</t>
  </si>
  <si>
    <t>Dirección de Regulación, Planeación y Armonización Estadística</t>
  </si>
  <si>
    <t>Dirección General/Relaciones Internacionales</t>
  </si>
  <si>
    <t>Meta producto Julio</t>
  </si>
  <si>
    <t>Meta producto Agosto</t>
  </si>
  <si>
    <t>Meta producto Septiembre</t>
  </si>
  <si>
    <t xml:space="preserve">Meta producto Octubre </t>
  </si>
  <si>
    <t>Meta producto Noviembre</t>
  </si>
  <si>
    <t>Meta producto Diciembre</t>
  </si>
  <si>
    <t>SPP</t>
  </si>
  <si>
    <t>Meta producto Enero</t>
  </si>
  <si>
    <t>Meta producto Febrero</t>
  </si>
  <si>
    <t>Meta producto Marzo</t>
  </si>
  <si>
    <t>Longitudinal</t>
  </si>
  <si>
    <t>Victimización</t>
  </si>
  <si>
    <t>Encuesta de Victimización</t>
  </si>
  <si>
    <t>Compra de DMC</t>
  </si>
  <si>
    <t>SIPSA</t>
  </si>
  <si>
    <t/>
  </si>
  <si>
    <t>En proceso de programación, de acuerdo a la demanda de los mismos</t>
  </si>
  <si>
    <t xml:space="preserve">Avance Acumulado 
</t>
  </si>
  <si>
    <t>Meta Producto a Dic</t>
  </si>
  <si>
    <t>Avance a marzo</t>
  </si>
  <si>
    <t>Meta Producto a Diciembre</t>
  </si>
  <si>
    <t>PIB Trimestral</t>
  </si>
  <si>
    <t>Muestra Trimestral de Servicios Bogotá</t>
  </si>
  <si>
    <t>Se efectuó un traslado presupuestal con el fin de asumir vigencias futuras de las DMC's por otro proyecto, razón por la cual la apropiación vigente de este presentó una reducción en $ 6.000 millones.</t>
  </si>
  <si>
    <t>Retraso en la entrega de presentación de resultados del comité externo. Debido a que finalizó el convenio DANE-DNP sólo se tiene previsto un comité externo el mismo día de la publicación que se efectuará en el mes de julio.</t>
  </si>
  <si>
    <t>Esta investigación efectuó un cambio a una metodología de encuesta mixta cuya  prueba piloto se llevará a cabo en el mes de septiembre 2012.</t>
  </si>
  <si>
    <t>Modificación en las fecha de inicio del operativo de la encuesta.</t>
  </si>
  <si>
    <t>Las reuniones para el ajuste de las fichas técnicas del Manual de Estadísticas Ambientales de la CAN son programadas por la secretaria de la Comunidad Andina de Naciones y se tiene previsto la finalización de las mismas hasta mes de Septiembre. Posterior a esta fecha se presentará el informe con el total de las modificaciones realizadas al mismo.</t>
  </si>
  <si>
    <t>Se encuentra en proceso la migración de Danenet a una versión mejorada de la plataforma en la cual se opera y la cual es necesaria para efectuar la aplicación de la Encuesta de Satisfacción de Usuario Internos.</t>
  </si>
  <si>
    <t xml:space="preserve"> Identificación, análisis, desarrollo e implementación de la solución tecnológica para el proceso de control, recolección, procesamiento y difusión de la información para los próximos Censos  e investigaciones estratégicas para el país</t>
  </si>
  <si>
    <t>Facilitar el acceso y uso oportuno de los productos y servicios estadísticos a nivel nacional e internacional en apoyo a los procesos de planificación y desarrollo integral del país y su articulación al contexto global.</t>
  </si>
  <si>
    <t>No se han definido productos finales, sin embargo en esta ejecución se adelantaron tareas previas al desarrollo de la operación estadística</t>
  </si>
  <si>
    <t xml:space="preserve">Las cifras para la publicación del boletín de prensa correspondiente al primer trimestre se encontraban en revisión. El boletín ya fue publicado. </t>
  </si>
  <si>
    <t>La Metodología de diseño preliminar del indicador para este índice requiere la producción de una encuesta básica. Los recursos para su producción dependen de un contrato con el Min. Transporte, el cual se encuentra en proceso de negociación.</t>
  </si>
  <si>
    <t>Por falta de información de sipas, se continuó realizando el ejercicio de imputación con IPC para el sector agrícola este mes. Por tanto, se debió postergar la publicación del IPP para el 8 de Junio.</t>
  </si>
  <si>
    <t xml:space="preserve">El diseño del marco conceptual para la formulación de indicadores requirió un tiempo más extenso con el fin de poder dar alcance a todos los niveles de la organización. Se prevé finalizar este diseño a finales del mes de septiembre. </t>
  </si>
  <si>
    <t>El proceso de validación de los indicadores (insumo para la elaboración del informe de seguimiento) de gestión del Sistema de Planeación y Gestión de la entidad requirió mayor tiempo. El informe se finalizó a mediados del mes de junio.</t>
  </si>
  <si>
    <t>Los recursos se asignaron en los últimos días del mes de junio, razón por la cual no se tiene programación con corte 30 de junio</t>
  </si>
  <si>
    <t>Avance a Junio</t>
  </si>
  <si>
    <t>Avance a Septiembre</t>
  </si>
  <si>
    <t>Productos TCNA</t>
  </si>
  <si>
    <t>Productos para el Tercer Censo Nacional Agropecuario</t>
  </si>
  <si>
    <t>GEIH Nuevos Departamentos</t>
  </si>
  <si>
    <t>GEIH Mejoramiento Temático</t>
  </si>
  <si>
    <t>Los recursos se asignaron en los últimos días del mes de julio, razón por la cual no se tiene programación con corte 30 de junio</t>
  </si>
  <si>
    <t>Los recursos se asignaron en los últimos días del mes de agosto, razón por la cual no se tiene programación con corte 30 de junio</t>
  </si>
  <si>
    <t>Meta producto a Diciembre</t>
  </si>
  <si>
    <t>Ejecutado a 30 de sep</t>
  </si>
  <si>
    <t>Elaboración e implementación de estrategias de sensibilización y entendimiento permanente sobre la gestión de riesgos a todos los procesos y niveles de la Entidad.</t>
  </si>
  <si>
    <t>ACTIVIDAD</t>
  </si>
  <si>
    <t>Mapa de riesgos de Corrupción</t>
  </si>
  <si>
    <t>Realizar la identificación, valoración y tratamiento de los riesgos de corrupción a los cuáles se pueda ver expuesta la Entidad.</t>
  </si>
  <si>
    <t>Se elaboró el Mapa de riesgos anticorrupción de acuerdo con la Metodología de riesgos adoptada por la entidad.</t>
  </si>
  <si>
    <t>Oficina de Planeación</t>
  </si>
  <si>
    <t>100% de cumplimiento.</t>
  </si>
  <si>
    <t xml:space="preserve">META </t>
  </si>
  <si>
    <t xml:space="preserve">Meta producto </t>
  </si>
  <si>
    <t>Esperado a 30 de sep</t>
  </si>
  <si>
    <t>Dirección de Difusión, Mercadeo y Cultura Estadística/ Oficina Asesora de Planeación</t>
  </si>
  <si>
    <t>Estrategia PIC</t>
  </si>
  <si>
    <t>Fortalecimiento de las herramientas y metodologías de planeación Institucional para que permita involucrar activamente todos los niveles jerárquicos y la gestión por resultados.</t>
  </si>
  <si>
    <t>Dirección Territorial Centro</t>
  </si>
  <si>
    <t>Actividad</t>
  </si>
  <si>
    <t>Responsable</t>
  </si>
  <si>
    <t>Elaborar informes al finalizar cada operativo para evaluar la integridad temática y operativa de las encuestas, análisis de cobertura y de contexto.</t>
  </si>
  <si>
    <t>Informe de Integridad temática y operativa de las encuestas.</t>
  </si>
  <si>
    <t xml:space="preserve">Ejecutado </t>
  </si>
  <si>
    <t>Documento con funcionalidades de los aplicativos.</t>
  </si>
  <si>
    <t>Funcionalidad aplicativos de recolección</t>
  </si>
  <si>
    <t>Desarrollo de actividades de recuento por parte del apoyo operativo de la GEIH.</t>
  </si>
  <si>
    <t xml:space="preserve">Producción y difusión de indicadores 
</t>
  </si>
  <si>
    <t>Informe de actividades de recuento.</t>
  </si>
  <si>
    <t>Realización de planes de difusión y cultura estadística que abarque, entre otros, estrategias de fidelización de los usuarios de la información estadística y el incremento de nuevos usuarios y seguidores.</t>
  </si>
  <si>
    <t>Revisión de lineamientos operativos y manuales.</t>
  </si>
  <si>
    <t>Documento observaciones sobre manuales.</t>
  </si>
  <si>
    <t>Realizar las recomendaciones de calidad frente a las capacitaciones impartidas por los integrantes del equipo técnico de las investigaciones.</t>
  </si>
  <si>
    <t>Documento con recomendaciones y observaciones sobre capacitaciones.</t>
  </si>
  <si>
    <t>Revisión de cronogramas SPGI</t>
  </si>
  <si>
    <t xml:space="preserve">Informe de resultados de la revisión </t>
  </si>
  <si>
    <t>Fortalecimiento de la publicitación de la presencia del DANE en departamentos y municipios durante los operativos</t>
  </si>
  <si>
    <t>Informe de avance en la publicitación del DANE durante los operativos</t>
  </si>
  <si>
    <t>Territorial Centro Occidente</t>
  </si>
  <si>
    <t>Se han elaborado informes de los operativos que han finalizado</t>
  </si>
  <si>
    <t>Dirección Territorial Centro Occidente</t>
  </si>
  <si>
    <t>Se tienen las evidencias de las fallas en los diferentes aplicativos cuando se han presentado</t>
  </si>
  <si>
    <t>Informe con las actividades de recuento</t>
  </si>
  <si>
    <t>Se han elaborado los informes de cada recuento</t>
  </si>
  <si>
    <t>Documento con observaciones sobre la claridad y precisión de los manuales.</t>
  </si>
  <si>
    <t>Territorial Centro Oriente</t>
  </si>
  <si>
    <t>Documento con recomendaciones de calidad frente a las capacitaciones impartidas</t>
  </si>
  <si>
    <t>Revisión cronogramas SPGI</t>
  </si>
  <si>
    <t>Informes resultados revisión del cronograma</t>
  </si>
  <si>
    <t>Territorial Noroccidente</t>
  </si>
  <si>
    <t>Reprogramación de productos según observaciones de Control Interno.</t>
  </si>
  <si>
    <t>La Dirección del Dirpen realizó una reconfiguración de sus productos finales.</t>
  </si>
  <si>
    <t>Por falta de información de SIPSA, se continuó realizando el ejercicio de imputación con IPC para el sector agrícola este mes. Por tanto, se debió postergar la publicación del IPP para el 8 de Junio.</t>
  </si>
  <si>
    <t>Territorial Suroccidente</t>
  </si>
  <si>
    <t>Territorial Norte</t>
  </si>
  <si>
    <t>Informe de integridad temática.</t>
  </si>
  <si>
    <t>Documento con la funcionalidad de los aplicativos.</t>
  </si>
  <si>
    <t>Informe con las actividades del recuento.</t>
  </si>
  <si>
    <t>Documento observaciones claridad y precisión de los manuales.</t>
  </si>
  <si>
    <t>Documento con recomendaciones de calidad</t>
  </si>
  <si>
    <t>Informe resultados revisión del cronograma</t>
  </si>
  <si>
    <t>Informe avance en la publicitación del DANE durante los operativos.</t>
  </si>
  <si>
    <t>Los programas  de  cultura  estadística   se  han  desarrollado   acorde  a   las   programaciones , requerimientos    y  oportunidades   del  entorno.</t>
  </si>
  <si>
    <t xml:space="preserve">Se evaluó la funcionalidad de los aplicativos </t>
  </si>
  <si>
    <t>Sin observaciones por la DT.</t>
  </si>
  <si>
    <t>Las recomendaciones se hacen en los Informes finales de los operativos</t>
  </si>
  <si>
    <t xml:space="preserve">Faltan los documentos las encuestas de  Turismo, Longitudinal, consumo cultural.
</t>
  </si>
  <si>
    <t>Mantener y/o ampliar los canales y mecanismos de comunicación e interacción con la ciudadanía:                                 - Realización de 2 audiencias de rendición de cuentas.                                     - Realización de foros temáticos con la ciudadanía.                                 - Actualización permanente página Web.                                                            - Bancos de datos de la Entidad</t>
  </si>
  <si>
    <t>Objetivos Estratégicos del Plan Indicativo Cuatrienal - PIC</t>
  </si>
  <si>
    <t>Se han revisado periódicamente los manuales que envía DANE central para los operativos, y se han presentado las consultas cuando se han requerido</t>
  </si>
  <si>
    <t xml:space="preserve">Se aprobó reprogramación por parte de subdirección el 5 de julio de 2012. El siguiente producto presentó las siguientes modificaciones: 1)  Documento ajustes finales a la documentación de la nueva metodología y entregar para edición (Cambio de fecha final de entrega) </t>
  </si>
  <si>
    <t>No se cuenta con el temático requerido para la realizar la publicación del boletín de prensa TIRM II 2012</t>
  </si>
  <si>
    <t xml:space="preserve">El proceso de validación de los indicadores (insumo para la elaboración del informe de seguimiento) de gestión del Sistema de Planeación y Gestión de la entidad requirió mayor tiempo. Se aprobó reprogramación en el mes de octubre para entrega del informe de indicadores el 2 de noviembre. </t>
  </si>
  <si>
    <t>Meta producto Octubre</t>
  </si>
  <si>
    <t>Reprogramaciones</t>
  </si>
  <si>
    <t xml:space="preserve">Avance a Diciembre </t>
  </si>
  <si>
    <t>Territorial Centro Oriente - Bucaramanga</t>
  </si>
  <si>
    <r>
      <t xml:space="preserve">Reprogramación aprobada por Subdirección  el  </t>
    </r>
    <r>
      <rPr>
        <b/>
        <sz val="11"/>
        <color indexed="8"/>
        <rFont val="Arial"/>
        <family val="2"/>
      </rPr>
      <t>3 de septiembre de 2012</t>
    </r>
  </si>
  <si>
    <r>
      <t xml:space="preserve">Se solicitó en reprogramación la eliminación de 2 productos de los cuatro productos programados inicialmente. Estos consisten en la </t>
    </r>
    <r>
      <rPr>
        <i/>
        <sz val="12"/>
        <color indexed="8"/>
        <rFont val="Arial"/>
        <family val="2"/>
      </rPr>
      <t>celebración de comités externos de resultados</t>
    </r>
    <r>
      <rPr>
        <sz val="12"/>
        <color indexed="8"/>
        <rFont val="Arial"/>
        <family val="2"/>
      </rPr>
      <t xml:space="preserve"> productos. Los otros dos relacionados con la publicación de boletines se encuentran en un avance del 100% </t>
    </r>
  </si>
  <si>
    <r>
      <t xml:space="preserve">Reprogramación aprobada por Subdirección  el  </t>
    </r>
    <r>
      <rPr>
        <b/>
        <sz val="11"/>
        <color indexed="8"/>
        <rFont val="Arial"/>
        <family val="2"/>
      </rPr>
      <t>28 de noviembre de 2012</t>
    </r>
  </si>
  <si>
    <r>
      <t xml:space="preserve">Esta investigación efectuó un cambio a una metodología de encuesta mixta , razón por la cual los 4 productos programados inicialmente fueron eliminados en reprogramación aprobada por subdirección. En este sentido, el producto que se entregó fue el </t>
    </r>
    <r>
      <rPr>
        <b/>
        <sz val="11"/>
        <color indexed="8"/>
        <rFont val="Arial"/>
        <family val="2"/>
      </rPr>
      <t>Panel de Microestablecimientos 2010 - 2011, entregado el 31 de diciembre de 2012</t>
    </r>
  </si>
  <si>
    <r>
      <t xml:space="preserve">Reprogramación aprobada por Subdirección  el </t>
    </r>
    <r>
      <rPr>
        <b/>
        <sz val="11"/>
        <color indexed="8"/>
        <rFont val="Arial"/>
        <family val="2"/>
      </rPr>
      <t>14 de Junio de 2012</t>
    </r>
  </si>
  <si>
    <t>Se solicitó en reprogramación el cambio de fecha de 3 de los cuatro productos programados en el SPGI, inicialmente; relacionados con la oficialización de resultados para difusión.</t>
  </si>
  <si>
    <t>Producto reprogramado para finalización en diciembre</t>
  </si>
  <si>
    <t>Se solicitó en reprogramación el cambio de fechas para un producto de Difusión de la información para la página web. El producto reprogramado se cumplió en un 100%</t>
  </si>
  <si>
    <t>Productos con avance de entrega de 100% a 31 de diciembre.</t>
  </si>
  <si>
    <r>
      <t xml:space="preserve">Se aprobó reprogramación por parte de subdirección el </t>
    </r>
    <r>
      <rPr>
        <b/>
        <sz val="11"/>
        <color indexed="8"/>
        <rFont val="Arial"/>
        <family val="2"/>
      </rPr>
      <t xml:space="preserve">5 de julio de 2012. </t>
    </r>
  </si>
  <si>
    <t xml:space="preserve">El siguiente producto presentó las siguientes modificaciones: 1)  Documento ajustes finales a la documentación de la nueva metodología y entregar para edición (Cambio de fecha final de entrega) </t>
  </si>
  <si>
    <r>
      <t xml:space="preserve">Reprogramación aprobada por subdirección el </t>
    </r>
    <r>
      <rPr>
        <b/>
        <sz val="12"/>
        <color indexed="8"/>
        <rFont val="Arial"/>
        <family val="2"/>
      </rPr>
      <t>18 de julio</t>
    </r>
  </si>
  <si>
    <t>Por reprogramación, el boletin de prensa ECAS 2012 se entregará en el mes de enero de 2013.Por cambio en metodología, la  Generación y producción de coeficientes de variación no se efectuó</t>
  </si>
  <si>
    <r>
      <t xml:space="preserve">Reprogramación aprobada por subdirección el </t>
    </r>
    <r>
      <rPr>
        <b/>
        <sz val="12"/>
        <color indexed="8"/>
        <rFont val="Arial"/>
        <family val="2"/>
      </rPr>
      <t>23 de octubre</t>
    </r>
  </si>
  <si>
    <t>La metodología MTI - GEIH fue terminada en el mes de septiembre y estaba programada para ser entregada el 31 de julio.</t>
  </si>
  <si>
    <r>
      <t xml:space="preserve">Reprogramación aprobada por subdirección del </t>
    </r>
    <r>
      <rPr>
        <b/>
        <sz val="12"/>
        <color indexed="8"/>
        <rFont val="Arial"/>
        <family val="2"/>
      </rPr>
      <t>18 de julio</t>
    </r>
  </si>
  <si>
    <t>El informe final SAN por reprogramación tuvo cambio en la fecha de entrega a Diciembre.</t>
  </si>
  <si>
    <r>
      <t xml:space="preserve">Reprogramación aprobada por subdirección el </t>
    </r>
    <r>
      <rPr>
        <b/>
        <sz val="12"/>
        <color indexed="8"/>
        <rFont val="Arial"/>
        <family val="2"/>
      </rPr>
      <t>24 de septiembre</t>
    </r>
  </si>
  <si>
    <t>Por reprogramación, la  recopilación de las versiones finales del boletín y sus anexos y levantamiento en la página web del DANE, se entregarán en el mes de febrero de 2013</t>
  </si>
  <si>
    <t>Por reprogramación, la publicación de los dos subsectores culturales más avanzados serie 2005-2009, se realizó en diciembre.</t>
  </si>
  <si>
    <r>
      <t xml:space="preserve">Reprogramación aprobada por subdirección el </t>
    </r>
    <r>
      <rPr>
        <b/>
        <sz val="12"/>
        <color indexed="8"/>
        <rFont val="Arial"/>
        <family val="2"/>
      </rPr>
      <t>27 de abril</t>
    </r>
  </si>
  <si>
    <r>
      <t xml:space="preserve">Reprogramación aprobada por subdirección el </t>
    </r>
    <r>
      <rPr>
        <b/>
        <sz val="12"/>
        <color indexed="8"/>
        <rFont val="Arial"/>
        <family val="2"/>
      </rPr>
      <t>11 de octubre</t>
    </r>
  </si>
  <si>
    <t>Por  reprogramación las siguientes tareas y sus productos fueron eliminados: a) Planeación y Preparación de los talleres en la Región Orinoquia , b) Afinamiento de la estructuración de rutas y productos cartográficos del Anaden Pacifico y c) Afinamiento de la estructuración de rutas y productos cartográficos de la zona de Orinoquia</t>
  </si>
  <si>
    <t>Para el Caso de esta Encuesta, se genera información rural como anexo del boletin mensual de mercado laboral</t>
  </si>
  <si>
    <r>
      <t xml:space="preserve">Reprogramación aprobada por subdirección el </t>
    </r>
    <r>
      <rPr>
        <b/>
        <sz val="12"/>
        <color indexed="8"/>
        <rFont val="Arial"/>
        <family val="2"/>
      </rPr>
      <t>7 de septiembre</t>
    </r>
  </si>
  <si>
    <t>Difusión de los resultados correspondientes al II trim de 2012, con modificación de fecha de entrega por reprogramación.</t>
  </si>
  <si>
    <r>
      <t xml:space="preserve">Reprogramación aprobada  por subdirección el </t>
    </r>
    <r>
      <rPr>
        <b/>
        <sz val="12"/>
        <color indexed="8"/>
        <rFont val="Arial"/>
        <family val="2"/>
      </rPr>
      <t>29 de agosto</t>
    </r>
  </si>
  <si>
    <t>Se planteó en Plan de acción la entrega de Documento de especificaciones y evidencias  de Desarrollo</t>
  </si>
  <si>
    <t>No se pudo realizar  la publicación del boletín de prensa TIRM II 2012, por cuanto no contó con el temático para realizarla.</t>
  </si>
  <si>
    <t>La Dirección del Dirpen realizó una reconfiguración de sus productos finales dejando para esta investigación 53 productos, que a 31 de dicimebre se encuentra cerrados en un 100%.</t>
  </si>
  <si>
    <t>A 31 de diciembre se cerró la entrega de los 7 productos programados para esta investigación.</t>
  </si>
  <si>
    <r>
      <t xml:space="preserve">Reprogramación aprobada por subdirección el </t>
    </r>
    <r>
      <rPr>
        <b/>
        <sz val="12"/>
        <color indexed="8"/>
        <rFont val="Arial"/>
        <family val="2"/>
      </rPr>
      <t>14 de junio</t>
    </r>
  </si>
  <si>
    <t>Por falta de información de SIPSA, se continuó realizando el ejercicio de imputación con IPC para el sector agrícola este mes. Por tanto, se debió postergar la publicación del IPP para el 8 de Junio. A 31 de diciembre los 12 productos se cerraron con un 100%</t>
  </si>
  <si>
    <t>Por rerpogramación, la elaboración del boletín con los resultados preliminares de la EAH 2011 no se culminó en el 2012.</t>
  </si>
  <si>
    <r>
      <t xml:space="preserve">Reprogramación aprobada por subdirección el  </t>
    </r>
    <r>
      <rPr>
        <b/>
        <sz val="12"/>
        <color indexed="8"/>
        <rFont val="Arial"/>
        <family val="2"/>
      </rPr>
      <t>7 de septiembre</t>
    </r>
  </si>
  <si>
    <t>Las reuniones para el ajuste de las fichas técnicas del Manual de Estadísticas Ambientales de la CAN son programadas por la secretaria de la Comunidad Andina de Naciones y se tiene previsto la finalización de las mismas hasta mes de Septiembre. A 31 de dicimebre los 6 productos programados fueron cerrados en un 100%</t>
  </si>
  <si>
    <r>
      <t xml:space="preserve">Reprogramación aprobada por subdirección el </t>
    </r>
    <r>
      <rPr>
        <b/>
        <sz val="12"/>
        <color indexed="8"/>
        <rFont val="Arial"/>
        <family val="2"/>
      </rPr>
      <t>28 de diciembre</t>
    </r>
  </si>
  <si>
    <t xml:space="preserve">Por reprogramación se eliminó la socialización interna del plan de fortalecimiento de registros administrativos  </t>
  </si>
  <si>
    <t>Se encuentra en proceso la migración de Danenet a una versión mejorada de la plataforma en la cual se opera y la cual es necesaria para efectuar la aplicación de la Encuesta de Satisfacción de Usuario Internos. A 31 de diciembre todos los productos se cerraron en un  100%</t>
  </si>
  <si>
    <t>A 31 de dicimbre todos los productos programados fueron cerrados en un 100%</t>
  </si>
  <si>
    <t>Reprogramación de productos según observaciones de Control Interno. En totalse entregaron 38 productos con un cumplimiento del 100%</t>
  </si>
  <si>
    <t>El útlimo comité de revisión por la dirección no se efectuó en la fecha iniclamente prevista por cuanto el último comité tuvo lugar el 26 de octubre . En total se entregaron 6 productos con cierre al 100% de cumplimiento.</t>
  </si>
  <si>
    <t>El proceso de validación de los indicadores (insumo para la elaboración del informe de seguimiento) de gestión del Sistema de Planeación y Gestión de la entidad requirió mayor tiempo. Se aprobó reprogramación en el mes de octubre para entrega del informe de indicadores el 2 de noviembre.  A 31 de diciembre se cumplió con el 100% de los productos.</t>
  </si>
  <si>
    <t>El proceso de concertación con grupos indigenas presentó inconvenientes en su materialización.</t>
  </si>
  <si>
    <t xml:space="preserve">Ejecución Presupuestal acumulada IV trimestre
</t>
  </si>
  <si>
    <r>
      <t xml:space="preserve">Se aprobó reprogramación por parte de subdirección el </t>
    </r>
    <r>
      <rPr>
        <b/>
        <sz val="11"/>
        <color indexed="8"/>
        <rFont val="Arial"/>
        <family val="2"/>
      </rPr>
      <t xml:space="preserve">19 de noviembre de 2012. </t>
    </r>
  </si>
  <si>
    <t>Esperado a 30 de dic</t>
  </si>
  <si>
    <t>Ejecutado a 30 de dic</t>
  </si>
  <si>
    <t>N/A</t>
  </si>
  <si>
    <t>Turismo</t>
  </si>
  <si>
    <t>Encuesta de Gasto Interno en Turismo</t>
  </si>
  <si>
    <t>Encuesta de Viajeros Internacionales</t>
  </si>
  <si>
    <t>Rediseño de la Muestra Mensual de Hoteles</t>
  </si>
  <si>
    <t>Los recursos parar este proyecto fueron desembolsado en el mes de noviembre. Las actividades y productos programados planearon cerrarse entre los cuatro primeros meses del año 2013.</t>
  </si>
  <si>
    <t>Se planteó en Plan de acción la entrega de una base  de datos de la prueba piloto, a 31 de diciembre</t>
  </si>
  <si>
    <t>Por reprogramación los boletines de las cuentas de agua,  del bosque y de energía tuvieron modificaciones en las fechas finales de entrega de los mismos. A 31 de diciembre se cerró la entrega de todos los boletines con un 100%</t>
  </si>
  <si>
    <t>El producto programado para entrega en abril fue terminado el 30 de mayo</t>
  </si>
  <si>
    <t>La publicación de los resultados provisionales años 2005-2009 para la cadena agroindustrial de Ganado Bovino se entregó después de la fecha programada. Por reprogramación   la publicación de los resultados provisionales años 2005-2009 para la cadena agroindustrial del Maíz, se modificó para entrega el 30 de noviembre</t>
  </si>
  <si>
    <t>Por reprogramación la  ejecución de pruebas no  se realizó. El número de productos finales de acuerdo con esta modificación es de 6 productos. Los 6  productos se cerraron en un 100%</t>
  </si>
  <si>
    <r>
      <rPr>
        <b/>
        <sz val="11"/>
        <color indexed="8"/>
        <rFont val="Verdana"/>
        <family val="2"/>
      </rPr>
      <t>Dirección de Mercadeo, Difusión y Cultura Estadística</t>
    </r>
    <r>
      <rPr>
        <sz val="11"/>
        <color indexed="8"/>
        <rFont val="Verdana"/>
        <family val="0"/>
      </rPr>
      <t xml:space="preserve">:  Debido a probleas técnicos en la red social utilizada para hacer foros durante el año 2011, en el 2012 no se llevaron a cabo foros, pero se fortaleció la presencia en Redes Sociales Facebook y Twitter incrementando el número de seguidores y reforzando constantemente el envío de información estadística.            - La página WEB se actualiza diariamente.                                - Durante el mes de diciembre, se llevó a acabo la segunda capacitación anual para el personal de los Bancos de Datos y se dió al servicio el Centro de Información al Ciduadano de la ciudad de Quibdó.                                      </t>
    </r>
  </si>
  <si>
    <r>
      <rPr>
        <b/>
        <sz val="11"/>
        <color indexed="8"/>
        <rFont val="Verdana"/>
        <family val="2"/>
      </rPr>
      <t>Oficina Asesora de Planeación:</t>
    </r>
    <r>
      <rPr>
        <sz val="11"/>
        <color indexed="8"/>
        <rFont val="Verdana"/>
        <family val="2"/>
      </rPr>
      <t xml:space="preserve">
Se realizó una audiencia pública de rendición de cuentas a la ciudadanía el pasado 23 de agosto. Considerando esta fecha, Por isntrucciones de la Dirección General la segunda audiencia de rendición cuentas no se llevó a cabo.                                                                                                                                                                                  </t>
    </r>
    <r>
      <rPr>
        <b/>
        <sz val="11"/>
        <color indexed="8"/>
        <rFont val="Verdana"/>
        <family val="2"/>
      </rPr>
      <t xml:space="preserve"> </t>
    </r>
  </si>
  <si>
    <t>Porcentaje de avance de las metas a 30 de Dic</t>
  </si>
  <si>
    <t xml:space="preserve">Las actividades de recuento de todas las investigaciones sociales, en la cual la unidad de observación es el hogar,  nos hemos apoyado con el profesional de cartografía y  el coordinador de campo de la GEIG., en lo relacionado con el procedimiento y especialmente en el cruce  de segmentos, o segmentos duplicados.
INFORME ACTIVIDADES RECUENTO
</t>
  </si>
  <si>
    <t xml:space="preserve">Se evidencia en el informe final de los operativos culminados a la fecha, por proceso, una descripción del método, inconvenientes y sugerencias y recomendaciones. Para las operaciones que aplica; de igual manera los respectivos análisis de  cobertura u contexto.
INFORME OPERATIVOS
</t>
  </si>
  <si>
    <t xml:space="preserve">A medida que inician las operaciones estadísticas y sobre todo en su etapa inicial se generan los respectivos informes de funcionalidad, aplicabilidad  del desarrollo informático .
INFORME FUNCIONALIDAD APLICATIVOS
</t>
  </si>
  <si>
    <t xml:space="preserve">Cada operación estadística, cuenta con el documento tipo parámetro Lineamientos operativos,  las diferencias  se han notificado oportunamente al  coordinador de logística del DANE central.
INFORME DE OBSERVACIONES A MANUALES
</t>
  </si>
  <si>
    <t xml:space="preserve">En los  procesos de entrenamiento en la territorial , se han  establecidos, y fortalecidos los componentes de: Administrativo y contractual, resolución 835 de 2009;  Difusión y sensibilización a los resultados de cada investigación,  cartografía y Recuento. Se esta aplicando la metodología aprender haciendo, caracterizando el entrenamiento, con sesiones muy practicas.
INFORME RECOMENDACIONES DE CALIDAD CAPACITACIONES
</t>
  </si>
  <si>
    <t xml:space="preserve">Los procesos de recolección, critica, depuración y envío se han cumplido según cronograma del DANE se tuvo un ligero retraso en la investigación EAM, mas sin embargo ya esta siendo superado.
</t>
  </si>
  <si>
    <t xml:space="preserve">Se ha intervenido en eventos municipales y departamentales, especialmente para socializar y sensibilizar el CNA y el fortalecimiento del sistemas de registro civil y las estadística Vitales. Se participo en al feria del Libro y actividades del SENA.
Se adelanto exposición al grupo de investigaciones económicas de la cámara de comercio  sobre el tema de IPC, método y resultados.
Oficios de Sensibilización a todas las Alcaldías de los municipios de Santander y Norte de Santander.
</t>
  </si>
  <si>
    <t xml:space="preserve">Se envía a través de oficios y al finalizar el operativo en los informes finales
</t>
  </si>
  <si>
    <t xml:space="preserve">A travès de los indicadores de oportunidad
</t>
  </si>
  <si>
    <t>Se evaluaron los recuentos realizados durante la vigencia</t>
  </si>
  <si>
    <t xml:space="preserve">Se evaluaron cada uno de los operativos de campo que finalizaron </t>
  </si>
  <si>
    <t xml:space="preserve">Se enviaron al DANE Central  los informes de actividades realizadas durante los períodos de recuento.
</t>
  </si>
  <si>
    <t xml:space="preserve">Se enviaron las observaciones a los lineamientos y manuales  de los operativos al DANE central.
</t>
  </si>
  <si>
    <t xml:space="preserve">En algunos proyectos una vez culminada la capacitación se realiza la respectiva evaluación escrita.
Se elaboran los informes de comisión y se solicita aclaración al DANE Central sobre las inquietudes pendientes 
</t>
  </si>
  <si>
    <t xml:space="preserve">Se revisaron los cronogramas y el SPGI de todos  los proyectos, y se realizaron las respectivas observaciones.
</t>
  </si>
  <si>
    <t xml:space="preserve">Se entregaron volantes, plegables y comunicados sobre los operativos a iniciar, se realizó el DANE en la academia, Conferencias temáticas DANE, se ubicó el stand móvil en las universidades,  Se llevó a cabo el Pin Uno, Pin Dos Pin DANE en varios establecimientos educativos y se enviaron boletines a fuentes de algunos proyectos.
</t>
  </si>
  <si>
    <t xml:space="preserve">Se realizaron y enviaron al DANE central los Informes operativos, de contexto, informes de avance, justificación de tasas, reportes y variaciones de los diferentes proyectos. 
</t>
  </si>
  <si>
    <t xml:space="preserve">Se informó al DANE central mediante correo electrónico la funcionalidad de los aplicativos de captura. 
</t>
  </si>
  <si>
    <t xml:space="preserve">Faltan recursos par hacer la sensibilización en la totalidad de los municipios de la territorial.
</t>
  </si>
  <si>
    <t>Territorial Centro</t>
  </si>
  <si>
    <t>Porcentaje de avance de las metas a 30 de dic</t>
  </si>
  <si>
    <t>Porcentaje de avance de las metas a 30 de diciembre</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</si>
</sst>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00_);_(* \(#,##0.000\);_(* &quot;-&quot;??_);_(@_)"/>
    <numFmt numFmtId="174" formatCode="_(* #,##0.0_);_(* \(#,##0.0\);_(* &quot;-&quot;??_);_(@_)"/>
    <numFmt numFmtId="175" formatCode="[$-240A]dddd\,\ dd&quot; de &quot;mmmm&quot; de &quot;yyyy"/>
    <numFmt numFmtId="176" formatCode="dd\-mm\-yy;@"/>
    <numFmt numFmtId="177" formatCode="[$-240A]hh:mm:ss\ AM/PM"/>
    <numFmt numFmtId="178" formatCode="0.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0.0"/>
    <numFmt numFmtId="184" formatCode="0.0000000"/>
    <numFmt numFmtId="185" formatCode="0.00000000"/>
    <numFmt numFmtId="186" formatCode="0.000000000"/>
    <numFmt numFmtId="187" formatCode="0.000000"/>
    <numFmt numFmtId="188" formatCode="0.00000"/>
    <numFmt numFmtId="189" formatCode="0.0000"/>
    <numFmt numFmtId="190" formatCode="0.000"/>
    <numFmt numFmtId="191" formatCode="0.0"/>
    <numFmt numFmtId="192" formatCode="[$$-240A]\ #,##0"/>
    <numFmt numFmtId="193" formatCode="0.000%"/>
    <numFmt numFmtId="194" formatCode="0.0000%"/>
    <numFmt numFmtId="195" formatCode="&quot;$&quot;\ #,##0"/>
  </numFmts>
  <fonts count="67">
    <font>
      <sz val="11"/>
      <color indexed="8"/>
      <name val="Verdana"/>
      <family val="0"/>
    </font>
    <font>
      <sz val="14"/>
      <color indexed="8"/>
      <name val="Verdana"/>
      <family val="0"/>
    </font>
    <font>
      <b/>
      <sz val="11"/>
      <color indexed="8"/>
      <name val="Verdana"/>
      <family val="0"/>
    </font>
    <font>
      <sz val="11"/>
      <color indexed="8"/>
      <name val="Calibri"/>
      <family val="2"/>
    </font>
    <font>
      <b/>
      <sz val="12"/>
      <color indexed="8"/>
      <name val="Arial"/>
      <family val="2"/>
    </font>
    <font>
      <sz val="12"/>
      <color indexed="8"/>
      <name val="Arial"/>
      <family val="2"/>
    </font>
    <font>
      <b/>
      <sz val="16"/>
      <color indexed="8"/>
      <name val="Arial"/>
      <family val="2"/>
    </font>
    <font>
      <sz val="10"/>
      <name val="Arial"/>
      <family val="2"/>
    </font>
    <font>
      <sz val="10"/>
      <color indexed="8"/>
      <name val="Arial"/>
      <family val="2"/>
    </font>
    <font>
      <sz val="12"/>
      <name val="Arial"/>
      <family val="2"/>
    </font>
    <font>
      <b/>
      <sz val="12"/>
      <name val="Arial"/>
      <family val="2"/>
    </font>
    <font>
      <sz val="11"/>
      <name val="Verdana"/>
      <family val="2"/>
    </font>
    <font>
      <sz val="11"/>
      <color indexed="8"/>
      <name val="Arial"/>
      <family val="2"/>
    </font>
    <font>
      <b/>
      <sz val="11"/>
      <color indexed="8"/>
      <name val="Arial"/>
      <family val="2"/>
    </font>
    <font>
      <i/>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Verdana"/>
      <family val="2"/>
    </font>
    <font>
      <u val="single"/>
      <sz val="11"/>
      <color indexed="20"/>
      <name val="Verdana"/>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9"/>
      <name val="Arial"/>
      <family val="2"/>
    </font>
    <font>
      <b/>
      <sz val="11"/>
      <color indexed="9"/>
      <name val="Arial"/>
      <family val="2"/>
    </font>
    <font>
      <sz val="13"/>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Verdana"/>
      <family val="2"/>
    </font>
    <font>
      <u val="single"/>
      <sz val="11"/>
      <color theme="11"/>
      <name val="Verdana"/>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b/>
      <sz val="12"/>
      <color theme="0"/>
      <name val="Arial"/>
      <family val="2"/>
    </font>
    <font>
      <sz val="12"/>
      <color rgb="FF000000"/>
      <name val="Arial"/>
      <family val="2"/>
    </font>
    <font>
      <sz val="12"/>
      <color theme="1"/>
      <name val="Arial"/>
      <family val="2"/>
    </font>
    <font>
      <b/>
      <sz val="11"/>
      <color theme="0"/>
      <name val="Arial"/>
      <family val="2"/>
    </font>
    <font>
      <sz val="11"/>
      <color rgb="FF000000"/>
      <name val="Arial"/>
      <family val="2"/>
    </font>
    <font>
      <sz val="11"/>
      <color theme="1"/>
      <name val="Arial"/>
      <family val="2"/>
    </font>
    <font>
      <b/>
      <sz val="12"/>
      <color theme="1"/>
      <name val="Arial"/>
      <family val="2"/>
    </font>
    <font>
      <sz val="10"/>
      <color theme="1"/>
      <name val="Arial"/>
      <family val="2"/>
    </font>
    <font>
      <sz val="11"/>
      <color theme="1"/>
      <name val="Verdana"/>
      <family val="2"/>
    </font>
    <font>
      <sz val="13"/>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66"/>
        <bgColor indexed="64"/>
      </patternFill>
    </fill>
    <fill>
      <patternFill patternType="solid">
        <fgColor theme="0" tint="-0.24997000396251678"/>
        <bgColor indexed="64"/>
      </patternFill>
    </fill>
    <fill>
      <patternFill patternType="solid">
        <fgColor theme="9" tint="-0.2499700039625167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style="thin"/>
      <top>
        <color indexed="63"/>
      </top>
      <bottom style="medium"/>
    </border>
    <border>
      <left style="thick"/>
      <right style="thin"/>
      <top style="thick"/>
      <bottom style="thin"/>
    </border>
    <border>
      <left style="thick"/>
      <right style="thin"/>
      <top style="thin"/>
      <bottom>
        <color indexed="63"/>
      </bottom>
    </border>
    <border>
      <left style="thin"/>
      <right style="thin"/>
      <top style="thick"/>
      <bottom style="thin"/>
    </border>
    <border>
      <left style="thin"/>
      <right style="thick"/>
      <top style="thick"/>
      <bottom style="thin"/>
    </border>
    <border>
      <left style="thin"/>
      <right style="thick"/>
      <top style="thin"/>
      <bottom>
        <color indexed="63"/>
      </bottom>
    </border>
    <border>
      <left style="medium"/>
      <right style="thin"/>
      <top style="thin"/>
      <bottom style="thin"/>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thin"/>
    </border>
  </borders>
  <cellStyleXfs count="60">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37" fillId="0" borderId="0" applyFont="0" applyFill="0" applyBorder="0" applyAlignment="0" applyProtection="0"/>
    <xf numFmtId="0" fontId="48" fillId="31" borderId="0" applyNumberFormat="0" applyBorder="0" applyAlignment="0" applyProtection="0"/>
    <xf numFmtId="0" fontId="7" fillId="0" borderId="0">
      <alignment/>
      <protection/>
    </xf>
    <xf numFmtId="0" fontId="0" fillId="32" borderId="4" applyNumberFormat="0" applyFont="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245">
    <xf numFmtId="0" fontId="0" fillId="0" borderId="0" xfId="0" applyFill="1" applyAlignment="1" applyProtection="1">
      <alignment/>
      <protection/>
    </xf>
    <xf numFmtId="0" fontId="5" fillId="0" borderId="10"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172" fontId="0" fillId="0" borderId="0" xfId="48" applyNumberFormat="1" applyFont="1" applyFill="1" applyAlignment="1" applyProtection="1">
      <alignment/>
      <protection/>
    </xf>
    <xf numFmtId="9" fontId="5" fillId="0" borderId="10" xfId="0" applyNumberFormat="1"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9" fontId="5" fillId="0" borderId="12" xfId="0" applyNumberFormat="1" applyFont="1" applyFill="1" applyBorder="1" applyAlignment="1" applyProtection="1">
      <alignment horizontal="center" vertical="center" wrapText="1"/>
      <protection/>
    </xf>
    <xf numFmtId="9" fontId="5" fillId="0" borderId="11" xfId="0" applyNumberFormat="1"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56" fillId="0" borderId="10"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9" fontId="5" fillId="0" borderId="15"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0" fillId="0" borderId="10" xfId="0" applyFill="1" applyBorder="1" applyAlignment="1" applyProtection="1">
      <alignment/>
      <protection/>
    </xf>
    <xf numFmtId="0" fontId="0" fillId="0" borderId="10" xfId="0" applyFill="1" applyBorder="1" applyAlignment="1" applyProtection="1">
      <alignment horizontal="center" vertical="center"/>
      <protection/>
    </xf>
    <xf numFmtId="9" fontId="5" fillId="0" borderId="16" xfId="0" applyNumberFormat="1" applyFont="1" applyFill="1" applyBorder="1" applyAlignment="1" applyProtection="1">
      <alignment horizontal="center" vertical="center" wrapText="1"/>
      <protection/>
    </xf>
    <xf numFmtId="9" fontId="5" fillId="33" borderId="16" xfId="0" applyNumberFormat="1" applyFont="1" applyFill="1" applyBorder="1" applyAlignment="1" applyProtection="1">
      <alignment horizontal="center" vertical="center" wrapText="1"/>
      <protection/>
    </xf>
    <xf numFmtId="9" fontId="5" fillId="0" borderId="17" xfId="0" applyNumberFormat="1" applyFont="1" applyFill="1" applyBorder="1" applyAlignment="1" applyProtection="1">
      <alignment horizontal="center" vertical="center" wrapText="1"/>
      <protection/>
    </xf>
    <xf numFmtId="3" fontId="0" fillId="0" borderId="10" xfId="0" applyNumberFormat="1" applyFill="1" applyBorder="1" applyAlignment="1" applyProtection="1">
      <alignment/>
      <protection/>
    </xf>
    <xf numFmtId="9" fontId="5" fillId="33" borderId="10" xfId="0" applyNumberFormat="1"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7" fillId="0" borderId="14" xfId="0" applyFont="1" applyFill="1" applyBorder="1" applyAlignment="1">
      <alignment horizontal="center" vertical="center" wrapText="1"/>
    </xf>
    <xf numFmtId="9" fontId="5" fillId="0" borderId="18" xfId="0" applyNumberFormat="1" applyFont="1" applyFill="1" applyBorder="1" applyAlignment="1" applyProtection="1">
      <alignment horizontal="center" vertical="center" wrapText="1"/>
      <protection/>
    </xf>
    <xf numFmtId="9" fontId="5" fillId="0" borderId="14" xfId="0" applyNumberFormat="1"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9" fontId="5" fillId="0" borderId="19" xfId="0" applyNumberFormat="1" applyFont="1" applyFill="1" applyBorder="1" applyAlignment="1" applyProtection="1">
      <alignment horizontal="center" vertical="center" wrapText="1"/>
      <protection/>
    </xf>
    <xf numFmtId="3" fontId="0" fillId="0" borderId="14" xfId="0" applyNumberFormat="1" applyFill="1" applyBorder="1" applyAlignment="1" applyProtection="1">
      <alignment/>
      <protection/>
    </xf>
    <xf numFmtId="0" fontId="57" fillId="34" borderId="11" xfId="0" applyFont="1" applyFill="1" applyBorder="1" applyAlignment="1" applyProtection="1">
      <alignment horizontal="center" vertical="center" wrapText="1"/>
      <protection/>
    </xf>
    <xf numFmtId="0" fontId="0" fillId="0" borderId="14" xfId="0" applyFill="1" applyBorder="1" applyAlignment="1" applyProtection="1">
      <alignment/>
      <protection/>
    </xf>
    <xf numFmtId="0" fontId="6" fillId="0" borderId="0" xfId="0" applyFont="1" applyFill="1" applyBorder="1" applyAlignment="1" applyProtection="1">
      <alignment horizontal="right" vertical="center" wrapText="1"/>
      <protection/>
    </xf>
    <xf numFmtId="0" fontId="0" fillId="0" borderId="0" xfId="0" applyFill="1" applyBorder="1" applyAlignment="1" applyProtection="1">
      <alignment/>
      <protection/>
    </xf>
    <xf numFmtId="0" fontId="0" fillId="0" borderId="13" xfId="0" applyFill="1" applyBorder="1" applyAlignment="1" applyProtection="1">
      <alignment/>
      <protection/>
    </xf>
    <xf numFmtId="0" fontId="6"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195" fontId="5" fillId="0" borderId="14" xfId="0" applyNumberFormat="1" applyFont="1" applyFill="1" applyBorder="1" applyAlignment="1" applyProtection="1">
      <alignment vertical="center" wrapText="1"/>
      <protection/>
    </xf>
    <xf numFmtId="195" fontId="5" fillId="0" borderId="10" xfId="0" applyNumberFormat="1" applyFont="1" applyFill="1" applyBorder="1" applyAlignment="1" applyProtection="1">
      <alignment vertical="center" wrapText="1"/>
      <protection/>
    </xf>
    <xf numFmtId="0" fontId="6" fillId="0" borderId="20" xfId="0" applyFont="1" applyFill="1" applyBorder="1" applyAlignment="1" applyProtection="1">
      <alignment horizontal="center" vertical="center" wrapText="1"/>
      <protection/>
    </xf>
    <xf numFmtId="0" fontId="0" fillId="35" borderId="20" xfId="0" applyFill="1" applyBorder="1" applyAlignment="1" applyProtection="1">
      <alignment horizontal="center" vertical="center" wrapText="1"/>
      <protection/>
    </xf>
    <xf numFmtId="0" fontId="0" fillId="35" borderId="21" xfId="0" applyFill="1" applyBorder="1" applyAlignment="1" applyProtection="1">
      <alignment horizontal="center" vertical="center" wrapText="1"/>
      <protection/>
    </xf>
    <xf numFmtId="172" fontId="5" fillId="0" borderId="18" xfId="48" applyNumberFormat="1" applyFont="1" applyFill="1" applyBorder="1" applyAlignment="1" applyProtection="1">
      <alignment horizontal="center" vertical="center" wrapText="1"/>
      <protection/>
    </xf>
    <xf numFmtId="9" fontId="5" fillId="0" borderId="18" xfId="48" applyNumberFormat="1" applyFont="1" applyFill="1" applyBorder="1" applyAlignment="1" applyProtection="1">
      <alignment horizontal="center" vertical="center" wrapText="1"/>
      <protection/>
    </xf>
    <xf numFmtId="195" fontId="5" fillId="0" borderId="10" xfId="0" applyNumberFormat="1" applyFont="1" applyFill="1" applyBorder="1" applyAlignment="1" applyProtection="1">
      <alignment horizontal="right" vertical="center" wrapText="1"/>
      <protection/>
    </xf>
    <xf numFmtId="0" fontId="0" fillId="0" borderId="13" xfId="0" applyFont="1" applyFill="1" applyBorder="1" applyAlignment="1" applyProtection="1">
      <alignment vertical="center"/>
      <protection/>
    </xf>
    <xf numFmtId="0" fontId="0" fillId="0" borderId="22" xfId="0" applyFont="1" applyFill="1" applyBorder="1" applyAlignment="1" applyProtection="1">
      <alignment vertical="center"/>
      <protection/>
    </xf>
    <xf numFmtId="43" fontId="0" fillId="0" borderId="0" xfId="48" applyFont="1" applyFill="1" applyAlignment="1" applyProtection="1">
      <alignment/>
      <protection/>
    </xf>
    <xf numFmtId="0" fontId="0" fillId="0" borderId="10" xfId="0" applyFont="1" applyFill="1" applyBorder="1" applyAlignment="1" applyProtection="1">
      <alignment/>
      <protection/>
    </xf>
    <xf numFmtId="0" fontId="0" fillId="0" borderId="10" xfId="0" applyFill="1" applyBorder="1" applyAlignment="1" applyProtection="1">
      <alignment horizontal="justify" vertical="center"/>
      <protection/>
    </xf>
    <xf numFmtId="0" fontId="0" fillId="0" borderId="14" xfId="0" applyFont="1" applyFill="1" applyBorder="1" applyAlignment="1" applyProtection="1">
      <alignment vertical="center" wrapText="1"/>
      <protection/>
    </xf>
    <xf numFmtId="172" fontId="0" fillId="0" borderId="0" xfId="0" applyNumberFormat="1" applyFill="1" applyAlignment="1" applyProtection="1">
      <alignment/>
      <protection/>
    </xf>
    <xf numFmtId="0" fontId="58"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justify" vertical="center" wrapText="1"/>
      <protection/>
    </xf>
    <xf numFmtId="0" fontId="57" fillId="34" borderId="11" xfId="0" applyFont="1" applyFill="1" applyBorder="1" applyAlignment="1" applyProtection="1">
      <alignment horizontal="center" vertical="center" wrapText="1"/>
      <protection/>
    </xf>
    <xf numFmtId="0" fontId="58" fillId="0" borderId="10"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7" fillId="36" borderId="10"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172" fontId="9" fillId="0" borderId="18" xfId="48" applyNumberFormat="1" applyFont="1" applyFill="1" applyBorder="1" applyAlignment="1" applyProtection="1">
      <alignment horizontal="center" vertical="center" wrapText="1"/>
      <protection/>
    </xf>
    <xf numFmtId="9" fontId="9" fillId="0" borderId="18" xfId="48"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9" fontId="9" fillId="0" borderId="19"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1" fillId="0" borderId="13" xfId="0" applyFont="1" applyFill="1" applyBorder="1" applyAlignment="1" applyProtection="1">
      <alignment vertical="center"/>
      <protection/>
    </xf>
    <xf numFmtId="0" fontId="11" fillId="0" borderId="22" xfId="0" applyFont="1" applyFill="1" applyBorder="1" applyAlignment="1" applyProtection="1">
      <alignment vertical="center"/>
      <protection/>
    </xf>
    <xf numFmtId="0" fontId="11" fillId="0" borderId="14" xfId="0" applyFont="1" applyFill="1" applyBorder="1" applyAlignment="1" applyProtection="1">
      <alignment vertical="center" wrapText="1"/>
      <protection/>
    </xf>
    <xf numFmtId="0" fontId="11" fillId="0" borderId="10"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195" fontId="9" fillId="0" borderId="10" xfId="0" applyNumberFormat="1" applyFont="1" applyFill="1" applyBorder="1" applyAlignment="1" applyProtection="1">
      <alignment vertical="center" wrapText="1"/>
      <protection/>
    </xf>
    <xf numFmtId="195" fontId="59" fillId="0" borderId="10" xfId="0" applyNumberFormat="1" applyFont="1" applyFill="1" applyBorder="1" applyAlignment="1" applyProtection="1">
      <alignment horizontal="right" vertical="center" wrapText="1"/>
      <protection/>
    </xf>
    <xf numFmtId="0" fontId="60" fillId="34" borderId="11" xfId="0" applyFont="1" applyFill="1" applyBorder="1" applyAlignment="1" applyProtection="1">
      <alignment horizontal="center" vertical="center" wrapText="1"/>
      <protection/>
    </xf>
    <xf numFmtId="0" fontId="12" fillId="0" borderId="10" xfId="0" applyFont="1" applyFill="1" applyBorder="1" applyAlignment="1" applyProtection="1">
      <alignment horizontal="justify" vertical="center"/>
      <protection/>
    </xf>
    <xf numFmtId="0" fontId="12" fillId="0" borderId="10" xfId="0" applyFont="1" applyFill="1" applyBorder="1" applyAlignment="1" applyProtection="1">
      <alignment horizontal="justify" vertical="center" wrapText="1"/>
      <protection/>
    </xf>
    <xf numFmtId="0" fontId="61" fillId="0" borderId="10" xfId="0" applyFont="1" applyFill="1" applyBorder="1" applyAlignment="1" applyProtection="1">
      <alignment vertical="center" wrapText="1"/>
      <protection/>
    </xf>
    <xf numFmtId="0" fontId="12" fillId="0" borderId="14" xfId="0" applyFont="1" applyFill="1" applyBorder="1" applyAlignment="1" applyProtection="1">
      <alignment horizontal="justify" vertical="center"/>
      <protection/>
    </xf>
    <xf numFmtId="0" fontId="61" fillId="0" borderId="11" xfId="0" applyFont="1" applyFill="1" applyBorder="1" applyAlignment="1" applyProtection="1">
      <alignment vertical="center" wrapText="1"/>
      <protection/>
    </xf>
    <xf numFmtId="0" fontId="9" fillId="0" borderId="18" xfId="48" applyNumberFormat="1" applyFont="1" applyFill="1" applyBorder="1" applyAlignment="1" applyProtection="1">
      <alignment horizontal="center" vertical="center" wrapText="1"/>
      <protection/>
    </xf>
    <xf numFmtId="1" fontId="5" fillId="0" borderId="18" xfId="48" applyNumberFormat="1" applyFont="1" applyFill="1" applyBorder="1" applyAlignment="1" applyProtection="1">
      <alignment horizontal="center" vertical="center" wrapText="1"/>
      <protection/>
    </xf>
    <xf numFmtId="0" fontId="60" fillId="34" borderId="13" xfId="0" applyFont="1" applyFill="1" applyBorder="1" applyAlignment="1" applyProtection="1">
      <alignment horizontal="center" vertical="center" wrapText="1"/>
      <protection/>
    </xf>
    <xf numFmtId="0" fontId="61" fillId="0" borderId="13" xfId="0" applyFont="1" applyFill="1" applyBorder="1" applyAlignment="1" applyProtection="1">
      <alignment vertical="center" wrapText="1" readingOrder="1"/>
      <protection/>
    </xf>
    <xf numFmtId="0" fontId="62" fillId="0" borderId="10" xfId="0" applyFont="1" applyFill="1" applyBorder="1" applyAlignment="1" applyProtection="1">
      <alignment horizontal="justify" vertical="center"/>
      <protection/>
    </xf>
    <xf numFmtId="9" fontId="59" fillId="0" borderId="18" xfId="48" applyNumberFormat="1" applyFont="1" applyFill="1" applyBorder="1" applyAlignment="1" applyProtection="1">
      <alignment horizontal="center" vertical="center" wrapText="1"/>
      <protection/>
    </xf>
    <xf numFmtId="9" fontId="62" fillId="0" borderId="18" xfId="48" applyNumberFormat="1" applyFont="1" applyFill="1" applyBorder="1" applyAlignment="1" applyProtection="1">
      <alignment horizontal="center" vertical="center" wrapText="1"/>
      <protection/>
    </xf>
    <xf numFmtId="0" fontId="61" fillId="0" borderId="10" xfId="0" applyFont="1" applyFill="1" applyBorder="1" applyAlignment="1" applyProtection="1">
      <alignment vertical="center" wrapText="1" readingOrder="1"/>
      <protection/>
    </xf>
    <xf numFmtId="0" fontId="58" fillId="0" borderId="10" xfId="0" applyFont="1" applyFill="1" applyBorder="1" applyAlignment="1" applyProtection="1">
      <alignment horizontal="center" vertical="center" wrapText="1"/>
      <protection/>
    </xf>
    <xf numFmtId="0" fontId="57" fillId="34" borderId="13" xfId="0" applyFont="1" applyFill="1" applyBorder="1" applyAlignment="1" applyProtection="1">
      <alignment horizontal="center" vertical="center" wrapText="1"/>
      <protection/>
    </xf>
    <xf numFmtId="0" fontId="57" fillId="34" borderId="11" xfId="0" applyFont="1" applyFill="1" applyBorder="1" applyAlignment="1" applyProtection="1">
      <alignment horizontal="center" vertical="center" wrapText="1"/>
      <protection/>
    </xf>
    <xf numFmtId="195" fontId="9" fillId="0" borderId="10" xfId="0" applyNumberFormat="1" applyFont="1" applyFill="1" applyBorder="1" applyAlignment="1" applyProtection="1">
      <alignment horizontal="center" vertical="center" wrapText="1"/>
      <protection/>
    </xf>
    <xf numFmtId="195" fontId="59" fillId="0" borderId="10"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172" fontId="9" fillId="0" borderId="10" xfId="48" applyNumberFormat="1" applyFont="1" applyFill="1" applyBorder="1" applyAlignment="1" applyProtection="1">
      <alignment horizontal="center" vertical="center" wrapText="1"/>
      <protection/>
    </xf>
    <xf numFmtId="9" fontId="9" fillId="0" borderId="10" xfId="48" applyNumberFormat="1" applyFont="1" applyFill="1" applyBorder="1" applyAlignment="1" applyProtection="1">
      <alignment horizontal="center" vertical="center" wrapText="1"/>
      <protection/>
    </xf>
    <xf numFmtId="0" fontId="59" fillId="0" borderId="14" xfId="0" applyFont="1" applyFill="1" applyBorder="1" applyAlignment="1" applyProtection="1">
      <alignment horizontal="center" vertical="center" wrapText="1"/>
      <protection/>
    </xf>
    <xf numFmtId="9" fontId="59" fillId="0" borderId="19" xfId="0" applyNumberFormat="1" applyFont="1" applyFill="1" applyBorder="1" applyAlignment="1" applyProtection="1">
      <alignment horizontal="center" vertical="center" wrapText="1"/>
      <protection/>
    </xf>
    <xf numFmtId="195" fontId="59" fillId="0" borderId="18" xfId="0" applyNumberFormat="1" applyFont="1" applyFill="1" applyBorder="1" applyAlignment="1" applyProtection="1">
      <alignment horizontal="center" vertical="center" wrapText="1"/>
      <protection/>
    </xf>
    <xf numFmtId="0" fontId="59" fillId="0" borderId="10" xfId="0" applyFont="1" applyFill="1" applyBorder="1" applyAlignment="1" applyProtection="1">
      <alignment horizontal="center" vertical="center" wrapText="1"/>
      <protection/>
    </xf>
    <xf numFmtId="0" fontId="63" fillId="0" borderId="10" xfId="0" applyFont="1" applyFill="1" applyBorder="1" applyAlignment="1" applyProtection="1">
      <alignment horizontal="center" vertical="center" wrapText="1"/>
      <protection/>
    </xf>
    <xf numFmtId="0" fontId="64" fillId="0" borderId="10" xfId="0" applyFont="1" applyFill="1" applyBorder="1" applyAlignment="1">
      <alignment horizontal="center" vertical="center" wrapText="1"/>
    </xf>
    <xf numFmtId="172" fontId="59" fillId="0" borderId="18" xfId="48" applyNumberFormat="1" applyFont="1" applyFill="1" applyBorder="1" applyAlignment="1" applyProtection="1">
      <alignment horizontal="center" vertical="center" wrapText="1"/>
      <protection/>
    </xf>
    <xf numFmtId="0" fontId="65" fillId="0" borderId="0" xfId="0" applyFont="1" applyFill="1" applyAlignment="1" applyProtection="1">
      <alignment/>
      <protection/>
    </xf>
    <xf numFmtId="195" fontId="62" fillId="0" borderId="10" xfId="0" applyNumberFormat="1" applyFont="1" applyFill="1" applyBorder="1" applyAlignment="1" applyProtection="1">
      <alignment horizontal="center" vertical="center" wrapText="1"/>
      <protection/>
    </xf>
    <xf numFmtId="0" fontId="63" fillId="0" borderId="13" xfId="0" applyFont="1" applyFill="1" applyBorder="1" applyAlignment="1" applyProtection="1">
      <alignment horizontal="center" vertical="center" wrapText="1"/>
      <protection/>
    </xf>
    <xf numFmtId="0" fontId="62" fillId="0" borderId="10" xfId="0" applyFont="1" applyFill="1" applyBorder="1" applyAlignment="1" applyProtection="1">
      <alignment horizontal="center" vertical="center" wrapText="1"/>
      <protection/>
    </xf>
    <xf numFmtId="172" fontId="59" fillId="0" borderId="10" xfId="48" applyNumberFormat="1" applyFont="1" applyFill="1" applyBorder="1" applyAlignment="1" applyProtection="1">
      <alignment horizontal="center" vertical="center" wrapText="1"/>
      <protection/>
    </xf>
    <xf numFmtId="9" fontId="59" fillId="0" borderId="10" xfId="48" applyNumberFormat="1" applyFont="1" applyFill="1" applyBorder="1" applyAlignment="1" applyProtection="1">
      <alignment horizontal="center" vertical="center" wrapText="1"/>
      <protection/>
    </xf>
    <xf numFmtId="9" fontId="59" fillId="0" borderId="10" xfId="0" applyNumberFormat="1" applyFont="1" applyFill="1" applyBorder="1" applyAlignment="1" applyProtection="1">
      <alignment horizontal="center" vertical="center" wrapText="1"/>
      <protection/>
    </xf>
    <xf numFmtId="0" fontId="65" fillId="0" borderId="10" xfId="0" applyFont="1" applyFill="1" applyBorder="1" applyAlignment="1">
      <alignment horizontal="center" vertical="center" wrapText="1"/>
    </xf>
    <xf numFmtId="0" fontId="65" fillId="0" borderId="10" xfId="0" applyFont="1" applyFill="1" applyBorder="1" applyAlignment="1">
      <alignment/>
    </xf>
    <xf numFmtId="9" fontId="62" fillId="0" borderId="10" xfId="48" applyNumberFormat="1" applyFont="1" applyFill="1" applyBorder="1" applyAlignment="1" applyProtection="1">
      <alignment horizontal="center" vertical="center" wrapText="1"/>
      <protection/>
    </xf>
    <xf numFmtId="0" fontId="65" fillId="0" borderId="10" xfId="0" applyFont="1" applyFill="1" applyBorder="1" applyAlignment="1" applyProtection="1">
      <alignment horizontal="center" vertical="center"/>
      <protection/>
    </xf>
    <xf numFmtId="0" fontId="65" fillId="0" borderId="10" xfId="0" applyFont="1" applyFill="1" applyBorder="1" applyAlignment="1" applyProtection="1">
      <alignment horizontal="center" vertical="center" wrapText="1"/>
      <protection/>
    </xf>
    <xf numFmtId="9" fontId="9" fillId="0" borderId="10" xfId="0" applyNumberFormat="1" applyFont="1" applyFill="1" applyBorder="1" applyAlignment="1" applyProtection="1">
      <alignment horizontal="center" vertical="center" wrapText="1"/>
      <protection/>
    </xf>
    <xf numFmtId="172" fontId="5" fillId="0" borderId="10" xfId="48" applyNumberFormat="1" applyFont="1" applyFill="1" applyBorder="1" applyAlignment="1" applyProtection="1">
      <alignment horizontal="center" vertical="center" wrapText="1"/>
      <protection/>
    </xf>
    <xf numFmtId="9" fontId="5" fillId="0" borderId="10" xfId="48" applyNumberFormat="1" applyFont="1" applyFill="1" applyBorder="1" applyAlignment="1" applyProtection="1">
      <alignment horizontal="center" vertical="center" wrapText="1"/>
      <protection/>
    </xf>
    <xf numFmtId="1" fontId="5" fillId="0" borderId="10" xfId="48" applyNumberFormat="1" applyFont="1" applyFill="1" applyBorder="1" applyAlignment="1" applyProtection="1">
      <alignment horizontal="center" vertical="center" wrapText="1"/>
      <protection/>
    </xf>
    <xf numFmtId="0" fontId="59" fillId="0" borderId="10" xfId="48" applyNumberFormat="1" applyFont="1" applyFill="1" applyBorder="1" applyAlignment="1" applyProtection="1">
      <alignment horizontal="center" vertical="center" wrapText="1"/>
      <protection/>
    </xf>
    <xf numFmtId="1" fontId="59" fillId="0" borderId="10" xfId="48" applyNumberFormat="1" applyFont="1" applyFill="1" applyBorder="1" applyAlignment="1" applyProtection="1">
      <alignment horizontal="center" vertical="center" wrapText="1"/>
      <protection/>
    </xf>
    <xf numFmtId="0" fontId="63" fillId="0" borderId="14" xfId="0" applyFont="1" applyFill="1" applyBorder="1" applyAlignment="1" applyProtection="1">
      <alignment horizontal="center" vertical="center" wrapText="1"/>
      <protection/>
    </xf>
    <xf numFmtId="0" fontId="64" fillId="0" borderId="14" xfId="0" applyFont="1" applyFill="1" applyBorder="1" applyAlignment="1">
      <alignment horizontal="center" vertical="center" wrapText="1"/>
    </xf>
    <xf numFmtId="0" fontId="12" fillId="0" borderId="23" xfId="0" applyFont="1" applyFill="1" applyBorder="1" applyAlignment="1" applyProtection="1">
      <alignment vertical="center" wrapText="1"/>
      <protection/>
    </xf>
    <xf numFmtId="9" fontId="0" fillId="0" borderId="23" xfId="0" applyNumberFormat="1"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9" fontId="0" fillId="0" borderId="23" xfId="0" applyNumberFormat="1" applyFont="1" applyFill="1" applyBorder="1" applyAlignment="1" applyProtection="1">
      <alignment horizontal="right" vertical="center" wrapText="1"/>
      <protection/>
    </xf>
    <xf numFmtId="0" fontId="0" fillId="0" borderId="25" xfId="0" applyFont="1" applyFill="1" applyBorder="1" applyAlignment="1" applyProtection="1">
      <alignment horizontal="justify" vertical="justify" wrapText="1"/>
      <protection/>
    </xf>
    <xf numFmtId="0" fontId="0" fillId="0" borderId="26" xfId="0" applyFont="1" applyFill="1" applyBorder="1" applyAlignment="1" applyProtection="1">
      <alignment horizontal="left" vertical="justify" wrapText="1"/>
      <protection/>
    </xf>
    <xf numFmtId="0" fontId="12" fillId="33" borderId="10" xfId="0" applyFont="1" applyFill="1" applyBorder="1" applyAlignment="1" applyProtection="1">
      <alignment horizontal="justify" vertical="center"/>
      <protection/>
    </xf>
    <xf numFmtId="0" fontId="0" fillId="33" borderId="0" xfId="0" applyFill="1" applyAlignment="1" applyProtection="1">
      <alignment/>
      <protection/>
    </xf>
    <xf numFmtId="0" fontId="12" fillId="33" borderId="10" xfId="0" applyFont="1" applyFill="1" applyBorder="1" applyAlignment="1" applyProtection="1">
      <alignment horizontal="justify" vertical="center" wrapText="1"/>
      <protection/>
    </xf>
    <xf numFmtId="0" fontId="61" fillId="33" borderId="10" xfId="0" applyFont="1" applyFill="1" applyBorder="1" applyAlignment="1" applyProtection="1">
      <alignment vertical="center" wrapText="1"/>
      <protection/>
    </xf>
    <xf numFmtId="0" fontId="57" fillId="34" borderId="27" xfId="0" applyFont="1" applyFill="1" applyBorder="1" applyAlignment="1" applyProtection="1">
      <alignment horizontal="center" vertical="center" wrapText="1"/>
      <protection/>
    </xf>
    <xf numFmtId="0" fontId="57" fillId="34" borderId="28" xfId="0" applyFont="1" applyFill="1" applyBorder="1" applyAlignment="1" applyProtection="1">
      <alignment horizontal="center" vertical="center" wrapText="1"/>
      <protection/>
    </xf>
    <xf numFmtId="0" fontId="57" fillId="34" borderId="23" xfId="0" applyFont="1" applyFill="1" applyBorder="1" applyAlignment="1" applyProtection="1">
      <alignment horizontal="center" vertical="center" wrapText="1"/>
      <protection/>
    </xf>
    <xf numFmtId="0" fontId="57" fillId="34" borderId="11" xfId="0" applyFont="1" applyFill="1" applyBorder="1" applyAlignment="1" applyProtection="1">
      <alignment horizontal="center" vertical="center" wrapText="1"/>
      <protection/>
    </xf>
    <xf numFmtId="0" fontId="57" fillId="34" borderId="13" xfId="0" applyFont="1" applyFill="1" applyBorder="1" applyAlignment="1" applyProtection="1">
      <alignment horizontal="center" vertical="center" wrapText="1"/>
      <protection/>
    </xf>
    <xf numFmtId="195" fontId="5" fillId="0" borderId="10" xfId="0" applyNumberFormat="1" applyFont="1" applyFill="1" applyBorder="1" applyAlignment="1" applyProtection="1">
      <alignment horizontal="center" vertical="center" wrapText="1"/>
      <protection/>
    </xf>
    <xf numFmtId="0" fontId="57" fillId="34" borderId="29" xfId="0" applyFont="1" applyFill="1" applyBorder="1" applyAlignment="1" applyProtection="1">
      <alignment horizontal="center" vertical="center" wrapText="1"/>
      <protection/>
    </xf>
    <xf numFmtId="0" fontId="57" fillId="34" borderId="22"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8"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195" fontId="9" fillId="0" borderId="10" xfId="0" applyNumberFormat="1" applyFont="1" applyFill="1" applyBorder="1" applyAlignment="1" applyProtection="1">
      <alignment horizontal="center" vertical="center" wrapText="1"/>
      <protection/>
    </xf>
    <xf numFmtId="195" fontId="59"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62" fillId="0" borderId="13" xfId="0" applyFont="1" applyFill="1" applyBorder="1" applyAlignment="1" applyProtection="1">
      <alignment horizontal="center" vertical="center"/>
      <protection/>
    </xf>
    <xf numFmtId="0" fontId="62" fillId="0" borderId="22" xfId="0" applyFont="1" applyFill="1" applyBorder="1" applyAlignment="1" applyProtection="1">
      <alignment horizontal="center" vertical="center"/>
      <protection/>
    </xf>
    <xf numFmtId="0" fontId="62" fillId="0" borderId="14" xfId="0" applyFont="1" applyFill="1" applyBorder="1" applyAlignment="1" applyProtection="1">
      <alignment horizontal="center" vertical="center"/>
      <protection/>
    </xf>
    <xf numFmtId="0" fontId="57" fillId="34" borderId="30" xfId="0" applyFont="1" applyFill="1" applyBorder="1" applyAlignment="1" applyProtection="1">
      <alignment horizontal="center" vertical="center" wrapText="1"/>
      <protection/>
    </xf>
    <xf numFmtId="195" fontId="5" fillId="0" borderId="13" xfId="0" applyNumberFormat="1" applyFont="1" applyFill="1" applyBorder="1" applyAlignment="1" applyProtection="1">
      <alignment horizontal="center" vertical="center" wrapText="1"/>
      <protection/>
    </xf>
    <xf numFmtId="195" fontId="5" fillId="0" borderId="22" xfId="0" applyNumberFormat="1"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195" fontId="5" fillId="0" borderId="23" xfId="0" applyNumberFormat="1" applyFont="1" applyFill="1" applyBorder="1" applyAlignment="1" applyProtection="1">
      <alignment horizontal="center" vertical="center" wrapText="1"/>
      <protection/>
    </xf>
    <xf numFmtId="195" fontId="5" fillId="0" borderId="14" xfId="0" applyNumberFormat="1" applyFont="1" applyFill="1" applyBorder="1" applyAlignment="1" applyProtection="1">
      <alignment horizontal="center" vertical="center" wrapText="1"/>
      <protection/>
    </xf>
    <xf numFmtId="0" fontId="57" fillId="34" borderId="14" xfId="0" applyFont="1" applyFill="1" applyBorder="1" applyAlignment="1" applyProtection="1">
      <alignment horizontal="center" vertical="center" wrapText="1"/>
      <protection/>
    </xf>
    <xf numFmtId="0" fontId="56"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57" fillId="34" borderId="24" xfId="0" applyFont="1" applyFill="1" applyBorder="1" applyAlignment="1" applyProtection="1">
      <alignment horizontal="center" vertical="center" wrapText="1"/>
      <protection/>
    </xf>
    <xf numFmtId="0" fontId="57" fillId="34" borderId="25" xfId="0" applyFont="1" applyFill="1" applyBorder="1" applyAlignment="1" applyProtection="1">
      <alignment horizontal="center" vertical="center" wrapText="1"/>
      <protection/>
    </xf>
    <xf numFmtId="0" fontId="59" fillId="0" borderId="10" xfId="0" applyFont="1" applyFill="1" applyBorder="1" applyAlignment="1" applyProtection="1">
      <alignment horizontal="center" vertical="center" wrapText="1"/>
      <protection/>
    </xf>
    <xf numFmtId="0" fontId="63" fillId="0" borderId="10" xfId="0" applyFont="1" applyFill="1" applyBorder="1" applyAlignment="1" applyProtection="1">
      <alignment horizontal="center" vertical="center" wrapText="1"/>
      <protection/>
    </xf>
    <xf numFmtId="195" fontId="9" fillId="0" borderId="13" xfId="0" applyNumberFormat="1" applyFont="1" applyFill="1" applyBorder="1" applyAlignment="1" applyProtection="1">
      <alignment horizontal="center" vertical="center" wrapText="1"/>
      <protection/>
    </xf>
    <xf numFmtId="195" fontId="9" fillId="0" borderId="22" xfId="0" applyNumberFormat="1" applyFont="1" applyFill="1" applyBorder="1" applyAlignment="1" applyProtection="1">
      <alignment horizontal="center" vertical="center" wrapText="1"/>
      <protection/>
    </xf>
    <xf numFmtId="195" fontId="9" fillId="0" borderId="14" xfId="0" applyNumberFormat="1" applyFont="1" applyFill="1" applyBorder="1" applyAlignment="1" applyProtection="1">
      <alignment horizontal="center" vertical="center" wrapText="1"/>
      <protection/>
    </xf>
    <xf numFmtId="195" fontId="59" fillId="0" borderId="13" xfId="0" applyNumberFormat="1" applyFont="1" applyFill="1" applyBorder="1" applyAlignment="1" applyProtection="1">
      <alignment horizontal="center" vertical="center" wrapText="1"/>
      <protection/>
    </xf>
    <xf numFmtId="195" fontId="59" fillId="0" borderId="22" xfId="0" applyNumberFormat="1" applyFont="1" applyFill="1" applyBorder="1" applyAlignment="1" applyProtection="1">
      <alignment horizontal="center" vertical="center" wrapText="1"/>
      <protection/>
    </xf>
    <xf numFmtId="195" fontId="59" fillId="0" borderId="14" xfId="0" applyNumberFormat="1" applyFont="1" applyFill="1" applyBorder="1" applyAlignment="1" applyProtection="1">
      <alignment horizontal="center" vertical="center" wrapText="1"/>
      <protection/>
    </xf>
    <xf numFmtId="0" fontId="62" fillId="0" borderId="13" xfId="0" applyFont="1" applyFill="1" applyBorder="1" applyAlignment="1" applyProtection="1">
      <alignment horizontal="left" vertical="center" wrapText="1"/>
      <protection/>
    </xf>
    <xf numFmtId="0" fontId="62" fillId="0" borderId="22" xfId="0" applyFont="1" applyFill="1" applyBorder="1" applyAlignment="1" applyProtection="1">
      <alignment horizontal="left" vertical="center" wrapText="1"/>
      <protection/>
    </xf>
    <xf numFmtId="0" fontId="62" fillId="0" borderId="14" xfId="0" applyFont="1" applyFill="1" applyBorder="1" applyAlignment="1" applyProtection="1">
      <alignment horizontal="left" vertical="center" wrapText="1"/>
      <protection/>
    </xf>
    <xf numFmtId="0" fontId="12" fillId="0" borderId="10" xfId="0" applyFont="1" applyFill="1" applyBorder="1" applyAlignment="1" applyProtection="1">
      <alignment horizontal="center" vertical="center" wrapText="1"/>
      <protection/>
    </xf>
    <xf numFmtId="0" fontId="12" fillId="0" borderId="11" xfId="0" applyFont="1" applyFill="1" applyBorder="1" applyAlignment="1" applyProtection="1">
      <alignment horizontal="center" vertical="center" wrapText="1"/>
      <protection/>
    </xf>
    <xf numFmtId="10" fontId="0" fillId="0" borderId="10" xfId="0" applyNumberFormat="1" applyFont="1" applyFill="1" applyBorder="1" applyAlignment="1" applyProtection="1">
      <alignment horizontal="right" vertical="center" wrapText="1"/>
      <protection/>
    </xf>
    <xf numFmtId="10" fontId="0" fillId="0" borderId="11" xfId="0" applyNumberFormat="1" applyFont="1" applyFill="1" applyBorder="1" applyAlignment="1" applyProtection="1">
      <alignment horizontal="right" vertical="center" wrapText="1"/>
      <protection/>
    </xf>
    <xf numFmtId="0" fontId="57" fillId="34" borderId="31" xfId="0" applyFont="1" applyFill="1" applyBorder="1" applyAlignment="1" applyProtection="1">
      <alignment horizontal="center" vertical="center" wrapText="1"/>
      <protection/>
    </xf>
    <xf numFmtId="0" fontId="57" fillId="34" borderId="32" xfId="0" applyFont="1" applyFill="1" applyBorder="1" applyAlignment="1" applyProtection="1">
      <alignment horizontal="center" vertical="center" wrapText="1"/>
      <protection/>
    </xf>
    <xf numFmtId="0" fontId="57" fillId="34" borderId="33" xfId="0" applyFont="1" applyFill="1" applyBorder="1" applyAlignment="1" applyProtection="1">
      <alignment horizontal="center" vertical="center" wrapText="1"/>
      <protection/>
    </xf>
    <xf numFmtId="0" fontId="57" fillId="34" borderId="34" xfId="0" applyFont="1" applyFill="1" applyBorder="1" applyAlignment="1" applyProtection="1">
      <alignment horizontal="center" vertical="center" wrapText="1"/>
      <protection/>
    </xf>
    <xf numFmtId="0" fontId="57" fillId="34" borderId="35" xfId="0" applyFont="1" applyFill="1" applyBorder="1" applyAlignment="1" applyProtection="1">
      <alignment horizontal="center" vertical="center" wrapText="1"/>
      <protection/>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12" fillId="0" borderId="23" xfId="0" applyFont="1" applyFill="1" applyBorder="1" applyAlignment="1" applyProtection="1">
      <alignment horizontal="center" vertical="center" wrapText="1"/>
      <protection/>
    </xf>
    <xf numFmtId="0" fontId="12" fillId="0" borderId="27" xfId="0" applyFont="1" applyFill="1" applyBorder="1" applyAlignment="1" applyProtection="1">
      <alignment horizontal="center" vertical="center" wrapText="1"/>
      <protection/>
    </xf>
    <xf numFmtId="0" fontId="12" fillId="0" borderId="36" xfId="0" applyFont="1" applyFill="1" applyBorder="1" applyAlignment="1" applyProtection="1">
      <alignment horizontal="center" vertical="center" wrapText="1"/>
      <protection/>
    </xf>
    <xf numFmtId="0" fontId="12" fillId="0" borderId="28" xfId="0" applyFont="1" applyFill="1" applyBorder="1" applyAlignment="1" applyProtection="1">
      <alignment horizontal="center" vertical="center" wrapText="1"/>
      <protection/>
    </xf>
    <xf numFmtId="0" fontId="0" fillId="0" borderId="13" xfId="0" applyFont="1" applyBorder="1" applyAlignment="1">
      <alignment horizontal="left" vertical="center" wrapText="1"/>
    </xf>
    <xf numFmtId="0" fontId="0" fillId="0" borderId="30" xfId="0" applyFont="1" applyBorder="1" applyAlignment="1">
      <alignment horizontal="left" vertical="center" wrapText="1"/>
    </xf>
    <xf numFmtId="10" fontId="0" fillId="0" borderId="13" xfId="0" applyNumberFormat="1" applyFont="1" applyFill="1" applyBorder="1" applyAlignment="1" applyProtection="1">
      <alignment horizontal="right" vertical="center" wrapText="1"/>
      <protection/>
    </xf>
    <xf numFmtId="10" fontId="0" fillId="0" borderId="30" xfId="0" applyNumberFormat="1" applyFont="1" applyFill="1" applyBorder="1" applyAlignment="1" applyProtection="1">
      <alignment horizontal="right" vertical="center" wrapText="1"/>
      <protection/>
    </xf>
    <xf numFmtId="0" fontId="61" fillId="0" borderId="10" xfId="0" applyFont="1" applyFill="1" applyBorder="1" applyAlignment="1" applyProtection="1">
      <alignment horizontal="center" vertical="center" wrapText="1" readingOrder="1"/>
      <protection/>
    </xf>
    <xf numFmtId="10" fontId="62" fillId="0" borderId="10" xfId="0" applyNumberFormat="1" applyFont="1" applyFill="1" applyBorder="1" applyAlignment="1" applyProtection="1">
      <alignment horizontal="center" vertical="center" wrapText="1" readingOrder="1"/>
      <protection/>
    </xf>
    <xf numFmtId="0" fontId="0" fillId="0" borderId="13"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10" fontId="0" fillId="0" borderId="10" xfId="0" applyNumberFormat="1" applyFill="1" applyBorder="1" applyAlignment="1" applyProtection="1">
      <alignment horizontal="center" vertical="center"/>
      <protection/>
    </xf>
    <xf numFmtId="9" fontId="0" fillId="0" borderId="10" xfId="0" applyNumberFormat="1" applyFill="1" applyBorder="1" applyAlignment="1" applyProtection="1">
      <alignment horizontal="center" vertical="center"/>
      <protection/>
    </xf>
    <xf numFmtId="0" fontId="66" fillId="0" borderId="10" xfId="0" applyFont="1" applyFill="1" applyBorder="1" applyAlignment="1" applyProtection="1">
      <alignment horizontal="center" vertical="center" wrapText="1" readingOrder="1"/>
      <protection/>
    </xf>
    <xf numFmtId="0" fontId="60" fillId="34" borderId="36" xfId="0" applyFont="1" applyFill="1" applyBorder="1" applyAlignment="1" applyProtection="1">
      <alignment horizontal="center" vertical="center" wrapText="1"/>
      <protection/>
    </xf>
    <xf numFmtId="0" fontId="60" fillId="34" borderId="28" xfId="0" applyFont="1" applyFill="1" applyBorder="1" applyAlignment="1" applyProtection="1">
      <alignment horizontal="center" vertical="center" wrapText="1"/>
      <protection/>
    </xf>
    <xf numFmtId="0" fontId="60" fillId="34" borderId="10" xfId="0" applyFont="1" applyFill="1" applyBorder="1" applyAlignment="1" applyProtection="1">
      <alignment horizontal="center" vertical="center" wrapText="1"/>
      <protection/>
    </xf>
    <xf numFmtId="0" fontId="60" fillId="34" borderId="11" xfId="0" applyFont="1" applyFill="1" applyBorder="1" applyAlignment="1" applyProtection="1">
      <alignment horizontal="center" vertical="center" wrapText="1"/>
      <protection/>
    </xf>
    <xf numFmtId="0" fontId="60" fillId="34" borderId="26" xfId="0" applyFont="1" applyFill="1" applyBorder="1" applyAlignment="1" applyProtection="1">
      <alignment horizontal="center" vertical="center" wrapText="1"/>
      <protection/>
    </xf>
    <xf numFmtId="0" fontId="60" fillId="34" borderId="25" xfId="0" applyFont="1" applyFill="1" applyBorder="1" applyAlignment="1" applyProtection="1">
      <alignment horizontal="center" vertical="center" wrapText="1"/>
      <protection/>
    </xf>
    <xf numFmtId="0" fontId="61" fillId="0" borderId="37" xfId="0" applyFont="1" applyFill="1" applyBorder="1" applyAlignment="1" applyProtection="1">
      <alignment horizontal="center" vertical="center" wrapText="1" readingOrder="1"/>
      <protection/>
    </xf>
    <xf numFmtId="0" fontId="61" fillId="0" borderId="36" xfId="0" applyFont="1" applyFill="1" applyBorder="1" applyAlignment="1" applyProtection="1">
      <alignment horizontal="center" vertical="center" wrapText="1" readingOrder="1"/>
      <protection/>
    </xf>
    <xf numFmtId="0" fontId="61" fillId="0" borderId="14" xfId="0" applyFont="1" applyFill="1" applyBorder="1" applyAlignment="1" applyProtection="1">
      <alignment horizontal="center" vertical="center" wrapText="1" readingOrder="1"/>
      <protection/>
    </xf>
    <xf numFmtId="10" fontId="62" fillId="0" borderId="14" xfId="0" applyNumberFormat="1" applyFont="1" applyFill="1" applyBorder="1" applyAlignment="1" applyProtection="1">
      <alignment horizontal="center" vertical="center" wrapText="1" readingOrder="1"/>
      <protection/>
    </xf>
    <xf numFmtId="9" fontId="62" fillId="0" borderId="14" xfId="0" applyNumberFormat="1" applyFont="1" applyFill="1" applyBorder="1" applyAlignment="1" applyProtection="1">
      <alignment horizontal="center" vertical="center" wrapText="1" readingOrder="1"/>
      <protection/>
    </xf>
    <xf numFmtId="9" fontId="62" fillId="0" borderId="10" xfId="0" applyNumberFormat="1" applyFont="1" applyFill="1" applyBorder="1" applyAlignment="1" applyProtection="1">
      <alignment horizontal="center" vertical="center" wrapText="1" readingOrder="1"/>
      <protection/>
    </xf>
    <xf numFmtId="0" fontId="58" fillId="0" borderId="10" xfId="0" applyFont="1" applyFill="1" applyBorder="1" applyAlignment="1" applyProtection="1">
      <alignment horizontal="center" vertical="center" wrapText="1" readingOrder="1"/>
      <protection/>
    </xf>
    <xf numFmtId="0" fontId="61" fillId="33" borderId="36" xfId="0" applyFont="1" applyFill="1" applyBorder="1" applyAlignment="1" applyProtection="1">
      <alignment horizontal="center" vertical="center" wrapText="1" readingOrder="1"/>
      <protection/>
    </xf>
    <xf numFmtId="0" fontId="0" fillId="0" borderId="11"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9" fontId="0" fillId="0" borderId="11" xfId="0" applyNumberFormat="1" applyFill="1" applyBorder="1" applyAlignment="1" applyProtection="1">
      <alignment horizontal="center" vertical="center"/>
      <protection/>
    </xf>
    <xf numFmtId="10" fontId="0" fillId="0" borderId="11" xfId="0" applyNumberFormat="1" applyFill="1" applyBorder="1" applyAlignment="1" applyProtection="1">
      <alignment horizontal="center" vertical="center"/>
      <protection/>
    </xf>
    <xf numFmtId="0" fontId="12" fillId="0" borderId="14" xfId="0" applyFont="1" applyFill="1" applyBorder="1" applyAlignment="1" applyProtection="1">
      <alignment horizontal="center" vertical="center" wrapText="1"/>
      <protection/>
    </xf>
    <xf numFmtId="10" fontId="0" fillId="33" borderId="10" xfId="0" applyNumberFormat="1" applyFill="1" applyBorder="1" applyAlignment="1" applyProtection="1">
      <alignment horizontal="center" vertical="center"/>
      <protection/>
    </xf>
    <xf numFmtId="9" fontId="0" fillId="33" borderId="10" xfId="0" applyNumberFormat="1" applyFill="1" applyBorder="1" applyAlignment="1" applyProtection="1">
      <alignment horizontal="center" vertical="center"/>
      <protection/>
    </xf>
    <xf numFmtId="0" fontId="60" fillId="34" borderId="13" xfId="0" applyFont="1" applyFill="1" applyBorder="1" applyAlignment="1" applyProtection="1">
      <alignment horizontal="center" vertical="center" wrapText="1"/>
      <protection/>
    </xf>
    <xf numFmtId="0" fontId="60" fillId="34" borderId="38" xfId="0" applyFont="1" applyFill="1" applyBorder="1" applyAlignment="1" applyProtection="1">
      <alignment horizontal="center" vertical="center" wrapText="1"/>
      <protection/>
    </xf>
    <xf numFmtId="0" fontId="0" fillId="33" borderId="13" xfId="0" applyFont="1" applyFill="1" applyBorder="1" applyAlignment="1" applyProtection="1">
      <alignment horizontal="center" vertical="center" wrapText="1"/>
      <protection/>
    </xf>
    <xf numFmtId="0" fontId="0" fillId="33" borderId="22"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0" fontId="60" fillId="34" borderId="23" xfId="0" applyFont="1" applyFill="1" applyBorder="1" applyAlignment="1" applyProtection="1">
      <alignment horizontal="center" vertical="center" wrapText="1"/>
      <protection/>
    </xf>
    <xf numFmtId="0" fontId="60" fillId="34" borderId="39"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60" fillId="34" borderId="14"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60" fillId="34" borderId="40" xfId="0" applyFont="1" applyFill="1" applyBorder="1" applyAlignment="1" applyProtection="1">
      <alignment horizontal="center" vertical="center" wrapText="1"/>
      <protection/>
    </xf>
    <xf numFmtId="0" fontId="60" fillId="34" borderId="41" xfId="0" applyFont="1" applyFill="1" applyBorder="1" applyAlignment="1" applyProtection="1">
      <alignment horizontal="center" vertical="center" wrapText="1"/>
      <protection/>
    </xf>
    <xf numFmtId="0" fontId="60" fillId="34" borderId="12" xfId="0" applyFont="1" applyFill="1" applyBorder="1" applyAlignment="1" applyProtection="1">
      <alignment horizontal="center" vertical="center" wrapText="1"/>
      <protection/>
    </xf>
    <xf numFmtId="0" fontId="61" fillId="0" borderId="42" xfId="0" applyFont="1" applyFill="1" applyBorder="1" applyAlignment="1" applyProtection="1">
      <alignment horizontal="center" vertical="center" wrapText="1" readingOrder="1"/>
      <protection/>
    </xf>
    <xf numFmtId="0" fontId="61" fillId="0" borderId="43" xfId="0" applyFont="1" applyFill="1" applyBorder="1" applyAlignment="1" applyProtection="1">
      <alignment horizontal="center" vertical="center" wrapText="1" readingOrder="1"/>
      <protection/>
    </xf>
    <xf numFmtId="0" fontId="61" fillId="0" borderId="44" xfId="0" applyFont="1" applyFill="1" applyBorder="1" applyAlignment="1" applyProtection="1">
      <alignment horizontal="center" vertical="center" wrapText="1" readingOrder="1"/>
      <protection/>
    </xf>
    <xf numFmtId="0" fontId="60" fillId="34" borderId="19" xfId="0" applyFont="1" applyFill="1" applyBorder="1" applyAlignment="1" applyProtection="1">
      <alignment horizontal="center" vertical="center" wrapText="1"/>
      <protection/>
    </xf>
    <xf numFmtId="0" fontId="60" fillId="34" borderId="45" xfId="0" applyFont="1" applyFill="1" applyBorder="1" applyAlignment="1" applyProtection="1">
      <alignment horizontal="center" vertical="center" wrapText="1"/>
      <protection/>
    </xf>
    <xf numFmtId="0" fontId="60" fillId="34" borderId="18" xfId="0" applyFont="1" applyFill="1" applyBorder="1" applyAlignment="1" applyProtection="1">
      <alignment horizontal="center" vertical="center" wrapText="1"/>
      <protection/>
    </xf>
  </cellXfs>
  <cellStyles count="4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Neutral" xfId="49"/>
    <cellStyle name="Normal 2" xfId="50"/>
    <cellStyle name="Notas" xfId="51"/>
    <cellStyle name="Salida" xfId="52"/>
    <cellStyle name="Texto de advertencia" xfId="53"/>
    <cellStyle name="Texto explicativo" xfId="54"/>
    <cellStyle name="Título" xfId="55"/>
    <cellStyle name="Título 1" xfId="56"/>
    <cellStyle name="Título 2" xfId="57"/>
    <cellStyle name="Título 3" xfId="58"/>
    <cellStyle name="Total" xfId="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6969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0</xdr:col>
      <xdr:colOff>1704975</xdr:colOff>
      <xdr:row>4</xdr:row>
      <xdr:rowOff>161925</xdr:rowOff>
    </xdr:to>
    <xdr:grpSp>
      <xdr:nvGrpSpPr>
        <xdr:cNvPr id="1" name="Group 1"/>
        <xdr:cNvGrpSpPr>
          <a:grpSpLocks/>
        </xdr:cNvGrpSpPr>
      </xdr:nvGrpSpPr>
      <xdr:grpSpPr>
        <a:xfrm>
          <a:off x="0" y="104775"/>
          <a:ext cx="1704975" cy="781050"/>
          <a:chOff x="2040" y="5618"/>
          <a:chExt cx="8760" cy="5517"/>
        </a:xfrm>
        <a:solidFill>
          <a:srgbClr val="FFFFFF"/>
        </a:solidFill>
      </xdr:grpSpPr>
      <xdr:sp>
        <xdr:nvSpPr>
          <xdr:cNvPr id="2" name="Freeform 2"/>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Verdana"/>
                <a:ea typeface="Verdana"/>
                <a:cs typeface="Verdana"/>
              </a:rPr>
              <a:t/>
            </a:r>
          </a:p>
        </xdr:txBody>
      </xdr:sp>
      <xdr:sp>
        <xdr:nvSpPr>
          <xdr:cNvPr id="3" name="Freeform 3"/>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Verdana"/>
                <a:ea typeface="Verdana"/>
                <a:cs typeface="Verdana"/>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0</xdr:col>
      <xdr:colOff>1771650</xdr:colOff>
      <xdr:row>4</xdr:row>
      <xdr:rowOff>95250</xdr:rowOff>
    </xdr:to>
    <xdr:grpSp>
      <xdr:nvGrpSpPr>
        <xdr:cNvPr id="1" name="Group 1"/>
        <xdr:cNvGrpSpPr>
          <a:grpSpLocks/>
        </xdr:cNvGrpSpPr>
      </xdr:nvGrpSpPr>
      <xdr:grpSpPr>
        <a:xfrm>
          <a:off x="66675" y="38100"/>
          <a:ext cx="1704975" cy="781050"/>
          <a:chOff x="2040" y="5618"/>
          <a:chExt cx="8760" cy="5517"/>
        </a:xfrm>
        <a:solidFill>
          <a:srgbClr val="FFFFFF"/>
        </a:solidFill>
      </xdr:grpSpPr>
      <xdr:sp>
        <xdr:nvSpPr>
          <xdr:cNvPr id="2" name="Freeform 2"/>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Verdana"/>
                <a:ea typeface="Verdana"/>
                <a:cs typeface="Verdana"/>
              </a:rPr>
              <a:t/>
            </a:r>
          </a:p>
        </xdr:txBody>
      </xdr:sp>
      <xdr:sp>
        <xdr:nvSpPr>
          <xdr:cNvPr id="3" name="Freeform 3"/>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Verdana"/>
                <a:ea typeface="Verdana"/>
                <a:cs typeface="Verdana"/>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4</xdr:row>
      <xdr:rowOff>57150</xdr:rowOff>
    </xdr:to>
    <xdr:grpSp>
      <xdr:nvGrpSpPr>
        <xdr:cNvPr id="1" name="Group 1"/>
        <xdr:cNvGrpSpPr>
          <a:grpSpLocks/>
        </xdr:cNvGrpSpPr>
      </xdr:nvGrpSpPr>
      <xdr:grpSpPr>
        <a:xfrm>
          <a:off x="0" y="0"/>
          <a:ext cx="0" cy="781050"/>
          <a:chOff x="2040" y="5618"/>
          <a:chExt cx="8760" cy="5517"/>
        </a:xfrm>
        <a:solidFill>
          <a:srgbClr val="FFFFFF"/>
        </a:solidFill>
      </xdr:grpSpPr>
      <xdr:sp>
        <xdr:nvSpPr>
          <xdr:cNvPr id="2" name="Freeform 2"/>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Verdana"/>
                <a:ea typeface="Verdana"/>
                <a:cs typeface="Verdana"/>
              </a:rPr>
              <a:t/>
            </a:r>
          </a:p>
        </xdr:txBody>
      </xdr:sp>
      <xdr:sp>
        <xdr:nvSpPr>
          <xdr:cNvPr id="3" name="Freeform 3"/>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Verdana"/>
                <a:ea typeface="Verdana"/>
                <a:cs typeface="Verdana"/>
              </a:rPr>
              <a:t/>
            </a:r>
          </a:p>
        </xdr:txBody>
      </xdr:sp>
    </xdr:grpSp>
    <xdr:clientData/>
  </xdr:twoCellAnchor>
  <xdr:twoCellAnchor>
    <xdr:from>
      <xdr:col>0</xdr:col>
      <xdr:colOff>123825</xdr:colOff>
      <xdr:row>0</xdr:row>
      <xdr:rowOff>95250</xdr:rowOff>
    </xdr:from>
    <xdr:to>
      <xdr:col>0</xdr:col>
      <xdr:colOff>1828800</xdr:colOff>
      <xdr:row>4</xdr:row>
      <xdr:rowOff>152400</xdr:rowOff>
    </xdr:to>
    <xdr:grpSp>
      <xdr:nvGrpSpPr>
        <xdr:cNvPr id="4" name="Group 1"/>
        <xdr:cNvGrpSpPr>
          <a:grpSpLocks/>
        </xdr:cNvGrpSpPr>
      </xdr:nvGrpSpPr>
      <xdr:grpSpPr>
        <a:xfrm>
          <a:off x="123825" y="95250"/>
          <a:ext cx="1704975" cy="781050"/>
          <a:chOff x="2040" y="5618"/>
          <a:chExt cx="8760" cy="5517"/>
        </a:xfrm>
        <a:solidFill>
          <a:srgbClr val="FFFFFF"/>
        </a:solidFill>
      </xdr:grpSpPr>
      <xdr:sp>
        <xdr:nvSpPr>
          <xdr:cNvPr id="5" name="Freeform 2"/>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Verdana"/>
                <a:ea typeface="Verdana"/>
                <a:cs typeface="Verdana"/>
              </a:rPr>
              <a:t/>
            </a:r>
          </a:p>
        </xdr:txBody>
      </xdr:sp>
      <xdr:sp>
        <xdr:nvSpPr>
          <xdr:cNvPr id="6" name="Freeform 3"/>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Verdana"/>
                <a:ea typeface="Verdana"/>
                <a:cs typeface="Verdana"/>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2190750</xdr:colOff>
      <xdr:row>4</xdr:row>
      <xdr:rowOff>57150</xdr:rowOff>
    </xdr:to>
    <xdr:grpSp>
      <xdr:nvGrpSpPr>
        <xdr:cNvPr id="1" name="Group 1"/>
        <xdr:cNvGrpSpPr>
          <a:grpSpLocks/>
        </xdr:cNvGrpSpPr>
      </xdr:nvGrpSpPr>
      <xdr:grpSpPr>
        <a:xfrm>
          <a:off x="0" y="0"/>
          <a:ext cx="2190750" cy="781050"/>
          <a:chOff x="2040" y="5618"/>
          <a:chExt cx="8760" cy="5517"/>
        </a:xfrm>
        <a:solidFill>
          <a:srgbClr val="FFFFFF"/>
        </a:solidFill>
      </xdr:grpSpPr>
      <xdr:sp>
        <xdr:nvSpPr>
          <xdr:cNvPr id="2" name="Freeform 2"/>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Verdana"/>
                <a:ea typeface="Verdana"/>
                <a:cs typeface="Verdana"/>
              </a:rPr>
              <a:t/>
            </a:r>
          </a:p>
        </xdr:txBody>
      </xdr:sp>
      <xdr:sp>
        <xdr:nvSpPr>
          <xdr:cNvPr id="3" name="Freeform 3"/>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Verdana"/>
                <a:ea typeface="Verdana"/>
                <a:cs typeface="Verdana"/>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2000250</xdr:colOff>
      <xdr:row>4</xdr:row>
      <xdr:rowOff>57150</xdr:rowOff>
    </xdr:to>
    <xdr:grpSp>
      <xdr:nvGrpSpPr>
        <xdr:cNvPr id="1" name="Group 1"/>
        <xdr:cNvGrpSpPr>
          <a:grpSpLocks/>
        </xdr:cNvGrpSpPr>
      </xdr:nvGrpSpPr>
      <xdr:grpSpPr>
        <a:xfrm>
          <a:off x="0" y="0"/>
          <a:ext cx="2000250" cy="781050"/>
          <a:chOff x="2040" y="5618"/>
          <a:chExt cx="8760" cy="5517"/>
        </a:xfrm>
        <a:solidFill>
          <a:srgbClr val="FFFFFF"/>
        </a:solidFill>
      </xdr:grpSpPr>
      <xdr:sp>
        <xdr:nvSpPr>
          <xdr:cNvPr id="2" name="Freeform 2"/>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Verdana"/>
                <a:ea typeface="Verdana"/>
                <a:cs typeface="Verdana"/>
              </a:rPr>
              <a:t/>
            </a:r>
          </a:p>
        </xdr:txBody>
      </xdr:sp>
      <xdr:sp>
        <xdr:nvSpPr>
          <xdr:cNvPr id="3" name="Freeform 3"/>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Verdana"/>
                <a:ea typeface="Verdana"/>
                <a:cs typeface="Verdana"/>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0</xdr:col>
      <xdr:colOff>1838325</xdr:colOff>
      <xdr:row>4</xdr:row>
      <xdr:rowOff>142875</xdr:rowOff>
    </xdr:to>
    <xdr:grpSp>
      <xdr:nvGrpSpPr>
        <xdr:cNvPr id="1" name="Group 1"/>
        <xdr:cNvGrpSpPr>
          <a:grpSpLocks/>
        </xdr:cNvGrpSpPr>
      </xdr:nvGrpSpPr>
      <xdr:grpSpPr>
        <a:xfrm>
          <a:off x="133350" y="85725"/>
          <a:ext cx="1704975" cy="781050"/>
          <a:chOff x="2040" y="5618"/>
          <a:chExt cx="8760" cy="5517"/>
        </a:xfrm>
        <a:solidFill>
          <a:srgbClr val="FFFFFF"/>
        </a:solidFill>
      </xdr:grpSpPr>
      <xdr:sp>
        <xdr:nvSpPr>
          <xdr:cNvPr id="2" name="Freeform 2"/>
          <xdr:cNvSpPr>
            <a:spLocks/>
          </xdr:cNvSpPr>
        </xdr:nvSpPr>
        <xdr:spPr>
          <a:xfrm>
            <a:off x="2040" y="5618"/>
            <a:ext cx="8760" cy="3821"/>
          </a:xfrm>
          <a:custGeom>
            <a:pathLst>
              <a:path h="1274" w="2706">
                <a:moveTo>
                  <a:pt x="0" y="0"/>
                </a:moveTo>
                <a:lnTo>
                  <a:pt x="2706" y="0"/>
                </a:lnTo>
                <a:lnTo>
                  <a:pt x="2706" y="335"/>
                </a:lnTo>
                <a:lnTo>
                  <a:pt x="2703" y="335"/>
                </a:lnTo>
                <a:lnTo>
                  <a:pt x="2075" y="335"/>
                </a:lnTo>
                <a:lnTo>
                  <a:pt x="2069" y="327"/>
                </a:lnTo>
                <a:lnTo>
                  <a:pt x="2063" y="319"/>
                </a:lnTo>
                <a:lnTo>
                  <a:pt x="2056" y="311"/>
                </a:lnTo>
                <a:lnTo>
                  <a:pt x="2049" y="304"/>
                </a:lnTo>
                <a:lnTo>
                  <a:pt x="2041" y="297"/>
                </a:lnTo>
                <a:lnTo>
                  <a:pt x="2034" y="292"/>
                </a:lnTo>
                <a:lnTo>
                  <a:pt x="2026" y="286"/>
                </a:lnTo>
                <a:lnTo>
                  <a:pt x="2016" y="280"/>
                </a:lnTo>
                <a:lnTo>
                  <a:pt x="2007" y="276"/>
                </a:lnTo>
                <a:lnTo>
                  <a:pt x="1998" y="271"/>
                </a:lnTo>
                <a:lnTo>
                  <a:pt x="1989" y="268"/>
                </a:lnTo>
                <a:lnTo>
                  <a:pt x="1979" y="265"/>
                </a:lnTo>
                <a:lnTo>
                  <a:pt x="1969" y="263"/>
                </a:lnTo>
                <a:lnTo>
                  <a:pt x="1958" y="261"/>
                </a:lnTo>
                <a:lnTo>
                  <a:pt x="1948" y="260"/>
                </a:lnTo>
                <a:lnTo>
                  <a:pt x="1937" y="260"/>
                </a:lnTo>
                <a:lnTo>
                  <a:pt x="1936" y="260"/>
                </a:lnTo>
                <a:lnTo>
                  <a:pt x="1934" y="260"/>
                </a:lnTo>
                <a:lnTo>
                  <a:pt x="1919" y="261"/>
                </a:lnTo>
                <a:lnTo>
                  <a:pt x="1903" y="263"/>
                </a:lnTo>
                <a:lnTo>
                  <a:pt x="1888" y="267"/>
                </a:lnTo>
                <a:lnTo>
                  <a:pt x="1874" y="271"/>
                </a:lnTo>
                <a:lnTo>
                  <a:pt x="1860" y="278"/>
                </a:lnTo>
                <a:lnTo>
                  <a:pt x="1847" y="286"/>
                </a:lnTo>
                <a:lnTo>
                  <a:pt x="1835" y="294"/>
                </a:lnTo>
                <a:lnTo>
                  <a:pt x="1824" y="304"/>
                </a:lnTo>
                <a:lnTo>
                  <a:pt x="1814" y="314"/>
                </a:lnTo>
                <a:lnTo>
                  <a:pt x="1805" y="326"/>
                </a:lnTo>
                <a:lnTo>
                  <a:pt x="1797" y="338"/>
                </a:lnTo>
                <a:lnTo>
                  <a:pt x="1790" y="352"/>
                </a:lnTo>
                <a:lnTo>
                  <a:pt x="1784" y="366"/>
                </a:lnTo>
                <a:lnTo>
                  <a:pt x="1780" y="380"/>
                </a:lnTo>
                <a:lnTo>
                  <a:pt x="1776" y="395"/>
                </a:lnTo>
                <a:lnTo>
                  <a:pt x="1775" y="411"/>
                </a:lnTo>
                <a:lnTo>
                  <a:pt x="1775" y="412"/>
                </a:lnTo>
                <a:lnTo>
                  <a:pt x="1775" y="413"/>
                </a:lnTo>
                <a:lnTo>
                  <a:pt x="1775" y="415"/>
                </a:lnTo>
                <a:lnTo>
                  <a:pt x="1775" y="416"/>
                </a:lnTo>
                <a:lnTo>
                  <a:pt x="1775" y="417"/>
                </a:lnTo>
                <a:lnTo>
                  <a:pt x="1775" y="418"/>
                </a:lnTo>
                <a:lnTo>
                  <a:pt x="1775" y="419"/>
                </a:lnTo>
                <a:lnTo>
                  <a:pt x="1775" y="420"/>
                </a:lnTo>
                <a:lnTo>
                  <a:pt x="1775" y="421"/>
                </a:lnTo>
                <a:lnTo>
                  <a:pt x="1775" y="423"/>
                </a:lnTo>
                <a:lnTo>
                  <a:pt x="1775" y="424"/>
                </a:lnTo>
                <a:lnTo>
                  <a:pt x="1775" y="425"/>
                </a:lnTo>
                <a:lnTo>
                  <a:pt x="1775" y="426"/>
                </a:lnTo>
                <a:lnTo>
                  <a:pt x="1775" y="427"/>
                </a:lnTo>
                <a:lnTo>
                  <a:pt x="1776" y="443"/>
                </a:lnTo>
                <a:lnTo>
                  <a:pt x="1780" y="458"/>
                </a:lnTo>
                <a:lnTo>
                  <a:pt x="1784" y="473"/>
                </a:lnTo>
                <a:lnTo>
                  <a:pt x="1790" y="486"/>
                </a:lnTo>
                <a:lnTo>
                  <a:pt x="1797" y="499"/>
                </a:lnTo>
                <a:lnTo>
                  <a:pt x="1805" y="511"/>
                </a:lnTo>
                <a:lnTo>
                  <a:pt x="1814" y="524"/>
                </a:lnTo>
                <a:lnTo>
                  <a:pt x="1824" y="534"/>
                </a:lnTo>
                <a:lnTo>
                  <a:pt x="1835" y="544"/>
                </a:lnTo>
                <a:lnTo>
                  <a:pt x="1847" y="552"/>
                </a:lnTo>
                <a:lnTo>
                  <a:pt x="1860" y="560"/>
                </a:lnTo>
                <a:lnTo>
                  <a:pt x="1874" y="566"/>
                </a:lnTo>
                <a:lnTo>
                  <a:pt x="1888" y="572"/>
                </a:lnTo>
                <a:lnTo>
                  <a:pt x="1903" y="575"/>
                </a:lnTo>
                <a:lnTo>
                  <a:pt x="1919" y="577"/>
                </a:lnTo>
                <a:lnTo>
                  <a:pt x="1934" y="579"/>
                </a:lnTo>
                <a:lnTo>
                  <a:pt x="1936" y="579"/>
                </a:lnTo>
                <a:lnTo>
                  <a:pt x="1937" y="579"/>
                </a:lnTo>
                <a:lnTo>
                  <a:pt x="1948" y="577"/>
                </a:lnTo>
                <a:lnTo>
                  <a:pt x="1959" y="576"/>
                </a:lnTo>
                <a:lnTo>
                  <a:pt x="1971" y="575"/>
                </a:lnTo>
                <a:lnTo>
                  <a:pt x="1981" y="572"/>
                </a:lnTo>
                <a:lnTo>
                  <a:pt x="1993" y="568"/>
                </a:lnTo>
                <a:lnTo>
                  <a:pt x="2003" y="565"/>
                </a:lnTo>
                <a:lnTo>
                  <a:pt x="2012" y="560"/>
                </a:lnTo>
                <a:lnTo>
                  <a:pt x="2021" y="555"/>
                </a:lnTo>
                <a:lnTo>
                  <a:pt x="2030" y="549"/>
                </a:lnTo>
                <a:lnTo>
                  <a:pt x="2039" y="542"/>
                </a:lnTo>
                <a:lnTo>
                  <a:pt x="2047" y="535"/>
                </a:lnTo>
                <a:lnTo>
                  <a:pt x="2055" y="528"/>
                </a:lnTo>
                <a:lnTo>
                  <a:pt x="2062" y="521"/>
                </a:lnTo>
                <a:lnTo>
                  <a:pt x="2069" y="511"/>
                </a:lnTo>
                <a:lnTo>
                  <a:pt x="2075" y="503"/>
                </a:lnTo>
                <a:lnTo>
                  <a:pt x="2080" y="494"/>
                </a:lnTo>
                <a:lnTo>
                  <a:pt x="2703" y="494"/>
                </a:lnTo>
                <a:lnTo>
                  <a:pt x="2706" y="494"/>
                </a:lnTo>
                <a:lnTo>
                  <a:pt x="2706" y="809"/>
                </a:lnTo>
                <a:lnTo>
                  <a:pt x="2075" y="809"/>
                </a:lnTo>
                <a:lnTo>
                  <a:pt x="2069" y="801"/>
                </a:lnTo>
                <a:lnTo>
                  <a:pt x="2063" y="793"/>
                </a:lnTo>
                <a:lnTo>
                  <a:pt x="2056" y="785"/>
                </a:lnTo>
                <a:lnTo>
                  <a:pt x="2049" y="778"/>
                </a:lnTo>
                <a:lnTo>
                  <a:pt x="2041" y="771"/>
                </a:lnTo>
                <a:lnTo>
                  <a:pt x="2034" y="765"/>
                </a:lnTo>
                <a:lnTo>
                  <a:pt x="2026" y="760"/>
                </a:lnTo>
                <a:lnTo>
                  <a:pt x="2016" y="754"/>
                </a:lnTo>
                <a:lnTo>
                  <a:pt x="2007" y="749"/>
                </a:lnTo>
                <a:lnTo>
                  <a:pt x="1998" y="745"/>
                </a:lnTo>
                <a:lnTo>
                  <a:pt x="1989" y="741"/>
                </a:lnTo>
                <a:lnTo>
                  <a:pt x="1979" y="739"/>
                </a:lnTo>
                <a:lnTo>
                  <a:pt x="1969" y="737"/>
                </a:lnTo>
                <a:lnTo>
                  <a:pt x="1958" y="735"/>
                </a:lnTo>
                <a:lnTo>
                  <a:pt x="1948" y="733"/>
                </a:lnTo>
                <a:lnTo>
                  <a:pt x="1937" y="733"/>
                </a:lnTo>
                <a:lnTo>
                  <a:pt x="1921" y="735"/>
                </a:lnTo>
                <a:lnTo>
                  <a:pt x="1905" y="737"/>
                </a:lnTo>
                <a:lnTo>
                  <a:pt x="1889" y="740"/>
                </a:lnTo>
                <a:lnTo>
                  <a:pt x="1874" y="746"/>
                </a:lnTo>
                <a:lnTo>
                  <a:pt x="1859" y="753"/>
                </a:lnTo>
                <a:lnTo>
                  <a:pt x="1847" y="761"/>
                </a:lnTo>
                <a:lnTo>
                  <a:pt x="1834" y="770"/>
                </a:lnTo>
                <a:lnTo>
                  <a:pt x="1822" y="780"/>
                </a:lnTo>
                <a:lnTo>
                  <a:pt x="1811" y="792"/>
                </a:lnTo>
                <a:lnTo>
                  <a:pt x="1802" y="804"/>
                </a:lnTo>
                <a:lnTo>
                  <a:pt x="1794" y="817"/>
                </a:lnTo>
                <a:lnTo>
                  <a:pt x="1788" y="831"/>
                </a:lnTo>
                <a:lnTo>
                  <a:pt x="1782" y="845"/>
                </a:lnTo>
                <a:lnTo>
                  <a:pt x="1778" y="861"/>
                </a:lnTo>
                <a:lnTo>
                  <a:pt x="1775" y="877"/>
                </a:lnTo>
                <a:lnTo>
                  <a:pt x="1775" y="893"/>
                </a:lnTo>
                <a:lnTo>
                  <a:pt x="1775" y="909"/>
                </a:lnTo>
                <a:lnTo>
                  <a:pt x="1778" y="925"/>
                </a:lnTo>
                <a:lnTo>
                  <a:pt x="1782" y="940"/>
                </a:lnTo>
                <a:lnTo>
                  <a:pt x="1788" y="954"/>
                </a:lnTo>
                <a:lnTo>
                  <a:pt x="1794" y="969"/>
                </a:lnTo>
                <a:lnTo>
                  <a:pt x="1802" y="982"/>
                </a:lnTo>
                <a:lnTo>
                  <a:pt x="1811" y="994"/>
                </a:lnTo>
                <a:lnTo>
                  <a:pt x="1822" y="1006"/>
                </a:lnTo>
                <a:lnTo>
                  <a:pt x="1834" y="1016"/>
                </a:lnTo>
                <a:lnTo>
                  <a:pt x="1847" y="1025"/>
                </a:lnTo>
                <a:lnTo>
                  <a:pt x="1859" y="1033"/>
                </a:lnTo>
                <a:lnTo>
                  <a:pt x="1874" y="1040"/>
                </a:lnTo>
                <a:lnTo>
                  <a:pt x="1889" y="1044"/>
                </a:lnTo>
                <a:lnTo>
                  <a:pt x="1905" y="1049"/>
                </a:lnTo>
                <a:lnTo>
                  <a:pt x="1921" y="1051"/>
                </a:lnTo>
                <a:lnTo>
                  <a:pt x="1937" y="1052"/>
                </a:lnTo>
                <a:lnTo>
                  <a:pt x="1948" y="1051"/>
                </a:lnTo>
                <a:lnTo>
                  <a:pt x="1959" y="1050"/>
                </a:lnTo>
                <a:lnTo>
                  <a:pt x="1971" y="1049"/>
                </a:lnTo>
                <a:lnTo>
                  <a:pt x="1981" y="1046"/>
                </a:lnTo>
                <a:lnTo>
                  <a:pt x="1993" y="1042"/>
                </a:lnTo>
                <a:lnTo>
                  <a:pt x="2003" y="1039"/>
                </a:lnTo>
                <a:lnTo>
                  <a:pt x="2012" y="1034"/>
                </a:lnTo>
                <a:lnTo>
                  <a:pt x="2021" y="1028"/>
                </a:lnTo>
                <a:lnTo>
                  <a:pt x="2030" y="1023"/>
                </a:lnTo>
                <a:lnTo>
                  <a:pt x="2039" y="1016"/>
                </a:lnTo>
                <a:lnTo>
                  <a:pt x="2047" y="1009"/>
                </a:lnTo>
                <a:lnTo>
                  <a:pt x="2055" y="1002"/>
                </a:lnTo>
                <a:lnTo>
                  <a:pt x="2062" y="994"/>
                </a:lnTo>
                <a:lnTo>
                  <a:pt x="2069" y="986"/>
                </a:lnTo>
                <a:lnTo>
                  <a:pt x="2075" y="977"/>
                </a:lnTo>
                <a:lnTo>
                  <a:pt x="2080" y="968"/>
                </a:lnTo>
                <a:lnTo>
                  <a:pt x="2706" y="968"/>
                </a:lnTo>
                <a:lnTo>
                  <a:pt x="2706" y="1274"/>
                </a:lnTo>
                <a:lnTo>
                  <a:pt x="0" y="1274"/>
                </a:lnTo>
                <a:lnTo>
                  <a:pt x="0" y="0"/>
                </a:lnTo>
                <a:close/>
              </a:path>
            </a:pathLst>
          </a:custGeom>
          <a:solidFill>
            <a:srgbClr val="DF177A"/>
          </a:solidFill>
          <a:ln w="9525" cmpd="sng">
            <a:noFill/>
          </a:ln>
        </xdr:spPr>
        <xdr:txBody>
          <a:bodyPr vertOverflow="clip" wrap="square"/>
          <a:p>
            <a:pPr algn="l">
              <a:defRPr/>
            </a:pPr>
            <a:r>
              <a:rPr lang="en-US" cap="none" u="none" baseline="0">
                <a:latin typeface="Verdana"/>
                <a:ea typeface="Verdana"/>
                <a:cs typeface="Verdana"/>
              </a:rPr>
              <a:t/>
            </a:r>
          </a:p>
        </xdr:txBody>
      </xdr:sp>
      <xdr:sp>
        <xdr:nvSpPr>
          <xdr:cNvPr id="3" name="Freeform 3"/>
          <xdr:cNvSpPr>
            <a:spLocks/>
          </xdr:cNvSpPr>
        </xdr:nvSpPr>
        <xdr:spPr>
          <a:xfrm>
            <a:off x="2040" y="9645"/>
            <a:ext cx="8760" cy="1490"/>
          </a:xfrm>
          <a:custGeom>
            <a:pathLst>
              <a:path h="501" w="2698">
                <a:moveTo>
                  <a:pt x="0" y="0"/>
                </a:moveTo>
                <a:lnTo>
                  <a:pt x="301" y="0"/>
                </a:lnTo>
                <a:lnTo>
                  <a:pt x="323" y="0"/>
                </a:lnTo>
                <a:lnTo>
                  <a:pt x="343" y="1"/>
                </a:lnTo>
                <a:lnTo>
                  <a:pt x="362" y="4"/>
                </a:lnTo>
                <a:lnTo>
                  <a:pt x="382" y="5"/>
                </a:lnTo>
                <a:lnTo>
                  <a:pt x="399" y="8"/>
                </a:lnTo>
                <a:lnTo>
                  <a:pt x="415" y="11"/>
                </a:lnTo>
                <a:lnTo>
                  <a:pt x="431" y="15"/>
                </a:lnTo>
                <a:lnTo>
                  <a:pt x="444" y="19"/>
                </a:lnTo>
                <a:lnTo>
                  <a:pt x="458" y="24"/>
                </a:lnTo>
                <a:lnTo>
                  <a:pt x="471" y="29"/>
                </a:lnTo>
                <a:lnTo>
                  <a:pt x="483" y="36"/>
                </a:lnTo>
                <a:lnTo>
                  <a:pt x="495" y="41"/>
                </a:lnTo>
                <a:lnTo>
                  <a:pt x="506" y="48"/>
                </a:lnTo>
                <a:lnTo>
                  <a:pt x="516" y="56"/>
                </a:lnTo>
                <a:lnTo>
                  <a:pt x="526" y="64"/>
                </a:lnTo>
                <a:lnTo>
                  <a:pt x="536" y="72"/>
                </a:lnTo>
                <a:lnTo>
                  <a:pt x="544" y="81"/>
                </a:lnTo>
                <a:lnTo>
                  <a:pt x="551" y="90"/>
                </a:lnTo>
                <a:lnTo>
                  <a:pt x="559" y="99"/>
                </a:lnTo>
                <a:lnTo>
                  <a:pt x="566" y="110"/>
                </a:lnTo>
                <a:lnTo>
                  <a:pt x="572" y="120"/>
                </a:lnTo>
                <a:lnTo>
                  <a:pt x="578" y="130"/>
                </a:lnTo>
                <a:lnTo>
                  <a:pt x="583" y="142"/>
                </a:lnTo>
                <a:lnTo>
                  <a:pt x="587" y="152"/>
                </a:lnTo>
                <a:lnTo>
                  <a:pt x="591" y="164"/>
                </a:lnTo>
                <a:lnTo>
                  <a:pt x="595" y="176"/>
                </a:lnTo>
                <a:lnTo>
                  <a:pt x="597" y="187"/>
                </a:lnTo>
                <a:lnTo>
                  <a:pt x="599" y="200"/>
                </a:lnTo>
                <a:lnTo>
                  <a:pt x="600" y="212"/>
                </a:lnTo>
                <a:lnTo>
                  <a:pt x="603" y="224"/>
                </a:lnTo>
                <a:lnTo>
                  <a:pt x="603" y="236"/>
                </a:lnTo>
                <a:lnTo>
                  <a:pt x="603" y="250"/>
                </a:lnTo>
                <a:lnTo>
                  <a:pt x="603" y="269"/>
                </a:lnTo>
                <a:lnTo>
                  <a:pt x="602" y="287"/>
                </a:lnTo>
                <a:lnTo>
                  <a:pt x="599" y="304"/>
                </a:lnTo>
                <a:lnTo>
                  <a:pt x="597" y="320"/>
                </a:lnTo>
                <a:lnTo>
                  <a:pt x="594" y="335"/>
                </a:lnTo>
                <a:lnTo>
                  <a:pt x="590" y="350"/>
                </a:lnTo>
                <a:lnTo>
                  <a:pt x="585" y="362"/>
                </a:lnTo>
                <a:lnTo>
                  <a:pt x="579" y="374"/>
                </a:lnTo>
                <a:lnTo>
                  <a:pt x="573" y="385"/>
                </a:lnTo>
                <a:lnTo>
                  <a:pt x="566" y="395"/>
                </a:lnTo>
                <a:lnTo>
                  <a:pt x="558" y="405"/>
                </a:lnTo>
                <a:lnTo>
                  <a:pt x="550" y="415"/>
                </a:lnTo>
                <a:lnTo>
                  <a:pt x="542" y="424"/>
                </a:lnTo>
                <a:lnTo>
                  <a:pt x="533" y="432"/>
                </a:lnTo>
                <a:lnTo>
                  <a:pt x="523" y="440"/>
                </a:lnTo>
                <a:lnTo>
                  <a:pt x="513" y="448"/>
                </a:lnTo>
                <a:lnTo>
                  <a:pt x="503" y="455"/>
                </a:lnTo>
                <a:lnTo>
                  <a:pt x="491" y="462"/>
                </a:lnTo>
                <a:lnTo>
                  <a:pt x="480" y="467"/>
                </a:lnTo>
                <a:lnTo>
                  <a:pt x="469" y="473"/>
                </a:lnTo>
                <a:lnTo>
                  <a:pt x="457" y="477"/>
                </a:lnTo>
                <a:lnTo>
                  <a:pt x="446" y="482"/>
                </a:lnTo>
                <a:lnTo>
                  <a:pt x="434" y="485"/>
                </a:lnTo>
                <a:lnTo>
                  <a:pt x="422" y="488"/>
                </a:lnTo>
                <a:lnTo>
                  <a:pt x="406" y="491"/>
                </a:lnTo>
                <a:lnTo>
                  <a:pt x="390" y="493"/>
                </a:lnTo>
                <a:lnTo>
                  <a:pt x="374" y="496"/>
                </a:lnTo>
                <a:lnTo>
                  <a:pt x="358" y="498"/>
                </a:lnTo>
                <a:lnTo>
                  <a:pt x="343" y="499"/>
                </a:lnTo>
                <a:lnTo>
                  <a:pt x="329" y="500"/>
                </a:lnTo>
                <a:lnTo>
                  <a:pt x="315" y="501"/>
                </a:lnTo>
                <a:lnTo>
                  <a:pt x="301" y="501"/>
                </a:lnTo>
                <a:lnTo>
                  <a:pt x="0" y="501"/>
                </a:lnTo>
                <a:lnTo>
                  <a:pt x="0" y="0"/>
                </a:lnTo>
                <a:close/>
                <a:moveTo>
                  <a:pt x="0" y="0"/>
                </a:moveTo>
                <a:lnTo>
                  <a:pt x="203" y="114"/>
                </a:lnTo>
                <a:lnTo>
                  <a:pt x="203" y="388"/>
                </a:lnTo>
                <a:lnTo>
                  <a:pt x="252" y="388"/>
                </a:lnTo>
                <a:lnTo>
                  <a:pt x="268" y="388"/>
                </a:lnTo>
                <a:lnTo>
                  <a:pt x="282" y="388"/>
                </a:lnTo>
                <a:lnTo>
                  <a:pt x="295" y="386"/>
                </a:lnTo>
                <a:lnTo>
                  <a:pt x="307" y="385"/>
                </a:lnTo>
                <a:lnTo>
                  <a:pt x="317" y="383"/>
                </a:lnTo>
                <a:lnTo>
                  <a:pt x="327" y="382"/>
                </a:lnTo>
                <a:lnTo>
                  <a:pt x="335" y="380"/>
                </a:lnTo>
                <a:lnTo>
                  <a:pt x="343" y="377"/>
                </a:lnTo>
                <a:lnTo>
                  <a:pt x="349" y="374"/>
                </a:lnTo>
                <a:lnTo>
                  <a:pt x="356" y="370"/>
                </a:lnTo>
                <a:lnTo>
                  <a:pt x="361" y="367"/>
                </a:lnTo>
                <a:lnTo>
                  <a:pt x="367" y="362"/>
                </a:lnTo>
                <a:lnTo>
                  <a:pt x="372" y="357"/>
                </a:lnTo>
                <a:lnTo>
                  <a:pt x="376" y="352"/>
                </a:lnTo>
                <a:lnTo>
                  <a:pt x="381" y="345"/>
                </a:lnTo>
                <a:lnTo>
                  <a:pt x="385" y="340"/>
                </a:lnTo>
                <a:lnTo>
                  <a:pt x="389" y="332"/>
                </a:lnTo>
                <a:lnTo>
                  <a:pt x="391" y="324"/>
                </a:lnTo>
                <a:lnTo>
                  <a:pt x="394" y="315"/>
                </a:lnTo>
                <a:lnTo>
                  <a:pt x="395" y="304"/>
                </a:lnTo>
                <a:lnTo>
                  <a:pt x="398" y="293"/>
                </a:lnTo>
                <a:lnTo>
                  <a:pt x="399" y="280"/>
                </a:lnTo>
                <a:lnTo>
                  <a:pt x="400" y="267"/>
                </a:lnTo>
                <a:lnTo>
                  <a:pt x="400" y="252"/>
                </a:lnTo>
                <a:lnTo>
                  <a:pt x="399" y="234"/>
                </a:lnTo>
                <a:lnTo>
                  <a:pt x="398" y="216"/>
                </a:lnTo>
                <a:lnTo>
                  <a:pt x="395" y="200"/>
                </a:lnTo>
                <a:lnTo>
                  <a:pt x="391" y="185"/>
                </a:lnTo>
                <a:lnTo>
                  <a:pt x="386" y="172"/>
                </a:lnTo>
                <a:lnTo>
                  <a:pt x="381" y="161"/>
                </a:lnTo>
                <a:lnTo>
                  <a:pt x="374" y="152"/>
                </a:lnTo>
                <a:lnTo>
                  <a:pt x="366" y="144"/>
                </a:lnTo>
                <a:lnTo>
                  <a:pt x="357" y="137"/>
                </a:lnTo>
                <a:lnTo>
                  <a:pt x="347" y="130"/>
                </a:lnTo>
                <a:lnTo>
                  <a:pt x="334" y="126"/>
                </a:lnTo>
                <a:lnTo>
                  <a:pt x="320" y="121"/>
                </a:lnTo>
                <a:lnTo>
                  <a:pt x="306" y="119"/>
                </a:lnTo>
                <a:lnTo>
                  <a:pt x="290" y="115"/>
                </a:lnTo>
                <a:lnTo>
                  <a:pt x="272" y="114"/>
                </a:lnTo>
                <a:lnTo>
                  <a:pt x="253" y="114"/>
                </a:lnTo>
                <a:close/>
                <a:moveTo>
                  <a:pt x="253" y="114"/>
                </a:moveTo>
                <a:lnTo>
                  <a:pt x="203" y="114"/>
                </a:lnTo>
                <a:lnTo>
                  <a:pt x="1074" y="418"/>
                </a:lnTo>
                <a:lnTo>
                  <a:pt x="843" y="418"/>
                </a:lnTo>
                <a:lnTo>
                  <a:pt x="811" y="501"/>
                </a:lnTo>
                <a:lnTo>
                  <a:pt x="604" y="501"/>
                </a:lnTo>
                <a:lnTo>
                  <a:pt x="851" y="0"/>
                </a:lnTo>
                <a:lnTo>
                  <a:pt x="1072" y="0"/>
                </a:lnTo>
                <a:lnTo>
                  <a:pt x="1318" y="501"/>
                </a:lnTo>
                <a:close/>
                <a:moveTo>
                  <a:pt x="1318" y="501"/>
                </a:moveTo>
                <a:lnTo>
                  <a:pt x="1106" y="501"/>
                </a:lnTo>
                <a:lnTo>
                  <a:pt x="1074" y="418"/>
                </a:lnTo>
                <a:lnTo>
                  <a:pt x="1031" y="310"/>
                </a:lnTo>
                <a:close/>
                <a:moveTo>
                  <a:pt x="1031" y="310"/>
                </a:moveTo>
                <a:lnTo>
                  <a:pt x="959" y="130"/>
                </a:lnTo>
                <a:lnTo>
                  <a:pt x="886" y="310"/>
                </a:lnTo>
                <a:lnTo>
                  <a:pt x="1031" y="310"/>
                </a:lnTo>
                <a:lnTo>
                  <a:pt x="1384" y="0"/>
                </a:lnTo>
                <a:lnTo>
                  <a:pt x="1573" y="0"/>
                </a:lnTo>
                <a:lnTo>
                  <a:pt x="1820" y="278"/>
                </a:lnTo>
                <a:lnTo>
                  <a:pt x="1820" y="0"/>
                </a:lnTo>
                <a:lnTo>
                  <a:pt x="2011" y="0"/>
                </a:lnTo>
                <a:lnTo>
                  <a:pt x="2011" y="501"/>
                </a:lnTo>
                <a:lnTo>
                  <a:pt x="1820" y="501"/>
                </a:lnTo>
                <a:close/>
                <a:moveTo>
                  <a:pt x="1820" y="501"/>
                </a:moveTo>
                <a:lnTo>
                  <a:pt x="1574" y="227"/>
                </a:lnTo>
                <a:lnTo>
                  <a:pt x="1574" y="501"/>
                </a:lnTo>
                <a:lnTo>
                  <a:pt x="1384" y="501"/>
                </a:lnTo>
                <a:lnTo>
                  <a:pt x="1384" y="0"/>
                </a:lnTo>
                <a:lnTo>
                  <a:pt x="2145" y="0"/>
                </a:lnTo>
                <a:lnTo>
                  <a:pt x="2688" y="0"/>
                </a:lnTo>
                <a:lnTo>
                  <a:pt x="2688" y="107"/>
                </a:lnTo>
                <a:lnTo>
                  <a:pt x="2348" y="107"/>
                </a:lnTo>
                <a:lnTo>
                  <a:pt x="2348" y="187"/>
                </a:lnTo>
                <a:lnTo>
                  <a:pt x="2663" y="187"/>
                </a:lnTo>
                <a:lnTo>
                  <a:pt x="2663" y="290"/>
                </a:lnTo>
                <a:lnTo>
                  <a:pt x="2348" y="290"/>
                </a:lnTo>
                <a:close/>
              </a:path>
            </a:pathLst>
          </a:custGeom>
          <a:solidFill>
            <a:srgbClr val="000000"/>
          </a:solidFill>
          <a:ln w="9525" cmpd="sng">
            <a:noFill/>
          </a:ln>
        </xdr:spPr>
        <xdr:txBody>
          <a:bodyPr vertOverflow="clip" wrap="square"/>
          <a:p>
            <a:pPr algn="l">
              <a:defRPr/>
            </a:pPr>
            <a:r>
              <a:rPr lang="en-US" cap="none" u="none" baseline="0">
                <a:latin typeface="Verdana"/>
                <a:ea typeface="Verdana"/>
                <a:cs typeface="Verdana"/>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e.gov.co/Users\nmpinedab\AppData\Local\Microsoft\Windows\Temporary%20Internet%20Files\Content.Outlook\TLAKYUAV\Juni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dane.gov.co/Documents%20and%20Settings\aivelasquezg\Mis%20documentos\Downloads\Seguimiento_plan_DANE_I_TRIM_2012%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ivelasquezg\Reportes%20Jefe\Agregado%20Total\Septiemb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_EPG034_EjecucionPresupuesta"/>
    </sheetNames>
    <sheetDataSet>
      <sheetData sheetId="0">
        <row r="15">
          <cell r="S15">
            <v>6173878265</v>
          </cell>
        </row>
        <row r="16">
          <cell r="S16">
            <v>7824618151</v>
          </cell>
        </row>
        <row r="18">
          <cell r="S18">
            <v>7948602382</v>
          </cell>
        </row>
        <row r="19">
          <cell r="S19">
            <v>3591542380</v>
          </cell>
        </row>
        <row r="20">
          <cell r="S20">
            <v>6615667233</v>
          </cell>
        </row>
        <row r="21">
          <cell r="S21">
            <v>11038987114</v>
          </cell>
        </row>
        <row r="22">
          <cell r="S22">
            <v>259718744</v>
          </cell>
        </row>
        <row r="23">
          <cell r="S23">
            <v>1194030452</v>
          </cell>
        </row>
        <row r="24">
          <cell r="S24">
            <v>1614933183</v>
          </cell>
        </row>
        <row r="25">
          <cell r="S25">
            <v>703218740</v>
          </cell>
        </row>
        <row r="26">
          <cell r="S26">
            <v>2772614321</v>
          </cell>
        </row>
        <row r="27">
          <cell r="S27">
            <v>17433891092</v>
          </cell>
        </row>
        <row r="28">
          <cell r="S28">
            <v>2899501539</v>
          </cell>
        </row>
        <row r="29">
          <cell r="S29">
            <v>3780000000</v>
          </cell>
        </row>
        <row r="41">
          <cell r="S41">
            <v>11842873529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GUIMIENTO"/>
    </sheetNames>
    <sheetDataSet>
      <sheetData sheetId="0">
        <row r="18">
          <cell r="D18" t="str">
            <v>Encuesta de Sacrificio de Ganado ESAG</v>
          </cell>
          <cell r="E18">
            <v>0</v>
          </cell>
          <cell r="F18">
            <v>0</v>
          </cell>
          <cell r="G18" t="str">
            <v>SPF</v>
          </cell>
          <cell r="H18">
            <v>0</v>
          </cell>
          <cell r="I18">
            <v>0</v>
          </cell>
          <cell r="J18" t="str">
            <v>SPF</v>
          </cell>
          <cell r="K18">
            <v>2</v>
          </cell>
          <cell r="L18">
            <v>2</v>
          </cell>
          <cell r="M18">
            <v>1</v>
          </cell>
          <cell r="N18">
            <v>12</v>
          </cell>
        </row>
        <row r="19">
          <cell r="D19" t="str">
            <v>Encuesta Nacional Agropecuaria ENA</v>
          </cell>
          <cell r="E19">
            <v>0</v>
          </cell>
          <cell r="F19">
            <v>0</v>
          </cell>
          <cell r="G19" t="str">
            <v>SPF</v>
          </cell>
          <cell r="H19">
            <v>1</v>
          </cell>
          <cell r="I19">
            <v>1</v>
          </cell>
          <cell r="J19">
            <v>1</v>
          </cell>
          <cell r="K19">
            <v>0</v>
          </cell>
          <cell r="L19">
            <v>0</v>
          </cell>
          <cell r="M19" t="str">
            <v>SPF</v>
          </cell>
          <cell r="N19">
            <v>1</v>
          </cell>
        </row>
        <row r="20">
          <cell r="D20" t="str">
            <v>Tercer Censo Nacional Agropecuario</v>
          </cell>
          <cell r="E20">
            <v>0</v>
          </cell>
          <cell r="F20">
            <v>0</v>
          </cell>
          <cell r="G20" t="str">
            <v>SPF</v>
          </cell>
          <cell r="H20">
            <v>0</v>
          </cell>
          <cell r="I20">
            <v>0</v>
          </cell>
          <cell r="J20" t="str">
            <v>SPF</v>
          </cell>
          <cell r="K20">
            <v>0</v>
          </cell>
          <cell r="L20">
            <v>0</v>
          </cell>
          <cell r="M20" t="str">
            <v>SPF</v>
          </cell>
          <cell r="N20">
            <v>1</v>
          </cell>
        </row>
        <row r="21">
          <cell r="D21" t="str">
            <v>Actualización de directorio estadístico</v>
          </cell>
          <cell r="E21">
            <v>0</v>
          </cell>
          <cell r="F21">
            <v>0</v>
          </cell>
          <cell r="G21" t="str">
            <v>SPF</v>
          </cell>
          <cell r="H21">
            <v>0</v>
          </cell>
          <cell r="I21">
            <v>0</v>
          </cell>
          <cell r="J21" t="str">
            <v>SPF</v>
          </cell>
          <cell r="K21">
            <v>0</v>
          </cell>
          <cell r="L21">
            <v>0</v>
          </cell>
          <cell r="M21" t="str">
            <v>SPF</v>
          </cell>
          <cell r="N21">
            <v>16</v>
          </cell>
        </row>
        <row r="22">
          <cell r="D22" t="str">
            <v>Encuesta Anual de Comercio EAC</v>
          </cell>
          <cell r="E22">
            <v>0</v>
          </cell>
          <cell r="F22">
            <v>0</v>
          </cell>
          <cell r="G22" t="str">
            <v>SPF</v>
          </cell>
          <cell r="H22">
            <v>0</v>
          </cell>
          <cell r="I22">
            <v>0</v>
          </cell>
          <cell r="J22" t="str">
            <v>SPF</v>
          </cell>
          <cell r="K22">
            <v>0</v>
          </cell>
          <cell r="L22">
            <v>0</v>
          </cell>
          <cell r="M22" t="str">
            <v>SPF</v>
          </cell>
          <cell r="N22">
            <v>2</v>
          </cell>
        </row>
        <row r="23">
          <cell r="D23" t="str">
            <v>Encuesta Anual de Servicios EAS</v>
          </cell>
          <cell r="E23">
            <v>0</v>
          </cell>
          <cell r="F23">
            <v>0</v>
          </cell>
          <cell r="G23" t="str">
            <v>SPF</v>
          </cell>
          <cell r="H23">
            <v>1</v>
          </cell>
          <cell r="I23">
            <v>1</v>
          </cell>
          <cell r="J23">
            <v>1</v>
          </cell>
          <cell r="K23">
            <v>0</v>
          </cell>
          <cell r="L23">
            <v>0</v>
          </cell>
          <cell r="M23" t="str">
            <v>SPF</v>
          </cell>
          <cell r="N23">
            <v>10</v>
          </cell>
        </row>
        <row r="24">
          <cell r="D24" t="str">
            <v>Encuesta Anual Manufacturera- EAM</v>
          </cell>
          <cell r="E24">
            <v>0</v>
          </cell>
          <cell r="F24">
            <v>0</v>
          </cell>
          <cell r="G24" t="str">
            <v>SPF</v>
          </cell>
          <cell r="H24">
            <v>0</v>
          </cell>
          <cell r="I24">
            <v>0</v>
          </cell>
          <cell r="J24" t="str">
            <v>SPF</v>
          </cell>
          <cell r="K24">
            <v>1</v>
          </cell>
          <cell r="L24">
            <v>1</v>
          </cell>
          <cell r="M24">
            <v>1</v>
          </cell>
          <cell r="N24">
            <v>5</v>
          </cell>
        </row>
        <row r="25">
          <cell r="D25" t="str">
            <v>Encuesta de Desarrollo e Innovación Tecnológica EDIT</v>
          </cell>
          <cell r="E25">
            <v>0</v>
          </cell>
          <cell r="F25">
            <v>0</v>
          </cell>
          <cell r="G25" t="str">
            <v>SPF</v>
          </cell>
          <cell r="H25">
            <v>0</v>
          </cell>
          <cell r="I25">
            <v>0</v>
          </cell>
          <cell r="J25" t="str">
            <v>SPF</v>
          </cell>
          <cell r="K25">
            <v>0</v>
          </cell>
          <cell r="L25">
            <v>0</v>
          </cell>
          <cell r="M25" t="str">
            <v>SPF</v>
          </cell>
          <cell r="N25">
            <v>4</v>
          </cell>
        </row>
        <row r="26">
          <cell r="D26" t="str">
            <v>Encuesta de Microestablecimientos</v>
          </cell>
          <cell r="E26">
            <v>0</v>
          </cell>
          <cell r="F26">
            <v>0</v>
          </cell>
          <cell r="G26" t="str">
            <v>SPF</v>
          </cell>
          <cell r="H26">
            <v>0</v>
          </cell>
          <cell r="I26">
            <v>0</v>
          </cell>
          <cell r="J26" t="str">
            <v>SPF</v>
          </cell>
          <cell r="K26">
            <v>1</v>
          </cell>
          <cell r="L26">
            <v>0</v>
          </cell>
          <cell r="M26">
            <v>0</v>
          </cell>
          <cell r="N26">
            <v>4</v>
          </cell>
        </row>
        <row r="27">
          <cell r="D27" t="str">
            <v>Exportaciones e Importaciones</v>
          </cell>
          <cell r="E27">
            <v>2</v>
          </cell>
          <cell r="F27">
            <v>2</v>
          </cell>
          <cell r="G27">
            <v>1</v>
          </cell>
          <cell r="H27">
            <v>2</v>
          </cell>
          <cell r="I27">
            <v>2</v>
          </cell>
          <cell r="J27">
            <v>1</v>
          </cell>
          <cell r="K27">
            <v>2</v>
          </cell>
          <cell r="L27">
            <v>2</v>
          </cell>
          <cell r="M27">
            <v>1</v>
          </cell>
          <cell r="N27">
            <v>24</v>
          </cell>
        </row>
        <row r="28">
          <cell r="D28" t="str">
            <v>Grandes Almacenes e Hipermercados GAHM</v>
          </cell>
          <cell r="E28">
            <v>0</v>
          </cell>
          <cell r="F28">
            <v>0</v>
          </cell>
          <cell r="G28" t="str">
            <v>SPF</v>
          </cell>
          <cell r="H28">
            <v>0</v>
          </cell>
          <cell r="I28">
            <v>0</v>
          </cell>
          <cell r="J28" t="str">
            <v>SPF</v>
          </cell>
          <cell r="K28">
            <v>1</v>
          </cell>
          <cell r="L28">
            <v>1</v>
          </cell>
          <cell r="M28">
            <v>1</v>
          </cell>
          <cell r="N28">
            <v>4</v>
          </cell>
        </row>
        <row r="29">
          <cell r="D29" t="str">
            <v>Muestra Mensual de Comercio al por Menor MMCM</v>
          </cell>
          <cell r="E29">
            <v>1</v>
          </cell>
          <cell r="F29">
            <v>1</v>
          </cell>
          <cell r="G29">
            <v>1</v>
          </cell>
          <cell r="H29">
            <v>1</v>
          </cell>
          <cell r="I29">
            <v>1</v>
          </cell>
          <cell r="J29">
            <v>1</v>
          </cell>
          <cell r="K29">
            <v>1</v>
          </cell>
          <cell r="L29">
            <v>1</v>
          </cell>
          <cell r="M29">
            <v>1</v>
          </cell>
          <cell r="N29">
            <v>12</v>
          </cell>
        </row>
        <row r="30">
          <cell r="D30" t="str">
            <v>Muestra Mensual de Hoteles MMH</v>
          </cell>
          <cell r="E30">
            <v>2</v>
          </cell>
          <cell r="F30">
            <v>2</v>
          </cell>
          <cell r="G30">
            <v>1</v>
          </cell>
          <cell r="H30">
            <v>2</v>
          </cell>
          <cell r="I30">
            <v>2</v>
          </cell>
          <cell r="J30">
            <v>1</v>
          </cell>
          <cell r="K30">
            <v>2</v>
          </cell>
          <cell r="L30">
            <v>2</v>
          </cell>
          <cell r="M30">
            <v>1</v>
          </cell>
          <cell r="N30">
            <v>30</v>
          </cell>
        </row>
        <row r="31">
          <cell r="D31" t="str">
            <v>Muestra Mensual Manufacturera MMM</v>
          </cell>
          <cell r="E31">
            <v>1</v>
          </cell>
          <cell r="F31">
            <v>1</v>
          </cell>
          <cell r="G31">
            <v>1</v>
          </cell>
          <cell r="H31">
            <v>1</v>
          </cell>
          <cell r="I31">
            <v>0</v>
          </cell>
          <cell r="J31">
            <v>0</v>
          </cell>
          <cell r="K31">
            <v>1</v>
          </cell>
          <cell r="L31">
            <v>1</v>
          </cell>
          <cell r="M31">
            <v>1</v>
          </cell>
          <cell r="N31">
            <v>12</v>
          </cell>
        </row>
        <row r="32">
          <cell r="D32" t="str">
            <v>Muestra Trimestral de Comercio Bogotá MTCB</v>
          </cell>
          <cell r="E32">
            <v>0</v>
          </cell>
          <cell r="F32">
            <v>0</v>
          </cell>
          <cell r="G32" t="str">
            <v>SPF</v>
          </cell>
          <cell r="H32">
            <v>0</v>
          </cell>
          <cell r="I32">
            <v>0</v>
          </cell>
          <cell r="J32" t="str">
            <v>SPF</v>
          </cell>
          <cell r="K32">
            <v>1</v>
          </cell>
          <cell r="L32">
            <v>1</v>
          </cell>
          <cell r="M32">
            <v>1</v>
          </cell>
          <cell r="N32">
            <v>4</v>
          </cell>
        </row>
        <row r="33">
          <cell r="D33" t="str">
            <v>Muestra Trimestral de Servicios MTS</v>
          </cell>
          <cell r="E33">
            <v>0</v>
          </cell>
          <cell r="F33">
            <v>0</v>
          </cell>
          <cell r="G33" t="str">
            <v>SPF</v>
          </cell>
          <cell r="H33">
            <v>0</v>
          </cell>
          <cell r="I33">
            <v>0</v>
          </cell>
          <cell r="J33" t="str">
            <v>SPF</v>
          </cell>
          <cell r="K33">
            <v>1</v>
          </cell>
          <cell r="L33">
            <v>1</v>
          </cell>
          <cell r="M33">
            <v>1</v>
          </cell>
          <cell r="N33">
            <v>5</v>
          </cell>
        </row>
        <row r="34">
          <cell r="D34" t="str">
            <v>Muestra Trimestral Manufacturera Regional MTMR</v>
          </cell>
          <cell r="E34">
            <v>0</v>
          </cell>
          <cell r="F34">
            <v>0</v>
          </cell>
          <cell r="G34" t="str">
            <v>SPF</v>
          </cell>
          <cell r="H34">
            <v>0</v>
          </cell>
          <cell r="I34">
            <v>0</v>
          </cell>
          <cell r="J34" t="str">
            <v>SPF</v>
          </cell>
          <cell r="K34">
            <v>1</v>
          </cell>
          <cell r="L34">
            <v>1</v>
          </cell>
          <cell r="M34">
            <v>1</v>
          </cell>
          <cell r="N34">
            <v>4</v>
          </cell>
        </row>
        <row r="35">
          <cell r="D35" t="str">
            <v>Observatorio de Competitividad</v>
          </cell>
          <cell r="E35">
            <v>0</v>
          </cell>
          <cell r="F35">
            <v>0</v>
          </cell>
          <cell r="G35" t="str">
            <v>SPF</v>
          </cell>
          <cell r="H35">
            <v>0</v>
          </cell>
          <cell r="I35">
            <v>0</v>
          </cell>
          <cell r="J35" t="str">
            <v>SPF</v>
          </cell>
          <cell r="K35">
            <v>0</v>
          </cell>
          <cell r="L35">
            <v>0</v>
          </cell>
          <cell r="M35" t="str">
            <v>SPF</v>
          </cell>
          <cell r="N35">
            <v>13</v>
          </cell>
        </row>
        <row r="36">
          <cell r="D36" t="str">
            <v>Tecnologías de la Información y Comunicaciones TIC</v>
          </cell>
          <cell r="E36">
            <v>0</v>
          </cell>
          <cell r="F36">
            <v>0</v>
          </cell>
          <cell r="G36" t="str">
            <v>SPF</v>
          </cell>
          <cell r="H36">
            <v>0</v>
          </cell>
          <cell r="I36">
            <v>0</v>
          </cell>
          <cell r="J36" t="str">
            <v>SPF</v>
          </cell>
          <cell r="K36">
            <v>0</v>
          </cell>
          <cell r="L36">
            <v>0</v>
          </cell>
          <cell r="M36" t="str">
            <v>SPF</v>
          </cell>
          <cell r="N36">
            <v>1</v>
          </cell>
        </row>
        <row r="37">
          <cell r="D37" t="str">
            <v>Zonas Francas</v>
          </cell>
          <cell r="E37">
            <v>0</v>
          </cell>
          <cell r="F37">
            <v>0</v>
          </cell>
          <cell r="G37" t="str">
            <v>SPF</v>
          </cell>
          <cell r="H37">
            <v>0</v>
          </cell>
          <cell r="I37">
            <v>0</v>
          </cell>
          <cell r="J37" t="str">
            <v>SPF</v>
          </cell>
          <cell r="K37">
            <v>1</v>
          </cell>
          <cell r="L37">
            <v>0</v>
          </cell>
          <cell r="M37">
            <v>0</v>
          </cell>
          <cell r="N37">
            <v>4</v>
          </cell>
        </row>
        <row r="38">
          <cell r="D38" t="str">
            <v>Apoyo cartográfico</v>
          </cell>
          <cell r="E38">
            <v>0</v>
          </cell>
          <cell r="F38">
            <v>0</v>
          </cell>
          <cell r="G38" t="str">
            <v>SPF</v>
          </cell>
          <cell r="H38">
            <v>0</v>
          </cell>
          <cell r="I38">
            <v>0</v>
          </cell>
          <cell r="J38" t="str">
            <v>SPF</v>
          </cell>
          <cell r="K38">
            <v>0</v>
          </cell>
          <cell r="L38">
            <v>0</v>
          </cell>
          <cell r="M38" t="str">
            <v>SPF</v>
          </cell>
          <cell r="N38">
            <v>17</v>
          </cell>
        </row>
        <row r="39">
          <cell r="D39" t="str">
            <v>Estratificación socioeconómica</v>
          </cell>
          <cell r="E39">
            <v>0</v>
          </cell>
          <cell r="F39">
            <v>0</v>
          </cell>
          <cell r="G39" t="str">
            <v>SPF</v>
          </cell>
          <cell r="H39">
            <v>0</v>
          </cell>
          <cell r="I39">
            <v>0</v>
          </cell>
          <cell r="J39" t="str">
            <v>SPF</v>
          </cell>
          <cell r="K39">
            <v>0</v>
          </cell>
          <cell r="L39">
            <v>0</v>
          </cell>
          <cell r="M39" t="str">
            <v>SPF</v>
          </cell>
          <cell r="N39">
            <v>3</v>
          </cell>
        </row>
        <row r="40">
          <cell r="D40" t="str">
            <v>Georreferenciación y sistema de metadatos</v>
          </cell>
          <cell r="E40">
            <v>0</v>
          </cell>
          <cell r="F40">
            <v>0</v>
          </cell>
          <cell r="G40" t="str">
            <v>SPF</v>
          </cell>
          <cell r="H40">
            <v>0</v>
          </cell>
          <cell r="I40">
            <v>0</v>
          </cell>
          <cell r="J40" t="str">
            <v>SPF</v>
          </cell>
          <cell r="K40">
            <v>0</v>
          </cell>
          <cell r="L40">
            <v>0</v>
          </cell>
          <cell r="M40" t="str">
            <v>SPF</v>
          </cell>
          <cell r="N40">
            <v>2</v>
          </cell>
        </row>
        <row r="41">
          <cell r="D41" t="str">
            <v>Aseguramiento Estadísticas Vitales</v>
          </cell>
          <cell r="E41">
            <v>0</v>
          </cell>
          <cell r="F41">
            <v>0</v>
          </cell>
          <cell r="G41" t="str">
            <v>SPF</v>
          </cell>
          <cell r="H41">
            <v>0</v>
          </cell>
          <cell r="I41">
            <v>0</v>
          </cell>
          <cell r="J41" t="str">
            <v>SPF</v>
          </cell>
          <cell r="K41">
            <v>0</v>
          </cell>
          <cell r="L41">
            <v>0</v>
          </cell>
          <cell r="M41" t="str">
            <v>SPF</v>
          </cell>
          <cell r="N41">
            <v>1</v>
          </cell>
        </row>
        <row r="42">
          <cell r="D42" t="str">
            <v>Encuesta de Calidad de Vida</v>
          </cell>
          <cell r="E42">
            <v>1</v>
          </cell>
          <cell r="F42">
            <v>1</v>
          </cell>
          <cell r="G42">
            <v>1</v>
          </cell>
          <cell r="H42">
            <v>0</v>
          </cell>
          <cell r="I42">
            <v>0</v>
          </cell>
          <cell r="J42" t="str">
            <v>SPF</v>
          </cell>
          <cell r="K42">
            <v>0</v>
          </cell>
          <cell r="L42">
            <v>0</v>
          </cell>
          <cell r="M42" t="str">
            <v>SPF</v>
          </cell>
          <cell r="N42">
            <v>5</v>
          </cell>
        </row>
        <row r="43">
          <cell r="D43" t="str">
            <v>Encuesta de comportamientos y actitudes sobre sexualidad</v>
          </cell>
          <cell r="E43">
            <v>1</v>
          </cell>
          <cell r="F43">
            <v>0</v>
          </cell>
          <cell r="G43">
            <v>0</v>
          </cell>
          <cell r="H43">
            <v>1</v>
          </cell>
          <cell r="I43">
            <v>0</v>
          </cell>
          <cell r="J43">
            <v>0</v>
          </cell>
          <cell r="K43">
            <v>3</v>
          </cell>
          <cell r="L43">
            <v>0</v>
          </cell>
          <cell r="M43">
            <v>0</v>
          </cell>
          <cell r="N43">
            <v>19</v>
          </cell>
        </row>
        <row r="44">
          <cell r="D44" t="str">
            <v>Encuesta del uso del tiempo no remunerado</v>
          </cell>
          <cell r="E44">
            <v>0</v>
          </cell>
          <cell r="F44">
            <v>0</v>
          </cell>
          <cell r="G44" t="str">
            <v>SPF</v>
          </cell>
          <cell r="H44">
            <v>0</v>
          </cell>
          <cell r="I44">
            <v>0</v>
          </cell>
          <cell r="J44" t="str">
            <v>SPF</v>
          </cell>
          <cell r="K44">
            <v>0</v>
          </cell>
          <cell r="L44">
            <v>0</v>
          </cell>
          <cell r="M44" t="str">
            <v>SPF</v>
          </cell>
          <cell r="N44">
            <v>2</v>
          </cell>
        </row>
        <row r="45">
          <cell r="D45" t="str">
            <v>Medición de trabajo infantil</v>
          </cell>
          <cell r="E45">
            <v>1</v>
          </cell>
          <cell r="F45">
            <v>1</v>
          </cell>
          <cell r="G45">
            <v>1</v>
          </cell>
          <cell r="H45">
            <v>8</v>
          </cell>
          <cell r="I45">
            <v>1</v>
          </cell>
          <cell r="J45">
            <v>0.125</v>
          </cell>
          <cell r="K45">
            <v>4</v>
          </cell>
          <cell r="L45">
            <v>0</v>
          </cell>
          <cell r="M45">
            <v>0</v>
          </cell>
          <cell r="N45">
            <v>18</v>
          </cell>
        </row>
        <row r="46">
          <cell r="D46" t="str">
            <v>Medidas de pobreza</v>
          </cell>
          <cell r="E46">
            <v>0</v>
          </cell>
          <cell r="F46">
            <v>0</v>
          </cell>
          <cell r="G46" t="str">
            <v>SPF</v>
          </cell>
          <cell r="H46">
            <v>2</v>
          </cell>
          <cell r="I46">
            <v>2</v>
          </cell>
          <cell r="J46">
            <v>1</v>
          </cell>
          <cell r="K46">
            <v>4</v>
          </cell>
          <cell r="L46">
            <v>3</v>
          </cell>
          <cell r="M46">
            <v>0.75</v>
          </cell>
          <cell r="N46">
            <v>17</v>
          </cell>
        </row>
        <row r="47">
          <cell r="D47" t="str">
            <v>Seguimiento a los Objetivos de Desarrollo del Milenio</v>
          </cell>
          <cell r="E47">
            <v>0</v>
          </cell>
          <cell r="F47">
            <v>0</v>
          </cell>
          <cell r="G47" t="str">
            <v>SPF</v>
          </cell>
          <cell r="H47">
            <v>0</v>
          </cell>
          <cell r="I47">
            <v>0</v>
          </cell>
          <cell r="J47" t="str">
            <v>SPF</v>
          </cell>
          <cell r="K47">
            <v>0</v>
          </cell>
          <cell r="L47">
            <v>0</v>
          </cell>
          <cell r="M47" t="str">
            <v>SPF</v>
          </cell>
        </row>
        <row r="48">
          <cell r="D48" t="str">
            <v>Encuesta de Consumo Cultural</v>
          </cell>
          <cell r="E48">
            <v>0</v>
          </cell>
          <cell r="F48">
            <v>0</v>
          </cell>
          <cell r="G48" t="str">
            <v>SPF</v>
          </cell>
          <cell r="H48">
            <v>0</v>
          </cell>
          <cell r="I48">
            <v>0</v>
          </cell>
          <cell r="J48" t="str">
            <v>SPF</v>
          </cell>
          <cell r="K48">
            <v>0</v>
          </cell>
          <cell r="L48">
            <v>0</v>
          </cell>
          <cell r="M48" t="str">
            <v>SPF</v>
          </cell>
          <cell r="N48">
            <v>1</v>
          </cell>
        </row>
        <row r="49">
          <cell r="D49" t="str">
            <v>Encuesta Sobre Ambiente y Desempeño Institucional Departamental EDID</v>
          </cell>
          <cell r="E49">
            <v>0</v>
          </cell>
          <cell r="F49">
            <v>0</v>
          </cell>
          <cell r="G49" t="str">
            <v>SPF</v>
          </cell>
          <cell r="H49">
            <v>1</v>
          </cell>
          <cell r="I49">
            <v>1</v>
          </cell>
          <cell r="J49">
            <v>1</v>
          </cell>
          <cell r="K49">
            <v>0</v>
          </cell>
          <cell r="L49">
            <v>0</v>
          </cell>
          <cell r="M49" t="str">
            <v>SPF</v>
          </cell>
          <cell r="N49">
            <v>3</v>
          </cell>
        </row>
        <row r="50">
          <cell r="D50" t="str">
            <v>Encuesta Sobre Ambiente y Desempeño Institucional Nacional EDI</v>
          </cell>
          <cell r="E50">
            <v>0</v>
          </cell>
          <cell r="F50">
            <v>0</v>
          </cell>
          <cell r="G50" t="str">
            <v>SPF</v>
          </cell>
          <cell r="H50">
            <v>1</v>
          </cell>
          <cell r="I50">
            <v>1</v>
          </cell>
          <cell r="J50">
            <v>1</v>
          </cell>
          <cell r="K50">
            <v>0</v>
          </cell>
          <cell r="L50">
            <v>0</v>
          </cell>
          <cell r="M50" t="str">
            <v>SPF</v>
          </cell>
          <cell r="N50">
            <v>3</v>
          </cell>
        </row>
        <row r="51">
          <cell r="D51" t="str">
            <v>Cuenta Satélite de Cultura</v>
          </cell>
          <cell r="E51">
            <v>0</v>
          </cell>
          <cell r="F51">
            <v>0</v>
          </cell>
          <cell r="G51" t="str">
            <v>SPF</v>
          </cell>
          <cell r="H51">
            <v>0</v>
          </cell>
          <cell r="I51">
            <v>0</v>
          </cell>
          <cell r="J51" t="str">
            <v>SPF</v>
          </cell>
          <cell r="K51">
            <v>0</v>
          </cell>
          <cell r="L51">
            <v>0</v>
          </cell>
          <cell r="M51" t="str">
            <v>SPF</v>
          </cell>
          <cell r="N51">
            <v>2</v>
          </cell>
        </row>
        <row r="52">
          <cell r="D52" t="str">
            <v>Cuenta Satélite de Salud y Seguros Sociales</v>
          </cell>
          <cell r="E52">
            <v>0</v>
          </cell>
          <cell r="F52">
            <v>0</v>
          </cell>
          <cell r="G52" t="str">
            <v>SPF</v>
          </cell>
          <cell r="H52">
            <v>0</v>
          </cell>
          <cell r="I52">
            <v>0</v>
          </cell>
          <cell r="J52" t="str">
            <v>SPF</v>
          </cell>
          <cell r="K52">
            <v>0</v>
          </cell>
          <cell r="L52">
            <v>0</v>
          </cell>
          <cell r="M52" t="str">
            <v>SPF</v>
          </cell>
          <cell r="N52">
            <v>1</v>
          </cell>
        </row>
        <row r="53">
          <cell r="D53" t="str">
            <v>Cuenta Satélite de Turismo</v>
          </cell>
          <cell r="E53">
            <v>0</v>
          </cell>
          <cell r="F53">
            <v>0</v>
          </cell>
          <cell r="G53" t="str">
            <v>SPF</v>
          </cell>
          <cell r="H53">
            <v>0</v>
          </cell>
          <cell r="I53">
            <v>0</v>
          </cell>
          <cell r="J53" t="str">
            <v>SPF</v>
          </cell>
          <cell r="K53">
            <v>0</v>
          </cell>
          <cell r="L53">
            <v>0</v>
          </cell>
          <cell r="M53" t="str">
            <v>SPF</v>
          </cell>
          <cell r="N53">
            <v>1</v>
          </cell>
        </row>
        <row r="54">
          <cell r="D54" t="str">
            <v>Cuenta Satélite Piloto de Hogares Economía del Cuidado</v>
          </cell>
          <cell r="E54">
            <v>0</v>
          </cell>
          <cell r="F54">
            <v>0</v>
          </cell>
          <cell r="G54" t="str">
            <v>SPF</v>
          </cell>
          <cell r="H54">
            <v>0</v>
          </cell>
          <cell r="I54">
            <v>0</v>
          </cell>
          <cell r="J54" t="str">
            <v>SPF</v>
          </cell>
          <cell r="K54">
            <v>0</v>
          </cell>
          <cell r="L54">
            <v>0</v>
          </cell>
          <cell r="M54" t="str">
            <v>SPF</v>
          </cell>
          <cell r="N54">
            <v>1</v>
          </cell>
        </row>
        <row r="55">
          <cell r="D55" t="str">
            <v>Cuenta Satélite Piloto Agroindustria</v>
          </cell>
          <cell r="E55">
            <v>0</v>
          </cell>
          <cell r="F55">
            <v>0</v>
          </cell>
          <cell r="G55" t="str">
            <v>SPF</v>
          </cell>
          <cell r="H55">
            <v>0</v>
          </cell>
          <cell r="I55">
            <v>0</v>
          </cell>
          <cell r="J55" t="str">
            <v>SPF</v>
          </cell>
          <cell r="K55">
            <v>0</v>
          </cell>
          <cell r="L55">
            <v>0</v>
          </cell>
          <cell r="M55" t="str">
            <v>SPF</v>
          </cell>
          <cell r="N55">
            <v>3</v>
          </cell>
        </row>
        <row r="56">
          <cell r="D56" t="str">
            <v>Cuentas Anuales</v>
          </cell>
          <cell r="E56">
            <v>0</v>
          </cell>
          <cell r="F56">
            <v>0</v>
          </cell>
          <cell r="G56" t="str">
            <v>SPF</v>
          </cell>
          <cell r="H56">
            <v>0</v>
          </cell>
          <cell r="I56">
            <v>0</v>
          </cell>
          <cell r="J56" t="str">
            <v>SPF</v>
          </cell>
          <cell r="K56">
            <v>1</v>
          </cell>
          <cell r="L56">
            <v>1</v>
          </cell>
          <cell r="M56">
            <v>1</v>
          </cell>
          <cell r="N56">
            <v>2</v>
          </cell>
        </row>
        <row r="57">
          <cell r="D57" t="str">
            <v>Cuentas Departamentales</v>
          </cell>
          <cell r="E57">
            <v>0</v>
          </cell>
          <cell r="F57">
            <v>0</v>
          </cell>
          <cell r="G57" t="str">
            <v>SPF</v>
          </cell>
          <cell r="H57">
            <v>0</v>
          </cell>
          <cell r="I57">
            <v>0</v>
          </cell>
          <cell r="J57" t="str">
            <v>SPF</v>
          </cell>
          <cell r="K57">
            <v>0</v>
          </cell>
          <cell r="L57">
            <v>0</v>
          </cell>
          <cell r="M57" t="str">
            <v>SPF</v>
          </cell>
          <cell r="N57">
            <v>2</v>
          </cell>
        </row>
        <row r="58">
          <cell r="D58" t="str">
            <v>Cuentas Satélite de Medio Ambiente</v>
          </cell>
          <cell r="E58">
            <v>0</v>
          </cell>
          <cell r="F58">
            <v>0</v>
          </cell>
          <cell r="G58" t="str">
            <v>SPF</v>
          </cell>
          <cell r="H58">
            <v>0</v>
          </cell>
          <cell r="I58">
            <v>0</v>
          </cell>
          <cell r="J58" t="str">
            <v>SPF</v>
          </cell>
          <cell r="K58">
            <v>0</v>
          </cell>
          <cell r="L58">
            <v>0</v>
          </cell>
          <cell r="M58" t="str">
            <v>SPF</v>
          </cell>
          <cell r="N58">
            <v>6</v>
          </cell>
        </row>
        <row r="59">
          <cell r="D59" t="str">
            <v>Cuentas Trimestrales</v>
          </cell>
          <cell r="E59">
            <v>0</v>
          </cell>
          <cell r="F59">
            <v>0</v>
          </cell>
          <cell r="G59" t="str">
            <v>SPF</v>
          </cell>
          <cell r="H59">
            <v>0</v>
          </cell>
          <cell r="I59">
            <v>0</v>
          </cell>
          <cell r="J59" t="str">
            <v>SPF</v>
          </cell>
          <cell r="K59">
            <v>2</v>
          </cell>
          <cell r="L59">
            <v>2</v>
          </cell>
          <cell r="M59">
            <v>1</v>
          </cell>
          <cell r="N59">
            <v>8</v>
          </cell>
        </row>
        <row r="60">
          <cell r="D60" t="str">
            <v>Investigaciones especiales y publicaciones</v>
          </cell>
          <cell r="E60">
            <v>0</v>
          </cell>
          <cell r="F60">
            <v>0</v>
          </cell>
          <cell r="G60" t="str">
            <v>SPF</v>
          </cell>
          <cell r="H60">
            <v>0</v>
          </cell>
          <cell r="I60">
            <v>0</v>
          </cell>
          <cell r="J60" t="str">
            <v>SPF</v>
          </cell>
          <cell r="K60">
            <v>0</v>
          </cell>
          <cell r="L60">
            <v>0</v>
          </cell>
          <cell r="M60" t="str">
            <v>SPF</v>
          </cell>
          <cell r="N60">
            <v>1</v>
          </cell>
        </row>
        <row r="61">
          <cell r="D61" t="str">
            <v>Actividades Pre censales Censo 2015</v>
          </cell>
          <cell r="E61">
            <v>0</v>
          </cell>
          <cell r="F61">
            <v>0</v>
          </cell>
          <cell r="G61" t="str">
            <v>SPF</v>
          </cell>
          <cell r="H61">
            <v>0</v>
          </cell>
          <cell r="I61">
            <v>0</v>
          </cell>
          <cell r="J61" t="str">
            <v>SPF</v>
          </cell>
          <cell r="K61">
            <v>0</v>
          </cell>
          <cell r="L61">
            <v>0</v>
          </cell>
          <cell r="M61" t="str">
            <v>SPF</v>
          </cell>
          <cell r="N61">
            <v>7</v>
          </cell>
        </row>
        <row r="62">
          <cell r="D62" t="str">
            <v>Fortalecimiento de los procesos Estadísticos para grupos étnicos</v>
          </cell>
          <cell r="E62">
            <v>0</v>
          </cell>
          <cell r="F62">
            <v>0</v>
          </cell>
          <cell r="G62" t="str">
            <v>SPF</v>
          </cell>
          <cell r="H62">
            <v>0</v>
          </cell>
          <cell r="I62">
            <v>0</v>
          </cell>
          <cell r="J62" t="str">
            <v>SPF</v>
          </cell>
          <cell r="K62">
            <v>0</v>
          </cell>
          <cell r="L62">
            <v>0</v>
          </cell>
          <cell r="M62" t="str">
            <v>SPF</v>
          </cell>
          <cell r="N62">
            <v>2</v>
          </cell>
        </row>
        <row r="63">
          <cell r="D63" t="str">
            <v>Información y fortalecimiento de las estadísticas vitales</v>
          </cell>
          <cell r="E63">
            <v>0</v>
          </cell>
          <cell r="F63">
            <v>0</v>
          </cell>
          <cell r="G63" t="str">
            <v>SPF</v>
          </cell>
          <cell r="H63">
            <v>0</v>
          </cell>
          <cell r="I63">
            <v>0</v>
          </cell>
          <cell r="J63" t="str">
            <v>SPF</v>
          </cell>
          <cell r="K63">
            <v>1</v>
          </cell>
          <cell r="L63">
            <v>1</v>
          </cell>
          <cell r="M63">
            <v>1</v>
          </cell>
          <cell r="N63">
            <v>7</v>
          </cell>
        </row>
        <row r="64">
          <cell r="D64" t="str">
            <v>Producción y análisis de las estadísticas sobre migración</v>
          </cell>
          <cell r="E64">
            <v>0</v>
          </cell>
          <cell r="F64">
            <v>0</v>
          </cell>
          <cell r="G64" t="str">
            <v>SPF</v>
          </cell>
          <cell r="H64">
            <v>0</v>
          </cell>
          <cell r="I64">
            <v>0</v>
          </cell>
          <cell r="J64" t="str">
            <v>SPF</v>
          </cell>
          <cell r="K64">
            <v>0</v>
          </cell>
          <cell r="L64">
            <v>0</v>
          </cell>
          <cell r="M64" t="str">
            <v>SPF</v>
          </cell>
          <cell r="N64">
            <v>3</v>
          </cell>
        </row>
        <row r="65">
          <cell r="D65" t="str">
            <v>Proyecciones de población y estudios demográficos</v>
          </cell>
          <cell r="E65">
            <v>0</v>
          </cell>
          <cell r="F65">
            <v>0</v>
          </cell>
          <cell r="G65" t="str">
            <v>SPF</v>
          </cell>
          <cell r="H65">
            <v>0</v>
          </cell>
          <cell r="I65">
            <v>0</v>
          </cell>
          <cell r="J65" t="str">
            <v>SPF</v>
          </cell>
          <cell r="K65">
            <v>0</v>
          </cell>
          <cell r="L65">
            <v>0</v>
          </cell>
          <cell r="M65" t="str">
            <v>SPF</v>
          </cell>
          <cell r="N65">
            <v>10</v>
          </cell>
        </row>
        <row r="66">
          <cell r="D66" t="str">
            <v>Proyectos Especiales de Población</v>
          </cell>
          <cell r="E66">
            <v>0</v>
          </cell>
          <cell r="F66">
            <v>0</v>
          </cell>
          <cell r="G66" t="str">
            <v>SPF</v>
          </cell>
          <cell r="H66">
            <v>0</v>
          </cell>
          <cell r="I66">
            <v>0</v>
          </cell>
          <cell r="J66" t="str">
            <v>SPF</v>
          </cell>
          <cell r="K66">
            <v>0</v>
          </cell>
          <cell r="L66">
            <v>0</v>
          </cell>
          <cell r="M66" t="str">
            <v>SPF</v>
          </cell>
          <cell r="N66">
            <v>8</v>
          </cell>
        </row>
        <row r="67">
          <cell r="D67" t="str">
            <v>Gran Encuesta Integrada de Hogares Rural</v>
          </cell>
          <cell r="E67">
            <v>0</v>
          </cell>
          <cell r="F67">
            <v>0</v>
          </cell>
          <cell r="G67" t="str">
            <v>SPF</v>
          </cell>
          <cell r="H67">
            <v>0</v>
          </cell>
          <cell r="I67">
            <v>0</v>
          </cell>
          <cell r="J67" t="str">
            <v>SPF</v>
          </cell>
          <cell r="K67">
            <v>0</v>
          </cell>
          <cell r="L67">
            <v>0</v>
          </cell>
          <cell r="M67" t="str">
            <v>SPF</v>
          </cell>
          <cell r="N67">
            <v>12</v>
          </cell>
        </row>
        <row r="68">
          <cell r="D68" t="str">
            <v>Gran Encuesta Integrada de Hogares Urbana</v>
          </cell>
          <cell r="E68">
            <v>2</v>
          </cell>
          <cell r="F68">
            <v>2</v>
          </cell>
          <cell r="G68">
            <v>1</v>
          </cell>
          <cell r="H68">
            <v>2</v>
          </cell>
          <cell r="I68">
            <v>2</v>
          </cell>
          <cell r="J68">
            <v>1</v>
          </cell>
          <cell r="K68">
            <v>2</v>
          </cell>
          <cell r="L68">
            <v>1</v>
          </cell>
          <cell r="M68">
            <v>0.5</v>
          </cell>
          <cell r="N68">
            <v>25</v>
          </cell>
        </row>
        <row r="69">
          <cell r="D69" t="str">
            <v>Cartera Hipotecaria de Vivienda CHV</v>
          </cell>
          <cell r="E69">
            <v>0</v>
          </cell>
          <cell r="F69">
            <v>0</v>
          </cell>
          <cell r="G69" t="str">
            <v>SPF</v>
          </cell>
          <cell r="H69">
            <v>0</v>
          </cell>
          <cell r="I69">
            <v>0</v>
          </cell>
          <cell r="J69" t="str">
            <v>SPF</v>
          </cell>
          <cell r="K69">
            <v>1</v>
          </cell>
          <cell r="L69">
            <v>1</v>
          </cell>
          <cell r="M69">
            <v>1</v>
          </cell>
          <cell r="N69">
            <v>4</v>
          </cell>
        </row>
        <row r="70">
          <cell r="D70" t="str">
            <v>Censo de Edificaciones CEED</v>
          </cell>
          <cell r="E70">
            <v>0</v>
          </cell>
          <cell r="F70">
            <v>0</v>
          </cell>
          <cell r="G70" t="str">
            <v>SPF</v>
          </cell>
          <cell r="H70">
            <v>0</v>
          </cell>
          <cell r="I70">
            <v>0</v>
          </cell>
          <cell r="J70" t="str">
            <v>SPF</v>
          </cell>
          <cell r="K70">
            <v>1</v>
          </cell>
          <cell r="L70">
            <v>1</v>
          </cell>
          <cell r="M70">
            <v>1</v>
          </cell>
          <cell r="N70">
            <v>4</v>
          </cell>
        </row>
        <row r="71">
          <cell r="D71" t="str">
            <v>Educación Formal</v>
          </cell>
          <cell r="E71">
            <v>0</v>
          </cell>
          <cell r="F71">
            <v>0</v>
          </cell>
          <cell r="G71" t="str">
            <v>SPF</v>
          </cell>
          <cell r="H71">
            <v>0</v>
          </cell>
          <cell r="I71">
            <v>0</v>
          </cell>
          <cell r="J71" t="str">
            <v>SPF</v>
          </cell>
          <cell r="K71">
            <v>0</v>
          </cell>
          <cell r="L71">
            <v>0</v>
          </cell>
          <cell r="M71" t="str">
            <v>SPF</v>
          </cell>
          <cell r="N71">
            <v>2</v>
          </cell>
        </row>
        <row r="72">
          <cell r="D72" t="str">
            <v>Estadísticas de cemento gris ECG</v>
          </cell>
          <cell r="E72">
            <v>0</v>
          </cell>
          <cell r="F72">
            <v>0</v>
          </cell>
          <cell r="G72" t="str">
            <v>SPF</v>
          </cell>
          <cell r="H72">
            <v>2</v>
          </cell>
          <cell r="I72">
            <v>2</v>
          </cell>
          <cell r="J72">
            <v>1</v>
          </cell>
          <cell r="K72">
            <v>1</v>
          </cell>
          <cell r="L72">
            <v>1</v>
          </cell>
          <cell r="M72">
            <v>1</v>
          </cell>
          <cell r="N72">
            <v>12</v>
          </cell>
        </row>
        <row r="73">
          <cell r="D73" t="str">
            <v>Financiación de viviendas FIVI</v>
          </cell>
          <cell r="E73">
            <v>0</v>
          </cell>
          <cell r="F73">
            <v>0</v>
          </cell>
          <cell r="G73" t="str">
            <v>SPF</v>
          </cell>
          <cell r="H73">
            <v>0</v>
          </cell>
          <cell r="I73">
            <v>0</v>
          </cell>
          <cell r="J73" t="str">
            <v>SPF</v>
          </cell>
          <cell r="K73">
            <v>1</v>
          </cell>
          <cell r="L73">
            <v>1</v>
          </cell>
          <cell r="M73">
            <v>1</v>
          </cell>
          <cell r="N73">
            <v>4</v>
          </cell>
        </row>
        <row r="74">
          <cell r="D74" t="str">
            <v>Indicador de Obras Civiles IIOC</v>
          </cell>
          <cell r="E74">
            <v>0</v>
          </cell>
          <cell r="F74">
            <v>0</v>
          </cell>
          <cell r="G74" t="str">
            <v>SPF</v>
          </cell>
          <cell r="H74">
            <v>0</v>
          </cell>
          <cell r="I74">
            <v>0</v>
          </cell>
          <cell r="J74" t="str">
            <v>SPF</v>
          </cell>
          <cell r="K74">
            <v>1</v>
          </cell>
          <cell r="L74">
            <v>1</v>
          </cell>
          <cell r="M74">
            <v>1</v>
          </cell>
          <cell r="N74">
            <v>4</v>
          </cell>
        </row>
        <row r="75">
          <cell r="D75" t="str">
            <v>Indicadores económicos alrededor de la construcción</v>
          </cell>
          <cell r="E75">
            <v>0</v>
          </cell>
          <cell r="F75">
            <v>0</v>
          </cell>
          <cell r="G75" t="str">
            <v>SPF</v>
          </cell>
          <cell r="H75">
            <v>0</v>
          </cell>
          <cell r="I75">
            <v>0</v>
          </cell>
          <cell r="J75" t="str">
            <v>SPF</v>
          </cell>
          <cell r="K75">
            <v>1</v>
          </cell>
          <cell r="L75">
            <v>1</v>
          </cell>
          <cell r="M75">
            <v>1</v>
          </cell>
          <cell r="N75">
            <v>4</v>
          </cell>
        </row>
        <row r="76">
          <cell r="D76" t="str">
            <v>Licencias de Construcción ELIC</v>
          </cell>
          <cell r="E76">
            <v>0</v>
          </cell>
          <cell r="F76">
            <v>0</v>
          </cell>
          <cell r="G76" t="str">
            <v>SPF</v>
          </cell>
          <cell r="H76">
            <v>2</v>
          </cell>
          <cell r="I76">
            <v>2</v>
          </cell>
          <cell r="J76">
            <v>1</v>
          </cell>
          <cell r="K76">
            <v>1</v>
          </cell>
          <cell r="L76">
            <v>1</v>
          </cell>
          <cell r="M76">
            <v>1</v>
          </cell>
          <cell r="N76">
            <v>12</v>
          </cell>
        </row>
        <row r="77">
          <cell r="D77" t="str">
            <v>Mejoramiento Censo de Edificaciones CEED</v>
          </cell>
          <cell r="E77">
            <v>0</v>
          </cell>
          <cell r="F77">
            <v>0</v>
          </cell>
          <cell r="G77" t="str">
            <v>SPF</v>
          </cell>
          <cell r="H77">
            <v>0</v>
          </cell>
          <cell r="I77">
            <v>0</v>
          </cell>
          <cell r="J77" t="str">
            <v>SPF</v>
          </cell>
          <cell r="K77">
            <v>0</v>
          </cell>
          <cell r="L77">
            <v>0</v>
          </cell>
          <cell r="M77" t="str">
            <v>SPF</v>
          </cell>
        </row>
        <row r="78">
          <cell r="D78" t="str">
            <v>Mejoramiento obras civiles</v>
          </cell>
          <cell r="E78">
            <v>0</v>
          </cell>
          <cell r="F78">
            <v>0</v>
          </cell>
          <cell r="G78" t="str">
            <v>SPF</v>
          </cell>
          <cell r="H78">
            <v>0</v>
          </cell>
          <cell r="I78">
            <v>0</v>
          </cell>
          <cell r="J78" t="str">
            <v>SPF</v>
          </cell>
          <cell r="K78">
            <v>0</v>
          </cell>
          <cell r="L78">
            <v>0</v>
          </cell>
          <cell r="M78" t="str">
            <v>SPF</v>
          </cell>
        </row>
        <row r="79">
          <cell r="D79" t="str">
            <v>Salarios de la construcción</v>
          </cell>
          <cell r="E79">
            <v>0</v>
          </cell>
          <cell r="F79">
            <v>0</v>
          </cell>
          <cell r="G79" t="str">
            <v>SPF</v>
          </cell>
          <cell r="H79">
            <v>2</v>
          </cell>
          <cell r="I79">
            <v>2</v>
          </cell>
          <cell r="J79">
            <v>1</v>
          </cell>
          <cell r="K79">
            <v>1</v>
          </cell>
          <cell r="L79">
            <v>1</v>
          </cell>
          <cell r="M79">
            <v>1</v>
          </cell>
          <cell r="N79">
            <v>12</v>
          </cell>
        </row>
        <row r="80">
          <cell r="D80" t="str">
            <v>Transporte Aéreo de Pasajeros</v>
          </cell>
          <cell r="E80">
            <v>0</v>
          </cell>
          <cell r="F80">
            <v>0</v>
          </cell>
          <cell r="G80" t="str">
            <v>SPF</v>
          </cell>
          <cell r="H80">
            <v>0</v>
          </cell>
          <cell r="I80">
            <v>0</v>
          </cell>
          <cell r="J80" t="str">
            <v>SPF</v>
          </cell>
          <cell r="K80">
            <v>0</v>
          </cell>
          <cell r="L80">
            <v>0</v>
          </cell>
          <cell r="M80" t="str">
            <v>SPF</v>
          </cell>
        </row>
        <row r="81">
          <cell r="D81" t="str">
            <v>Transporte Urbano de Pasajeros ETUP</v>
          </cell>
          <cell r="E81">
            <v>0</v>
          </cell>
          <cell r="F81">
            <v>0</v>
          </cell>
          <cell r="G81" t="str">
            <v>SPF</v>
          </cell>
          <cell r="H81">
            <v>0</v>
          </cell>
          <cell r="I81">
            <v>0</v>
          </cell>
          <cell r="J81" t="str">
            <v>SPF</v>
          </cell>
          <cell r="K81">
            <v>1</v>
          </cell>
          <cell r="L81">
            <v>1</v>
          </cell>
          <cell r="M81">
            <v>1</v>
          </cell>
          <cell r="N81">
            <v>4</v>
          </cell>
        </row>
        <row r="82">
          <cell r="D82" t="str">
            <v>Vivienda de interés social</v>
          </cell>
          <cell r="E82">
            <v>0</v>
          </cell>
          <cell r="F82">
            <v>0</v>
          </cell>
          <cell r="G82" t="str">
            <v>SPF</v>
          </cell>
          <cell r="H82">
            <v>0</v>
          </cell>
          <cell r="I82">
            <v>0</v>
          </cell>
          <cell r="J82" t="str">
            <v>SPF</v>
          </cell>
          <cell r="K82">
            <v>1</v>
          </cell>
          <cell r="L82">
            <v>1</v>
          </cell>
          <cell r="M82">
            <v>1</v>
          </cell>
          <cell r="N82">
            <v>4</v>
          </cell>
        </row>
        <row r="83">
          <cell r="D83" t="str">
            <v>Calidad</v>
          </cell>
          <cell r="E83">
            <v>0</v>
          </cell>
          <cell r="F83">
            <v>0</v>
          </cell>
          <cell r="G83" t="str">
            <v>SPF</v>
          </cell>
          <cell r="H83">
            <v>1</v>
          </cell>
          <cell r="I83">
            <v>1</v>
          </cell>
          <cell r="J83">
            <v>1</v>
          </cell>
          <cell r="K83">
            <v>8</v>
          </cell>
          <cell r="L83">
            <v>8</v>
          </cell>
          <cell r="M83">
            <v>1</v>
          </cell>
          <cell r="N83">
            <v>53</v>
          </cell>
        </row>
        <row r="84">
          <cell r="D84" t="str">
            <v>Investigación</v>
          </cell>
          <cell r="E84">
            <v>0</v>
          </cell>
          <cell r="F84">
            <v>0</v>
          </cell>
          <cell r="G84" t="str">
            <v>SPF</v>
          </cell>
          <cell r="H84">
            <v>0</v>
          </cell>
          <cell r="I84">
            <v>0</v>
          </cell>
          <cell r="J84" t="str">
            <v>SPF</v>
          </cell>
          <cell r="K84">
            <v>0</v>
          </cell>
          <cell r="L84">
            <v>0</v>
          </cell>
          <cell r="M84" t="str">
            <v>SPF</v>
          </cell>
          <cell r="N84">
            <v>7</v>
          </cell>
        </row>
        <row r="85">
          <cell r="D85" t="str">
            <v>Planificación</v>
          </cell>
          <cell r="E85">
            <v>0</v>
          </cell>
          <cell r="F85">
            <v>0</v>
          </cell>
          <cell r="G85" t="str">
            <v>SPF</v>
          </cell>
          <cell r="H85">
            <v>0</v>
          </cell>
          <cell r="I85">
            <v>0</v>
          </cell>
          <cell r="J85" t="str">
            <v>SPF</v>
          </cell>
          <cell r="K85">
            <v>1</v>
          </cell>
          <cell r="L85">
            <v>1</v>
          </cell>
          <cell r="M85">
            <v>1</v>
          </cell>
          <cell r="N85">
            <v>20</v>
          </cell>
        </row>
        <row r="86">
          <cell r="D86" t="str">
            <v>Regulación</v>
          </cell>
          <cell r="E86">
            <v>0</v>
          </cell>
          <cell r="F86">
            <v>0</v>
          </cell>
          <cell r="G86" t="str">
            <v>SPF</v>
          </cell>
          <cell r="H86">
            <v>0</v>
          </cell>
          <cell r="I86">
            <v>0</v>
          </cell>
          <cell r="J86" t="str">
            <v>SPF</v>
          </cell>
          <cell r="K86">
            <v>3</v>
          </cell>
          <cell r="L86">
            <v>1</v>
          </cell>
          <cell r="M86">
            <v>0.3333333333333333</v>
          </cell>
          <cell r="N86">
            <v>35</v>
          </cell>
        </row>
        <row r="87">
          <cell r="D87" t="str">
            <v>Actualización de niveles geográficos</v>
          </cell>
          <cell r="E87">
            <v>0</v>
          </cell>
          <cell r="F87">
            <v>0</v>
          </cell>
          <cell r="G87" t="str">
            <v>SPF</v>
          </cell>
          <cell r="H87">
            <v>0</v>
          </cell>
          <cell r="I87">
            <v>0</v>
          </cell>
          <cell r="J87" t="str">
            <v>SPF</v>
          </cell>
          <cell r="K87">
            <v>0</v>
          </cell>
          <cell r="L87">
            <v>0</v>
          </cell>
          <cell r="M87" t="str">
            <v>SPF</v>
          </cell>
          <cell r="N87">
            <v>21</v>
          </cell>
        </row>
        <row r="88">
          <cell r="D88" t="str">
            <v>Integración de marcos</v>
          </cell>
          <cell r="E88">
            <v>0</v>
          </cell>
          <cell r="F88">
            <v>0</v>
          </cell>
          <cell r="G88" t="str">
            <v>SPF</v>
          </cell>
          <cell r="H88">
            <v>0</v>
          </cell>
          <cell r="I88">
            <v>0</v>
          </cell>
          <cell r="J88" t="str">
            <v>SPF</v>
          </cell>
          <cell r="K88">
            <v>3</v>
          </cell>
          <cell r="L88">
            <v>3</v>
          </cell>
          <cell r="M88">
            <v>1</v>
          </cell>
          <cell r="N88">
            <v>28</v>
          </cell>
        </row>
        <row r="89">
          <cell r="D89" t="str">
            <v>Índice de Costos de la Construcción de Vivienda y Pesada</v>
          </cell>
          <cell r="E89">
            <v>2</v>
          </cell>
          <cell r="F89">
            <v>2</v>
          </cell>
          <cell r="G89">
            <v>1</v>
          </cell>
          <cell r="H89">
            <v>2</v>
          </cell>
          <cell r="I89">
            <v>2</v>
          </cell>
          <cell r="J89">
            <v>1</v>
          </cell>
          <cell r="K89">
            <v>2</v>
          </cell>
          <cell r="L89">
            <v>2</v>
          </cell>
          <cell r="M89">
            <v>1</v>
          </cell>
          <cell r="N89">
            <v>24</v>
          </cell>
        </row>
        <row r="90">
          <cell r="D90" t="str">
            <v>Índice de Costos de la Educación Superior Privada ICESP</v>
          </cell>
          <cell r="E90">
            <v>0</v>
          </cell>
          <cell r="F90">
            <v>0</v>
          </cell>
          <cell r="G90" t="str">
            <v>SPF</v>
          </cell>
          <cell r="H90">
            <v>0</v>
          </cell>
          <cell r="I90">
            <v>0</v>
          </cell>
          <cell r="J90" t="str">
            <v>SPF</v>
          </cell>
          <cell r="K90">
            <v>0</v>
          </cell>
          <cell r="L90">
            <v>0</v>
          </cell>
          <cell r="M90" t="str">
            <v>SPF</v>
          </cell>
          <cell r="N90">
            <v>2</v>
          </cell>
        </row>
        <row r="91">
          <cell r="D91" t="str">
            <v>Índice de Costos de Transporte Intermunicipal</v>
          </cell>
          <cell r="E91">
            <v>0</v>
          </cell>
          <cell r="F91">
            <v>0</v>
          </cell>
          <cell r="G91" t="str">
            <v>SPF</v>
          </cell>
          <cell r="H91">
            <v>0</v>
          </cell>
          <cell r="I91">
            <v>0</v>
          </cell>
          <cell r="J91" t="str">
            <v>SPF</v>
          </cell>
          <cell r="K91">
            <v>0</v>
          </cell>
          <cell r="L91">
            <v>0</v>
          </cell>
          <cell r="M91" t="str">
            <v>SPF</v>
          </cell>
          <cell r="N91">
            <v>1</v>
          </cell>
        </row>
        <row r="92">
          <cell r="D92" t="str">
            <v>Índice de Costos del Transporte de Carga por Carretera ICTC</v>
          </cell>
          <cell r="E92">
            <v>1</v>
          </cell>
          <cell r="F92">
            <v>1</v>
          </cell>
          <cell r="G92">
            <v>1</v>
          </cell>
          <cell r="H92">
            <v>0</v>
          </cell>
          <cell r="I92">
            <v>0</v>
          </cell>
          <cell r="J92" t="str">
            <v>SPF</v>
          </cell>
          <cell r="K92">
            <v>0</v>
          </cell>
          <cell r="L92">
            <v>0</v>
          </cell>
          <cell r="M92" t="str">
            <v>SPF</v>
          </cell>
          <cell r="N92">
            <v>4</v>
          </cell>
        </row>
        <row r="93">
          <cell r="D93" t="str">
            <v>Índice de Precios al Consumidor IPC</v>
          </cell>
          <cell r="E93">
            <v>1</v>
          </cell>
          <cell r="F93">
            <v>1</v>
          </cell>
          <cell r="G93">
            <v>1</v>
          </cell>
          <cell r="H93">
            <v>1</v>
          </cell>
          <cell r="I93">
            <v>1</v>
          </cell>
          <cell r="J93">
            <v>1</v>
          </cell>
          <cell r="K93">
            <v>1</v>
          </cell>
          <cell r="L93">
            <v>1</v>
          </cell>
          <cell r="M93">
            <v>1</v>
          </cell>
          <cell r="N93">
            <v>12</v>
          </cell>
        </row>
        <row r="94">
          <cell r="D94" t="str">
            <v>Índice de Precios al Productor IPP</v>
          </cell>
          <cell r="E94">
            <v>1</v>
          </cell>
          <cell r="F94">
            <v>1</v>
          </cell>
          <cell r="G94">
            <v>1</v>
          </cell>
          <cell r="H94">
            <v>1</v>
          </cell>
          <cell r="I94">
            <v>0</v>
          </cell>
          <cell r="J94">
            <v>0</v>
          </cell>
          <cell r="K94">
            <v>1</v>
          </cell>
          <cell r="L94">
            <v>0</v>
          </cell>
          <cell r="M94">
            <v>0</v>
          </cell>
          <cell r="N94">
            <v>12</v>
          </cell>
        </row>
        <row r="95">
          <cell r="D95" t="str">
            <v>Índice de Precios de exportados e importados IPXM</v>
          </cell>
          <cell r="E95">
            <v>0</v>
          </cell>
          <cell r="F95">
            <v>0</v>
          </cell>
          <cell r="G95" t="str">
            <v>SPF</v>
          </cell>
          <cell r="H95">
            <v>0</v>
          </cell>
          <cell r="I95">
            <v>0</v>
          </cell>
          <cell r="J95" t="str">
            <v>SPF</v>
          </cell>
          <cell r="K95">
            <v>0</v>
          </cell>
          <cell r="L95">
            <v>0</v>
          </cell>
          <cell r="M95" t="str">
            <v>SPF</v>
          </cell>
        </row>
        <row r="96">
          <cell r="D96" t="str">
            <v>Índice de Precios de Vivienda Nueva y Edificaciones</v>
          </cell>
          <cell r="E96">
            <v>0</v>
          </cell>
          <cell r="F96">
            <v>0</v>
          </cell>
          <cell r="G96" t="str">
            <v>SPF</v>
          </cell>
          <cell r="H96">
            <v>0</v>
          </cell>
          <cell r="I96">
            <v>0</v>
          </cell>
          <cell r="J96" t="str">
            <v>SPF</v>
          </cell>
          <cell r="K96">
            <v>1</v>
          </cell>
          <cell r="L96">
            <v>1</v>
          </cell>
          <cell r="M96">
            <v>1</v>
          </cell>
          <cell r="N96">
            <v>4</v>
          </cell>
        </row>
        <row r="97">
          <cell r="D97" t="str">
            <v>Índice de Valoración Predial IVP</v>
          </cell>
          <cell r="E97">
            <v>0</v>
          </cell>
          <cell r="F97">
            <v>0</v>
          </cell>
          <cell r="G97" t="str">
            <v>SPF</v>
          </cell>
          <cell r="H97">
            <v>0</v>
          </cell>
          <cell r="I97">
            <v>0</v>
          </cell>
          <cell r="J97" t="str">
            <v>SPF</v>
          </cell>
          <cell r="K97">
            <v>0</v>
          </cell>
          <cell r="L97">
            <v>0</v>
          </cell>
          <cell r="M97" t="str">
            <v>SPF</v>
          </cell>
          <cell r="N97">
            <v>1</v>
          </cell>
        </row>
        <row r="98">
          <cell r="D98" t="str">
            <v>Rediseño de Índices</v>
          </cell>
          <cell r="E98">
            <v>0</v>
          </cell>
          <cell r="F98">
            <v>0</v>
          </cell>
          <cell r="G98" t="str">
            <v>SPF</v>
          </cell>
          <cell r="H98">
            <v>0</v>
          </cell>
          <cell r="I98">
            <v>0</v>
          </cell>
          <cell r="J98" t="str">
            <v>SPF</v>
          </cell>
          <cell r="K98">
            <v>0</v>
          </cell>
          <cell r="L98">
            <v>0</v>
          </cell>
          <cell r="M98" t="str">
            <v>SPF</v>
          </cell>
        </row>
        <row r="99">
          <cell r="D99" t="str">
            <v>Encuesta Ambiental de Hoteles EAH</v>
          </cell>
          <cell r="E99">
            <v>0</v>
          </cell>
          <cell r="F99">
            <v>0</v>
          </cell>
          <cell r="G99" t="str">
            <v>SPF</v>
          </cell>
          <cell r="H99">
            <v>0</v>
          </cell>
          <cell r="I99">
            <v>0</v>
          </cell>
          <cell r="J99" t="str">
            <v>SPF</v>
          </cell>
          <cell r="K99">
            <v>0</v>
          </cell>
          <cell r="L99">
            <v>0</v>
          </cell>
          <cell r="M99" t="str">
            <v>SPF</v>
          </cell>
          <cell r="N99">
            <v>9</v>
          </cell>
        </row>
        <row r="100">
          <cell r="D100" t="str">
            <v>Encuesta Ambiental Industrial EAI</v>
          </cell>
          <cell r="E100">
            <v>0</v>
          </cell>
          <cell r="F100">
            <v>0</v>
          </cell>
          <cell r="G100" t="str">
            <v>SPF</v>
          </cell>
          <cell r="H100">
            <v>0</v>
          </cell>
          <cell r="I100">
            <v>0</v>
          </cell>
          <cell r="J100" t="str">
            <v>SPF</v>
          </cell>
          <cell r="K100">
            <v>0</v>
          </cell>
          <cell r="L100">
            <v>0</v>
          </cell>
          <cell r="M100" t="str">
            <v>SPF</v>
          </cell>
          <cell r="N100">
            <v>1</v>
          </cell>
        </row>
        <row r="101">
          <cell r="D101" t="str">
            <v>Indicadores y proyectos especiales</v>
          </cell>
          <cell r="E101">
            <v>0</v>
          </cell>
          <cell r="F101">
            <v>0</v>
          </cell>
          <cell r="G101" t="str">
            <v>SPF</v>
          </cell>
          <cell r="H101">
            <v>0</v>
          </cell>
          <cell r="I101">
            <v>0</v>
          </cell>
          <cell r="J101" t="str">
            <v>SPF</v>
          </cell>
          <cell r="K101">
            <v>0</v>
          </cell>
          <cell r="L101">
            <v>0</v>
          </cell>
          <cell r="M101" t="str">
            <v>SPF</v>
          </cell>
          <cell r="N101">
            <v>6</v>
          </cell>
        </row>
        <row r="102">
          <cell r="D102" t="str">
            <v>Sistema de Información Ambiental</v>
          </cell>
          <cell r="E102">
            <v>0</v>
          </cell>
          <cell r="F102">
            <v>0</v>
          </cell>
          <cell r="G102" t="str">
            <v>SPF</v>
          </cell>
          <cell r="H102">
            <v>0</v>
          </cell>
          <cell r="I102">
            <v>0</v>
          </cell>
          <cell r="J102" t="str">
            <v>SPF</v>
          </cell>
          <cell r="K102">
            <v>0</v>
          </cell>
          <cell r="L102">
            <v>0</v>
          </cell>
          <cell r="M102" t="str">
            <v>SPF</v>
          </cell>
          <cell r="N102">
            <v>1</v>
          </cell>
        </row>
        <row r="103">
          <cell r="D103" t="str">
            <v>Sistema Nacional Ambiental SINA</v>
          </cell>
          <cell r="E103">
            <v>0</v>
          </cell>
          <cell r="F103">
            <v>0</v>
          </cell>
          <cell r="G103" t="str">
            <v>SPF</v>
          </cell>
          <cell r="H103">
            <v>0</v>
          </cell>
          <cell r="I103">
            <v>0</v>
          </cell>
          <cell r="J103" t="str">
            <v>SPF</v>
          </cell>
          <cell r="K103">
            <v>0</v>
          </cell>
          <cell r="L103">
            <v>0</v>
          </cell>
          <cell r="M103" t="str">
            <v>SPF</v>
          </cell>
          <cell r="N103">
            <v>4</v>
          </cell>
        </row>
        <row r="104">
          <cell r="G104" t="str">
            <v>SPF</v>
          </cell>
          <cell r="J104" t="str">
            <v>SPF</v>
          </cell>
          <cell r="M104" t="str">
            <v>SPF</v>
          </cell>
        </row>
        <row r="105">
          <cell r="D105" t="str">
            <v>Prensa</v>
          </cell>
          <cell r="E105">
            <v>1</v>
          </cell>
          <cell r="F105">
            <v>0</v>
          </cell>
          <cell r="G105">
            <v>0</v>
          </cell>
          <cell r="H105">
            <v>2</v>
          </cell>
          <cell r="I105">
            <v>1</v>
          </cell>
          <cell r="J105">
            <v>0.5</v>
          </cell>
          <cell r="K105">
            <v>5</v>
          </cell>
          <cell r="L105">
            <v>2</v>
          </cell>
          <cell r="M105">
            <v>0.4</v>
          </cell>
          <cell r="N105">
            <v>34</v>
          </cell>
        </row>
        <row r="106">
          <cell r="D106" t="str">
            <v>Calidad de Vida Laboral</v>
          </cell>
          <cell r="E106">
            <v>0</v>
          </cell>
          <cell r="F106">
            <v>0</v>
          </cell>
          <cell r="G106" t="str">
            <v>SPF</v>
          </cell>
          <cell r="H106">
            <v>0</v>
          </cell>
          <cell r="I106">
            <v>0</v>
          </cell>
          <cell r="J106" t="str">
            <v>SPF</v>
          </cell>
          <cell r="K106">
            <v>0</v>
          </cell>
          <cell r="L106">
            <v>0</v>
          </cell>
          <cell r="M106" t="str">
            <v>SPF</v>
          </cell>
        </row>
        <row r="107">
          <cell r="D107" t="str">
            <v>Centro Andino de Altos Estudios CANDANE</v>
          </cell>
          <cell r="E107">
            <v>0</v>
          </cell>
          <cell r="F107">
            <v>0</v>
          </cell>
          <cell r="G107" t="str">
            <v>SPF</v>
          </cell>
          <cell r="H107">
            <v>0</v>
          </cell>
          <cell r="I107">
            <v>0</v>
          </cell>
          <cell r="J107" t="str">
            <v>SPF</v>
          </cell>
          <cell r="K107">
            <v>2</v>
          </cell>
          <cell r="L107">
            <v>2</v>
          </cell>
          <cell r="M107">
            <v>1</v>
          </cell>
          <cell r="N107">
            <v>31</v>
          </cell>
        </row>
        <row r="108">
          <cell r="D108" t="str">
            <v>Gestión Jurídica</v>
          </cell>
          <cell r="E108">
            <v>0</v>
          </cell>
          <cell r="F108">
            <v>0</v>
          </cell>
          <cell r="G108" t="str">
            <v>SPF</v>
          </cell>
          <cell r="H108">
            <v>0</v>
          </cell>
          <cell r="I108">
            <v>0</v>
          </cell>
          <cell r="J108" t="str">
            <v>SPF</v>
          </cell>
          <cell r="K108">
            <v>0</v>
          </cell>
          <cell r="L108">
            <v>0</v>
          </cell>
          <cell r="M108" t="str">
            <v>SPF</v>
          </cell>
          <cell r="N108">
            <v>2</v>
          </cell>
        </row>
        <row r="109">
          <cell r="D109" t="str">
            <v>Ingeniería de Software</v>
          </cell>
          <cell r="E109">
            <v>0</v>
          </cell>
          <cell r="F109">
            <v>0</v>
          </cell>
          <cell r="G109" t="str">
            <v>SPF</v>
          </cell>
          <cell r="H109">
            <v>1</v>
          </cell>
          <cell r="I109">
            <v>1</v>
          </cell>
          <cell r="J109">
            <v>1</v>
          </cell>
          <cell r="K109">
            <v>1</v>
          </cell>
          <cell r="L109">
            <v>1</v>
          </cell>
          <cell r="M109">
            <v>1</v>
          </cell>
          <cell r="N109">
            <v>25</v>
          </cell>
        </row>
        <row r="110">
          <cell r="D110" t="str">
            <v>Modernización de Tecnología de Información</v>
          </cell>
          <cell r="E110">
            <v>0</v>
          </cell>
          <cell r="F110">
            <v>0</v>
          </cell>
          <cell r="G110" t="str">
            <v>SPF</v>
          </cell>
          <cell r="H110">
            <v>0</v>
          </cell>
          <cell r="I110">
            <v>0</v>
          </cell>
          <cell r="J110" t="str">
            <v>SPF</v>
          </cell>
          <cell r="K110">
            <v>1</v>
          </cell>
          <cell r="L110">
            <v>1</v>
          </cell>
          <cell r="M110">
            <v>1</v>
          </cell>
          <cell r="N110">
            <v>13</v>
          </cell>
        </row>
        <row r="111">
          <cell r="D111" t="str">
            <v>Plan institucional de capacitación</v>
          </cell>
          <cell r="E111">
            <v>0</v>
          </cell>
          <cell r="F111">
            <v>0</v>
          </cell>
          <cell r="G111" t="str">
            <v>SPF</v>
          </cell>
          <cell r="H111">
            <v>1</v>
          </cell>
          <cell r="I111">
            <v>1</v>
          </cell>
          <cell r="J111">
            <v>1</v>
          </cell>
          <cell r="K111">
            <v>0</v>
          </cell>
          <cell r="L111">
            <v>0</v>
          </cell>
          <cell r="M111" t="str">
            <v>SPF</v>
          </cell>
          <cell r="N111">
            <v>2</v>
          </cell>
        </row>
        <row r="112">
          <cell r="D112" t="str">
            <v>Red Virtual de Datos</v>
          </cell>
          <cell r="E112">
            <v>4</v>
          </cell>
          <cell r="F112">
            <v>4</v>
          </cell>
          <cell r="G112">
            <v>1</v>
          </cell>
          <cell r="H112">
            <v>4</v>
          </cell>
          <cell r="I112">
            <v>4</v>
          </cell>
          <cell r="J112">
            <v>1</v>
          </cell>
          <cell r="K112">
            <v>5</v>
          </cell>
          <cell r="L112">
            <v>5</v>
          </cell>
          <cell r="M112">
            <v>1</v>
          </cell>
          <cell r="N112">
            <v>52</v>
          </cell>
        </row>
        <row r="113">
          <cell r="D113" t="str">
            <v>Relaciones Internacionales</v>
          </cell>
          <cell r="E113">
            <v>0</v>
          </cell>
          <cell r="F113">
            <v>0</v>
          </cell>
          <cell r="G113" t="str">
            <v>SPF</v>
          </cell>
          <cell r="H113">
            <v>0</v>
          </cell>
          <cell r="I113">
            <v>0</v>
          </cell>
          <cell r="J113" t="str">
            <v>SPF</v>
          </cell>
          <cell r="K113">
            <v>3</v>
          </cell>
          <cell r="L113">
            <v>3</v>
          </cell>
          <cell r="M113">
            <v>1</v>
          </cell>
          <cell r="N113">
            <v>14</v>
          </cell>
        </row>
        <row r="114">
          <cell r="D114" t="str">
            <v>Sistema de Gestión de Calidad</v>
          </cell>
          <cell r="E114">
            <v>0</v>
          </cell>
          <cell r="F114">
            <v>0</v>
          </cell>
          <cell r="G114" t="str">
            <v>SPF</v>
          </cell>
          <cell r="H114">
            <v>1</v>
          </cell>
          <cell r="I114">
            <v>1</v>
          </cell>
          <cell r="J114">
            <v>1</v>
          </cell>
          <cell r="K114">
            <v>0</v>
          </cell>
          <cell r="L114">
            <v>0</v>
          </cell>
          <cell r="M114" t="str">
            <v>SPF</v>
          </cell>
          <cell r="N114">
            <v>7</v>
          </cell>
        </row>
        <row r="115">
          <cell r="D115" t="str">
            <v>Sistema de mercadeo y Red Física</v>
          </cell>
          <cell r="E115">
            <v>13</v>
          </cell>
          <cell r="F115">
            <v>13</v>
          </cell>
          <cell r="G115">
            <v>1</v>
          </cell>
          <cell r="H115">
            <v>14</v>
          </cell>
          <cell r="I115">
            <v>14</v>
          </cell>
          <cell r="J115">
            <v>1</v>
          </cell>
          <cell r="K115">
            <v>17</v>
          </cell>
          <cell r="L115">
            <v>17</v>
          </cell>
          <cell r="M115">
            <v>1</v>
          </cell>
          <cell r="N115">
            <v>174</v>
          </cell>
        </row>
        <row r="116">
          <cell r="D116" t="str">
            <v>Sistema de Planeación</v>
          </cell>
          <cell r="E116">
            <v>1</v>
          </cell>
          <cell r="F116">
            <v>1</v>
          </cell>
          <cell r="G116">
            <v>1</v>
          </cell>
          <cell r="H116">
            <v>2</v>
          </cell>
          <cell r="I116">
            <v>1</v>
          </cell>
          <cell r="J116">
            <v>0.5</v>
          </cell>
          <cell r="K116">
            <v>1</v>
          </cell>
          <cell r="L116">
            <v>1</v>
          </cell>
          <cell r="M116">
            <v>1</v>
          </cell>
          <cell r="N116">
            <v>15</v>
          </cell>
        </row>
        <row r="117">
          <cell r="D117" t="str">
            <v>Soporte Plataforma Tecnológica</v>
          </cell>
          <cell r="E117">
            <v>0</v>
          </cell>
          <cell r="F117">
            <v>0</v>
          </cell>
          <cell r="G117" t="str">
            <v>SPF</v>
          </cell>
          <cell r="H117">
            <v>0</v>
          </cell>
          <cell r="I117">
            <v>0</v>
          </cell>
          <cell r="J117" t="str">
            <v>SPF</v>
          </cell>
          <cell r="K117">
            <v>0</v>
          </cell>
          <cell r="L117">
            <v>0</v>
          </cell>
          <cell r="M117" t="str">
            <v>SPF</v>
          </cell>
          <cell r="N117">
            <v>30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_EPG034_EjecucionPresupuesta"/>
    </sheetNames>
    <sheetDataSet>
      <sheetData sheetId="0">
        <row r="15">
          <cell r="W15">
            <v>4308216783.12</v>
          </cell>
        </row>
        <row r="16">
          <cell r="W16">
            <v>5446262518.2</v>
          </cell>
        </row>
        <row r="17">
          <cell r="W17">
            <v>1859141531</v>
          </cell>
        </row>
        <row r="18">
          <cell r="W18">
            <v>6574730360.2</v>
          </cell>
        </row>
        <row r="19">
          <cell r="W19">
            <v>2853819556</v>
          </cell>
        </row>
        <row r="20">
          <cell r="W20">
            <v>6173201290.2</v>
          </cell>
        </row>
        <row r="21">
          <cell r="W21">
            <v>9779040120.6</v>
          </cell>
        </row>
        <row r="22">
          <cell r="W22">
            <v>232496145</v>
          </cell>
        </row>
        <row r="23">
          <cell r="W23">
            <v>927604667.2</v>
          </cell>
        </row>
        <row r="24">
          <cell r="W24">
            <v>1445226206.2</v>
          </cell>
        </row>
        <row r="25">
          <cell r="W25">
            <v>678871403.2</v>
          </cell>
        </row>
        <row r="26">
          <cell r="W26">
            <v>2340233697.2</v>
          </cell>
        </row>
        <row r="27">
          <cell r="W27">
            <v>14418882836.203001</v>
          </cell>
        </row>
        <row r="28">
          <cell r="W28">
            <v>1878684917.2</v>
          </cell>
        </row>
        <row r="29">
          <cell r="W29">
            <v>3510250945.7</v>
          </cell>
        </row>
        <row r="31">
          <cell r="W31">
            <v>133806831</v>
          </cell>
        </row>
        <row r="32">
          <cell r="W32">
            <v>2366501066</v>
          </cell>
        </row>
        <row r="44">
          <cell r="W44">
            <v>6531827535.809999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8:T109"/>
  <sheetViews>
    <sheetView zoomScale="70" zoomScaleNormal="70" zoomScalePageLayoutView="0" workbookViewId="0" topLeftCell="A1">
      <selection activeCell="A3" sqref="A3"/>
    </sheetView>
  </sheetViews>
  <sheetFormatPr defaultColWidth="11.19921875" defaultRowHeight="14.25"/>
  <cols>
    <col min="1" max="1" width="27.69921875" style="0" customWidth="1"/>
    <col min="2" max="2" width="19.59765625" style="0" customWidth="1"/>
    <col min="3" max="3" width="14.19921875" style="0" customWidth="1"/>
    <col min="4" max="4" width="16.09765625" style="0" customWidth="1"/>
    <col min="5" max="5" width="18.796875" style="0" customWidth="1"/>
    <col min="6" max="6" width="10.296875" style="0" bestFit="1" customWidth="1"/>
    <col min="7" max="7" width="10.796875" style="0" bestFit="1" customWidth="1"/>
    <col min="8" max="8" width="11.59765625" style="0" customWidth="1"/>
    <col min="9" max="9" width="10.296875" style="0" bestFit="1" customWidth="1"/>
    <col min="10" max="10" width="10.796875" style="0" bestFit="1" customWidth="1"/>
    <col min="11" max="11" width="11.3984375" style="0" customWidth="1"/>
    <col min="12" max="12" width="10.296875" style="0" bestFit="1" customWidth="1"/>
    <col min="13" max="13" width="10.796875" style="0" bestFit="1" customWidth="1"/>
    <col min="14" max="14" width="11.8984375" style="0" customWidth="1"/>
    <col min="15" max="15" width="10.796875" style="0" customWidth="1"/>
    <col min="16" max="16" width="9.3984375" style="0" customWidth="1"/>
    <col min="17" max="17" width="20.5" style="0" bestFit="1" customWidth="1"/>
    <col min="18" max="18" width="23.69921875" style="0" bestFit="1" customWidth="1"/>
    <col min="19" max="19" width="33.3984375" style="0" customWidth="1"/>
    <col min="20" max="20" width="17.3984375" style="0" bestFit="1" customWidth="1"/>
  </cols>
  <sheetData>
    <row r="7" ht="15" thickBot="1"/>
    <row r="8" spans="1:19" ht="33.75" customHeight="1">
      <c r="A8" s="132" t="s">
        <v>133</v>
      </c>
      <c r="B8" s="134" t="s">
        <v>122</v>
      </c>
      <c r="C8" s="134" t="s">
        <v>15</v>
      </c>
      <c r="D8" s="134" t="s">
        <v>17</v>
      </c>
      <c r="E8" s="134" t="s">
        <v>150</v>
      </c>
      <c r="F8" s="134" t="s">
        <v>191</v>
      </c>
      <c r="G8" s="134"/>
      <c r="H8" s="134"/>
      <c r="I8" s="134" t="s">
        <v>192</v>
      </c>
      <c r="J8" s="134"/>
      <c r="K8" s="134"/>
      <c r="L8" s="134" t="s">
        <v>193</v>
      </c>
      <c r="M8" s="134"/>
      <c r="N8" s="134"/>
      <c r="O8" s="134" t="s">
        <v>201</v>
      </c>
      <c r="P8" s="134"/>
      <c r="Q8" s="138" t="s">
        <v>132</v>
      </c>
      <c r="R8" s="138" t="s">
        <v>142</v>
      </c>
      <c r="S8" s="134" t="s">
        <v>124</v>
      </c>
    </row>
    <row r="9" spans="1:19" ht="60" customHeight="1" thickBot="1">
      <c r="A9" s="133"/>
      <c r="B9" s="135"/>
      <c r="C9" s="135"/>
      <c r="D9" s="135"/>
      <c r="E9" s="135"/>
      <c r="F9" s="31" t="s">
        <v>16</v>
      </c>
      <c r="G9" s="31" t="s">
        <v>21</v>
      </c>
      <c r="H9" s="31" t="s">
        <v>118</v>
      </c>
      <c r="I9" s="31" t="s">
        <v>16</v>
      </c>
      <c r="J9" s="31" t="s">
        <v>21</v>
      </c>
      <c r="K9" s="31" t="s">
        <v>118</v>
      </c>
      <c r="L9" s="31" t="s">
        <v>16</v>
      </c>
      <c r="M9" s="31" t="s">
        <v>21</v>
      </c>
      <c r="N9" s="31" t="s">
        <v>118</v>
      </c>
      <c r="O9" s="31" t="s">
        <v>202</v>
      </c>
      <c r="P9" s="31" t="s">
        <v>203</v>
      </c>
      <c r="Q9" s="139"/>
      <c r="R9" s="139"/>
      <c r="S9" s="136"/>
    </row>
    <row r="10" spans="1:20" ht="135">
      <c r="A10" s="28" t="s">
        <v>125</v>
      </c>
      <c r="B10" s="28" t="s">
        <v>130</v>
      </c>
      <c r="C10" s="9" t="s">
        <v>1</v>
      </c>
      <c r="D10" s="25" t="s">
        <v>18</v>
      </c>
      <c r="E10" s="25" t="s">
        <v>151</v>
      </c>
      <c r="F10" s="43">
        <v>0</v>
      </c>
      <c r="G10" s="43">
        <v>0</v>
      </c>
      <c r="H10" s="44" t="s">
        <v>190</v>
      </c>
      <c r="I10" s="43">
        <v>0</v>
      </c>
      <c r="J10" s="43">
        <v>0</v>
      </c>
      <c r="K10" s="44" t="s">
        <v>190</v>
      </c>
      <c r="L10" s="43">
        <v>2</v>
      </c>
      <c r="M10" s="43">
        <v>2</v>
      </c>
      <c r="N10" s="44">
        <v>1</v>
      </c>
      <c r="O10" s="28">
        <v>12</v>
      </c>
      <c r="P10" s="29">
        <f>+IF(O10=0,"",(G10+J10+M10)/O10)</f>
        <v>0.16666666666666666</v>
      </c>
      <c r="Q10" s="137">
        <v>23433891092</v>
      </c>
      <c r="R10" s="137">
        <v>5080856508.2</v>
      </c>
      <c r="S10" s="17"/>
      <c r="T10" s="3"/>
    </row>
    <row r="11" spans="1:19" ht="144" customHeight="1">
      <c r="A11" s="1" t="s">
        <v>125</v>
      </c>
      <c r="B11" s="1" t="s">
        <v>130</v>
      </c>
      <c r="C11" s="16" t="s">
        <v>1</v>
      </c>
      <c r="D11" s="14" t="s">
        <v>19</v>
      </c>
      <c r="E11" s="14" t="s">
        <v>151</v>
      </c>
      <c r="F11" s="43">
        <v>0</v>
      </c>
      <c r="G11" s="43">
        <v>0</v>
      </c>
      <c r="H11" s="44" t="s">
        <v>190</v>
      </c>
      <c r="I11" s="43">
        <v>1</v>
      </c>
      <c r="J11" s="43">
        <v>1</v>
      </c>
      <c r="K11" s="44">
        <v>1</v>
      </c>
      <c r="L11" s="43">
        <v>0</v>
      </c>
      <c r="M11" s="43">
        <v>0</v>
      </c>
      <c r="N11" s="44" t="s">
        <v>190</v>
      </c>
      <c r="O11" s="28">
        <v>1</v>
      </c>
      <c r="P11" s="29">
        <f>+IF(O11=0,"",(G11+J11+M11)/O11)</f>
        <v>1</v>
      </c>
      <c r="Q11" s="137"/>
      <c r="R11" s="137"/>
      <c r="S11" s="17"/>
    </row>
    <row r="12" spans="1:19" ht="145.5" customHeight="1">
      <c r="A12" s="1" t="s">
        <v>125</v>
      </c>
      <c r="B12" s="1" t="s">
        <v>130</v>
      </c>
      <c r="C12" s="16" t="s">
        <v>1</v>
      </c>
      <c r="D12" s="14" t="s">
        <v>20</v>
      </c>
      <c r="E12" s="14" t="s">
        <v>151</v>
      </c>
      <c r="F12" s="43">
        <v>0</v>
      </c>
      <c r="G12" s="43">
        <v>0</v>
      </c>
      <c r="H12" s="44" t="s">
        <v>190</v>
      </c>
      <c r="I12" s="43">
        <v>0</v>
      </c>
      <c r="J12" s="43">
        <v>0</v>
      </c>
      <c r="K12" s="44" t="s">
        <v>190</v>
      </c>
      <c r="L12" s="43">
        <v>0</v>
      </c>
      <c r="M12" s="43">
        <v>0</v>
      </c>
      <c r="N12" s="44" t="s">
        <v>190</v>
      </c>
      <c r="O12" s="28">
        <v>1</v>
      </c>
      <c r="P12" s="29">
        <f aca="true" t="shared" si="0" ref="P12:P74">+IF(O12=0,"",(G12+J12+M12)/O12)</f>
        <v>0</v>
      </c>
      <c r="Q12" s="137"/>
      <c r="R12" s="137"/>
      <c r="S12" s="49"/>
    </row>
    <row r="13" spans="1:19" ht="140.25" customHeight="1">
      <c r="A13" s="1" t="s">
        <v>125</v>
      </c>
      <c r="B13" s="1" t="s">
        <v>130</v>
      </c>
      <c r="C13" s="16" t="s">
        <v>2</v>
      </c>
      <c r="D13" s="14" t="s">
        <v>22</v>
      </c>
      <c r="E13" s="14" t="s">
        <v>151</v>
      </c>
      <c r="F13" s="43">
        <v>0</v>
      </c>
      <c r="G13" s="43">
        <v>0</v>
      </c>
      <c r="H13" s="44" t="s">
        <v>190</v>
      </c>
      <c r="I13" s="43">
        <v>0</v>
      </c>
      <c r="J13" s="43">
        <v>0</v>
      </c>
      <c r="K13" s="44" t="s">
        <v>190</v>
      </c>
      <c r="L13" s="43">
        <v>0</v>
      </c>
      <c r="M13" s="43">
        <v>0</v>
      </c>
      <c r="N13" s="44" t="s">
        <v>190</v>
      </c>
      <c r="O13" s="28">
        <v>16</v>
      </c>
      <c r="P13" s="29">
        <f t="shared" si="0"/>
        <v>0</v>
      </c>
      <c r="Q13" s="137">
        <v>7948602382</v>
      </c>
      <c r="R13" s="137">
        <v>3332139857.2</v>
      </c>
      <c r="S13" s="17"/>
    </row>
    <row r="14" spans="1:19" ht="135.75" customHeight="1">
      <c r="A14" s="1" t="s">
        <v>125</v>
      </c>
      <c r="B14" s="1" t="s">
        <v>130</v>
      </c>
      <c r="C14" s="16" t="s">
        <v>2</v>
      </c>
      <c r="D14" s="14" t="s">
        <v>23</v>
      </c>
      <c r="E14" s="14" t="s">
        <v>151</v>
      </c>
      <c r="F14" s="43">
        <v>0</v>
      </c>
      <c r="G14" s="43">
        <v>0</v>
      </c>
      <c r="H14" s="44" t="s">
        <v>190</v>
      </c>
      <c r="I14" s="43">
        <v>0</v>
      </c>
      <c r="J14" s="43">
        <v>0</v>
      </c>
      <c r="K14" s="44" t="s">
        <v>190</v>
      </c>
      <c r="L14" s="43">
        <v>0</v>
      </c>
      <c r="M14" s="43">
        <v>0</v>
      </c>
      <c r="N14" s="44" t="s">
        <v>190</v>
      </c>
      <c r="O14" s="28">
        <v>2</v>
      </c>
      <c r="P14" s="29">
        <f t="shared" si="0"/>
        <v>0</v>
      </c>
      <c r="Q14" s="137"/>
      <c r="R14" s="137"/>
      <c r="S14" s="17"/>
    </row>
    <row r="15" spans="1:19" ht="138.75" customHeight="1">
      <c r="A15" s="1" t="s">
        <v>125</v>
      </c>
      <c r="B15" s="1" t="s">
        <v>130</v>
      </c>
      <c r="C15" s="16" t="s">
        <v>2</v>
      </c>
      <c r="D15" s="14" t="s">
        <v>24</v>
      </c>
      <c r="E15" s="14" t="s">
        <v>151</v>
      </c>
      <c r="F15" s="43">
        <v>0</v>
      </c>
      <c r="G15" s="43">
        <v>0</v>
      </c>
      <c r="H15" s="44" t="s">
        <v>190</v>
      </c>
      <c r="I15" s="43">
        <v>1</v>
      </c>
      <c r="J15" s="43">
        <v>1</v>
      </c>
      <c r="K15" s="44">
        <v>1</v>
      </c>
      <c r="L15" s="43">
        <v>0</v>
      </c>
      <c r="M15" s="43">
        <v>0</v>
      </c>
      <c r="N15" s="44" t="s">
        <v>190</v>
      </c>
      <c r="O15" s="28">
        <v>10</v>
      </c>
      <c r="P15" s="29">
        <f t="shared" si="0"/>
        <v>0.1</v>
      </c>
      <c r="Q15" s="137"/>
      <c r="R15" s="137"/>
      <c r="S15" s="17"/>
    </row>
    <row r="16" spans="1:19" ht="128.25" customHeight="1">
      <c r="A16" s="1" t="s">
        <v>125</v>
      </c>
      <c r="B16" s="1" t="s">
        <v>130</v>
      </c>
      <c r="C16" s="16" t="s">
        <v>2</v>
      </c>
      <c r="D16" s="14" t="s">
        <v>25</v>
      </c>
      <c r="E16" s="14" t="s">
        <v>151</v>
      </c>
      <c r="F16" s="43">
        <v>0</v>
      </c>
      <c r="G16" s="43">
        <v>0</v>
      </c>
      <c r="H16" s="44" t="s">
        <v>190</v>
      </c>
      <c r="I16" s="43">
        <v>0</v>
      </c>
      <c r="J16" s="43">
        <v>0</v>
      </c>
      <c r="K16" s="44" t="s">
        <v>190</v>
      </c>
      <c r="L16" s="43">
        <v>1</v>
      </c>
      <c r="M16" s="43">
        <v>1</v>
      </c>
      <c r="N16" s="44">
        <v>1</v>
      </c>
      <c r="O16" s="28">
        <v>5</v>
      </c>
      <c r="P16" s="29">
        <f t="shared" si="0"/>
        <v>0.2</v>
      </c>
      <c r="Q16" s="137"/>
      <c r="R16" s="137"/>
      <c r="S16" s="17"/>
    </row>
    <row r="17" spans="1:19" ht="128.25" customHeight="1">
      <c r="A17" s="1" t="s">
        <v>125</v>
      </c>
      <c r="B17" s="1" t="s">
        <v>130</v>
      </c>
      <c r="C17" s="16" t="s">
        <v>2</v>
      </c>
      <c r="D17" s="14" t="s">
        <v>26</v>
      </c>
      <c r="E17" s="14" t="s">
        <v>151</v>
      </c>
      <c r="F17" s="43">
        <v>0</v>
      </c>
      <c r="G17" s="43">
        <v>0</v>
      </c>
      <c r="H17" s="44" t="s">
        <v>190</v>
      </c>
      <c r="I17" s="43">
        <v>0</v>
      </c>
      <c r="J17" s="43">
        <v>0</v>
      </c>
      <c r="K17" s="44" t="s">
        <v>190</v>
      </c>
      <c r="L17" s="43">
        <v>0</v>
      </c>
      <c r="M17" s="43">
        <v>0</v>
      </c>
      <c r="N17" s="44" t="s">
        <v>190</v>
      </c>
      <c r="O17" s="28">
        <v>4</v>
      </c>
      <c r="P17" s="29">
        <f t="shared" si="0"/>
        <v>0</v>
      </c>
      <c r="Q17" s="137"/>
      <c r="R17" s="137"/>
      <c r="S17" s="17"/>
    </row>
    <row r="18" spans="1:19" ht="128.25" customHeight="1">
      <c r="A18" s="1" t="s">
        <v>125</v>
      </c>
      <c r="B18" s="1" t="s">
        <v>130</v>
      </c>
      <c r="C18" s="16" t="s">
        <v>2</v>
      </c>
      <c r="D18" s="14" t="s">
        <v>27</v>
      </c>
      <c r="E18" s="14" t="s">
        <v>151</v>
      </c>
      <c r="F18" s="43">
        <v>0</v>
      </c>
      <c r="G18" s="43">
        <v>0</v>
      </c>
      <c r="H18" s="44" t="s">
        <v>190</v>
      </c>
      <c r="I18" s="43">
        <v>0</v>
      </c>
      <c r="J18" s="43">
        <v>0</v>
      </c>
      <c r="K18" s="44" t="s">
        <v>190</v>
      </c>
      <c r="L18" s="43">
        <v>1</v>
      </c>
      <c r="M18" s="43">
        <v>0</v>
      </c>
      <c r="N18" s="44">
        <v>0</v>
      </c>
      <c r="O18" s="28">
        <v>4</v>
      </c>
      <c r="P18" s="29">
        <f t="shared" si="0"/>
        <v>0</v>
      </c>
      <c r="Q18" s="137"/>
      <c r="R18" s="137"/>
      <c r="S18" s="17"/>
    </row>
    <row r="19" spans="1:19" ht="128.25" customHeight="1">
      <c r="A19" s="1" t="s">
        <v>125</v>
      </c>
      <c r="B19" s="1" t="s">
        <v>130</v>
      </c>
      <c r="C19" s="16" t="s">
        <v>2</v>
      </c>
      <c r="D19" s="14" t="s">
        <v>28</v>
      </c>
      <c r="E19" s="14" t="s">
        <v>151</v>
      </c>
      <c r="F19" s="43">
        <v>2</v>
      </c>
      <c r="G19" s="43">
        <v>2</v>
      </c>
      <c r="H19" s="44">
        <v>1</v>
      </c>
      <c r="I19" s="43">
        <v>2</v>
      </c>
      <c r="J19" s="43">
        <v>2</v>
      </c>
      <c r="K19" s="44">
        <v>1</v>
      </c>
      <c r="L19" s="43">
        <v>2</v>
      </c>
      <c r="M19" s="43">
        <v>2</v>
      </c>
      <c r="N19" s="44">
        <v>1</v>
      </c>
      <c r="O19" s="28">
        <v>24</v>
      </c>
      <c r="P19" s="29">
        <f t="shared" si="0"/>
        <v>0.25</v>
      </c>
      <c r="Q19" s="137"/>
      <c r="R19" s="137"/>
      <c r="S19" s="17"/>
    </row>
    <row r="20" spans="1:19" ht="128.25" customHeight="1">
      <c r="A20" s="1" t="s">
        <v>125</v>
      </c>
      <c r="B20" s="1" t="s">
        <v>130</v>
      </c>
      <c r="C20" s="16" t="s">
        <v>2</v>
      </c>
      <c r="D20" s="14" t="s">
        <v>29</v>
      </c>
      <c r="E20" s="14" t="s">
        <v>151</v>
      </c>
      <c r="F20" s="43">
        <v>0</v>
      </c>
      <c r="G20" s="43">
        <v>0</v>
      </c>
      <c r="H20" s="44" t="s">
        <v>190</v>
      </c>
      <c r="I20" s="43">
        <v>0</v>
      </c>
      <c r="J20" s="43">
        <v>0</v>
      </c>
      <c r="K20" s="44" t="s">
        <v>190</v>
      </c>
      <c r="L20" s="43">
        <v>1</v>
      </c>
      <c r="M20" s="43">
        <v>1</v>
      </c>
      <c r="N20" s="44">
        <v>1</v>
      </c>
      <c r="O20" s="28">
        <v>4</v>
      </c>
      <c r="P20" s="29">
        <f t="shared" si="0"/>
        <v>0.25</v>
      </c>
      <c r="Q20" s="137"/>
      <c r="R20" s="137"/>
      <c r="S20" s="17"/>
    </row>
    <row r="21" spans="1:19" ht="128.25" customHeight="1">
      <c r="A21" s="1" t="s">
        <v>125</v>
      </c>
      <c r="B21" s="1" t="s">
        <v>130</v>
      </c>
      <c r="C21" s="16" t="s">
        <v>2</v>
      </c>
      <c r="D21" s="14" t="s">
        <v>30</v>
      </c>
      <c r="E21" s="14" t="s">
        <v>151</v>
      </c>
      <c r="F21" s="43">
        <v>1</v>
      </c>
      <c r="G21" s="43">
        <v>1</v>
      </c>
      <c r="H21" s="44">
        <v>1</v>
      </c>
      <c r="I21" s="43">
        <v>1</v>
      </c>
      <c r="J21" s="43">
        <v>1</v>
      </c>
      <c r="K21" s="44">
        <v>1</v>
      </c>
      <c r="L21" s="43">
        <v>1</v>
      </c>
      <c r="M21" s="43">
        <v>1</v>
      </c>
      <c r="N21" s="44">
        <v>1</v>
      </c>
      <c r="O21" s="28">
        <v>12</v>
      </c>
      <c r="P21" s="29">
        <f t="shared" si="0"/>
        <v>0.25</v>
      </c>
      <c r="Q21" s="137"/>
      <c r="R21" s="137"/>
      <c r="S21" s="17"/>
    </row>
    <row r="22" spans="1:19" ht="128.25" customHeight="1">
      <c r="A22" s="1" t="s">
        <v>125</v>
      </c>
      <c r="B22" s="1" t="s">
        <v>130</v>
      </c>
      <c r="C22" s="16" t="s">
        <v>2</v>
      </c>
      <c r="D22" s="14" t="s">
        <v>31</v>
      </c>
      <c r="E22" s="14" t="s">
        <v>151</v>
      </c>
      <c r="F22" s="43">
        <v>2</v>
      </c>
      <c r="G22" s="43">
        <v>2</v>
      </c>
      <c r="H22" s="44">
        <v>1</v>
      </c>
      <c r="I22" s="43">
        <v>2</v>
      </c>
      <c r="J22" s="43">
        <v>2</v>
      </c>
      <c r="K22" s="44">
        <v>1</v>
      </c>
      <c r="L22" s="43">
        <v>2</v>
      </c>
      <c r="M22" s="43">
        <v>2</v>
      </c>
      <c r="N22" s="44">
        <v>1</v>
      </c>
      <c r="O22" s="28">
        <v>30</v>
      </c>
      <c r="P22" s="29">
        <f t="shared" si="0"/>
        <v>0.2</v>
      </c>
      <c r="Q22" s="137"/>
      <c r="R22" s="137"/>
      <c r="S22" s="17"/>
    </row>
    <row r="23" spans="1:19" ht="128.25" customHeight="1">
      <c r="A23" s="1" t="s">
        <v>125</v>
      </c>
      <c r="B23" s="1" t="s">
        <v>130</v>
      </c>
      <c r="C23" s="16" t="s">
        <v>2</v>
      </c>
      <c r="D23" s="14" t="s">
        <v>32</v>
      </c>
      <c r="E23" s="14" t="s">
        <v>151</v>
      </c>
      <c r="F23" s="43">
        <v>1</v>
      </c>
      <c r="G23" s="43">
        <v>1</v>
      </c>
      <c r="H23" s="44">
        <v>1</v>
      </c>
      <c r="I23" s="43">
        <v>1</v>
      </c>
      <c r="J23" s="43">
        <v>0</v>
      </c>
      <c r="K23" s="44">
        <v>0</v>
      </c>
      <c r="L23" s="43">
        <v>1</v>
      </c>
      <c r="M23" s="43">
        <v>1</v>
      </c>
      <c r="N23" s="44">
        <v>1</v>
      </c>
      <c r="O23" s="28">
        <v>12</v>
      </c>
      <c r="P23" s="29">
        <f t="shared" si="0"/>
        <v>0.16666666666666666</v>
      </c>
      <c r="Q23" s="137"/>
      <c r="R23" s="137"/>
      <c r="S23" s="17"/>
    </row>
    <row r="24" spans="1:19" ht="128.25" customHeight="1">
      <c r="A24" s="1" t="s">
        <v>125</v>
      </c>
      <c r="B24" s="1" t="s">
        <v>130</v>
      </c>
      <c r="C24" s="16" t="s">
        <v>2</v>
      </c>
      <c r="D24" s="14" t="s">
        <v>33</v>
      </c>
      <c r="E24" s="14" t="s">
        <v>151</v>
      </c>
      <c r="F24" s="43">
        <v>0</v>
      </c>
      <c r="G24" s="43">
        <v>0</v>
      </c>
      <c r="H24" s="44" t="s">
        <v>190</v>
      </c>
      <c r="I24" s="43">
        <v>0</v>
      </c>
      <c r="J24" s="43">
        <v>0</v>
      </c>
      <c r="K24" s="44" t="s">
        <v>190</v>
      </c>
      <c r="L24" s="43">
        <v>1</v>
      </c>
      <c r="M24" s="43">
        <v>1</v>
      </c>
      <c r="N24" s="44">
        <v>1</v>
      </c>
      <c r="O24" s="28">
        <v>4</v>
      </c>
      <c r="P24" s="29">
        <f t="shared" si="0"/>
        <v>0.25</v>
      </c>
      <c r="Q24" s="137"/>
      <c r="R24" s="137"/>
      <c r="S24" s="17"/>
    </row>
    <row r="25" spans="1:19" ht="68.25" customHeight="1">
      <c r="A25" s="1" t="s">
        <v>125</v>
      </c>
      <c r="B25" s="1" t="s">
        <v>130</v>
      </c>
      <c r="C25" s="16" t="s">
        <v>2</v>
      </c>
      <c r="D25" s="14" t="s">
        <v>34</v>
      </c>
      <c r="E25" s="14" t="s">
        <v>151</v>
      </c>
      <c r="F25" s="43">
        <v>0</v>
      </c>
      <c r="G25" s="43">
        <v>0</v>
      </c>
      <c r="H25" s="44" t="s">
        <v>190</v>
      </c>
      <c r="I25" s="43">
        <v>0</v>
      </c>
      <c r="J25" s="43">
        <v>0</v>
      </c>
      <c r="K25" s="44" t="s">
        <v>190</v>
      </c>
      <c r="L25" s="43">
        <v>1</v>
      </c>
      <c r="M25" s="43">
        <v>1</v>
      </c>
      <c r="N25" s="44">
        <v>1</v>
      </c>
      <c r="O25" s="28">
        <v>5</v>
      </c>
      <c r="P25" s="29">
        <f t="shared" si="0"/>
        <v>0.2</v>
      </c>
      <c r="Q25" s="137"/>
      <c r="R25" s="137"/>
      <c r="S25" s="17"/>
    </row>
    <row r="26" spans="1:19" ht="76.5" customHeight="1">
      <c r="A26" s="1" t="s">
        <v>125</v>
      </c>
      <c r="B26" s="1" t="s">
        <v>130</v>
      </c>
      <c r="C26" s="16" t="s">
        <v>2</v>
      </c>
      <c r="D26" s="14" t="s">
        <v>35</v>
      </c>
      <c r="E26" s="14" t="s">
        <v>151</v>
      </c>
      <c r="F26" s="43">
        <v>0</v>
      </c>
      <c r="G26" s="43">
        <v>0</v>
      </c>
      <c r="H26" s="44" t="s">
        <v>190</v>
      </c>
      <c r="I26" s="43">
        <v>0</v>
      </c>
      <c r="J26" s="43">
        <v>0</v>
      </c>
      <c r="K26" s="44" t="s">
        <v>190</v>
      </c>
      <c r="L26" s="43">
        <v>1</v>
      </c>
      <c r="M26" s="43">
        <v>1</v>
      </c>
      <c r="N26" s="44">
        <v>1</v>
      </c>
      <c r="O26" s="28">
        <v>4</v>
      </c>
      <c r="P26" s="29">
        <f t="shared" si="0"/>
        <v>0.25</v>
      </c>
      <c r="Q26" s="137"/>
      <c r="R26" s="137"/>
      <c r="S26" s="17"/>
    </row>
    <row r="27" spans="1:19" ht="69" customHeight="1">
      <c r="A27" s="1" t="s">
        <v>125</v>
      </c>
      <c r="B27" s="1" t="s">
        <v>130</v>
      </c>
      <c r="C27" s="16" t="s">
        <v>2</v>
      </c>
      <c r="D27" s="14" t="s">
        <v>36</v>
      </c>
      <c r="E27" s="14" t="s">
        <v>151</v>
      </c>
      <c r="F27" s="43">
        <v>0</v>
      </c>
      <c r="G27" s="43">
        <v>0</v>
      </c>
      <c r="H27" s="44" t="s">
        <v>190</v>
      </c>
      <c r="I27" s="43">
        <v>0</v>
      </c>
      <c r="J27" s="43">
        <v>0</v>
      </c>
      <c r="K27" s="44" t="s">
        <v>190</v>
      </c>
      <c r="L27" s="43">
        <v>0</v>
      </c>
      <c r="M27" s="43">
        <v>0</v>
      </c>
      <c r="N27" s="44" t="s">
        <v>190</v>
      </c>
      <c r="O27" s="28">
        <v>13</v>
      </c>
      <c r="P27" s="29">
        <f t="shared" si="0"/>
        <v>0</v>
      </c>
      <c r="Q27" s="137"/>
      <c r="R27" s="137"/>
      <c r="S27" s="17"/>
    </row>
    <row r="28" spans="1:19" ht="84" customHeight="1">
      <c r="A28" s="1" t="s">
        <v>125</v>
      </c>
      <c r="B28" s="1" t="s">
        <v>130</v>
      </c>
      <c r="C28" s="16" t="s">
        <v>2</v>
      </c>
      <c r="D28" s="14" t="s">
        <v>37</v>
      </c>
      <c r="E28" s="14" t="s">
        <v>151</v>
      </c>
      <c r="F28" s="43">
        <v>0</v>
      </c>
      <c r="G28" s="43">
        <v>0</v>
      </c>
      <c r="H28" s="44" t="s">
        <v>190</v>
      </c>
      <c r="I28" s="43">
        <v>0</v>
      </c>
      <c r="J28" s="43">
        <v>0</v>
      </c>
      <c r="K28" s="44" t="s">
        <v>190</v>
      </c>
      <c r="L28" s="43">
        <v>0</v>
      </c>
      <c r="M28" s="43">
        <v>0</v>
      </c>
      <c r="N28" s="44" t="s">
        <v>190</v>
      </c>
      <c r="O28" s="28">
        <v>1</v>
      </c>
      <c r="P28" s="29">
        <f t="shared" si="0"/>
        <v>0</v>
      </c>
      <c r="Q28" s="137"/>
      <c r="R28" s="137"/>
      <c r="S28" s="17"/>
    </row>
    <row r="29" spans="1:19" ht="147" customHeight="1">
      <c r="A29" s="1" t="s">
        <v>125</v>
      </c>
      <c r="B29" s="1" t="s">
        <v>130</v>
      </c>
      <c r="C29" s="16" t="s">
        <v>2</v>
      </c>
      <c r="D29" s="14" t="s">
        <v>38</v>
      </c>
      <c r="E29" s="14" t="s">
        <v>151</v>
      </c>
      <c r="F29" s="43">
        <v>0</v>
      </c>
      <c r="G29" s="43">
        <v>0</v>
      </c>
      <c r="H29" s="44" t="s">
        <v>190</v>
      </c>
      <c r="I29" s="43">
        <v>0</v>
      </c>
      <c r="J29" s="43">
        <v>0</v>
      </c>
      <c r="K29" s="44" t="s">
        <v>190</v>
      </c>
      <c r="L29" s="43">
        <v>1</v>
      </c>
      <c r="M29" s="43">
        <v>0</v>
      </c>
      <c r="N29" s="44">
        <v>0</v>
      </c>
      <c r="O29" s="28">
        <v>4</v>
      </c>
      <c r="P29" s="29">
        <f t="shared" si="0"/>
        <v>0</v>
      </c>
      <c r="Q29" s="137"/>
      <c r="R29" s="137"/>
      <c r="S29" s="17"/>
    </row>
    <row r="30" spans="1:19" ht="135" customHeight="1">
      <c r="A30" s="1" t="s">
        <v>135</v>
      </c>
      <c r="B30" s="1" t="s">
        <v>136</v>
      </c>
      <c r="C30" s="16" t="s">
        <v>14</v>
      </c>
      <c r="D30" s="14" t="s">
        <v>39</v>
      </c>
      <c r="E30" s="14" t="s">
        <v>152</v>
      </c>
      <c r="F30" s="43">
        <v>0</v>
      </c>
      <c r="G30" s="43">
        <v>0</v>
      </c>
      <c r="H30" s="44" t="s">
        <v>190</v>
      </c>
      <c r="I30" s="43">
        <v>0</v>
      </c>
      <c r="J30" s="43">
        <v>0</v>
      </c>
      <c r="K30" s="44" t="s">
        <v>190</v>
      </c>
      <c r="L30" s="43">
        <v>0</v>
      </c>
      <c r="M30" s="43">
        <v>0</v>
      </c>
      <c r="N30" s="44" t="s">
        <v>190</v>
      </c>
      <c r="O30" s="28">
        <v>17</v>
      </c>
      <c r="P30" s="29">
        <f t="shared" si="0"/>
        <v>0</v>
      </c>
      <c r="Q30" s="137">
        <v>1194030452</v>
      </c>
      <c r="R30" s="137">
        <v>678946816.2</v>
      </c>
      <c r="S30" s="17"/>
    </row>
    <row r="31" spans="1:19" ht="129.75" customHeight="1">
      <c r="A31" s="1" t="s">
        <v>135</v>
      </c>
      <c r="B31" s="1" t="s">
        <v>136</v>
      </c>
      <c r="C31" s="16" t="s">
        <v>14</v>
      </c>
      <c r="D31" s="14" t="s">
        <v>40</v>
      </c>
      <c r="E31" s="14" t="s">
        <v>152</v>
      </c>
      <c r="F31" s="43">
        <v>0</v>
      </c>
      <c r="G31" s="43">
        <v>0</v>
      </c>
      <c r="H31" s="44" t="s">
        <v>190</v>
      </c>
      <c r="I31" s="43">
        <v>0</v>
      </c>
      <c r="J31" s="43">
        <v>0</v>
      </c>
      <c r="K31" s="44" t="s">
        <v>190</v>
      </c>
      <c r="L31" s="43">
        <v>0</v>
      </c>
      <c r="M31" s="43">
        <v>0</v>
      </c>
      <c r="N31" s="44" t="s">
        <v>190</v>
      </c>
      <c r="O31" s="28">
        <v>3</v>
      </c>
      <c r="P31" s="29">
        <f t="shared" si="0"/>
        <v>0</v>
      </c>
      <c r="Q31" s="137"/>
      <c r="R31" s="137"/>
      <c r="S31" s="17"/>
    </row>
    <row r="32" spans="1:19" ht="132" customHeight="1">
      <c r="A32" s="1" t="s">
        <v>135</v>
      </c>
      <c r="B32" s="1" t="s">
        <v>136</v>
      </c>
      <c r="C32" s="16" t="s">
        <v>14</v>
      </c>
      <c r="D32" s="14" t="s">
        <v>41</v>
      </c>
      <c r="E32" s="14" t="s">
        <v>152</v>
      </c>
      <c r="F32" s="43">
        <v>0</v>
      </c>
      <c r="G32" s="43">
        <v>0</v>
      </c>
      <c r="H32" s="44" t="s">
        <v>190</v>
      </c>
      <c r="I32" s="43">
        <v>0</v>
      </c>
      <c r="J32" s="43">
        <v>0</v>
      </c>
      <c r="K32" s="44" t="s">
        <v>190</v>
      </c>
      <c r="L32" s="43">
        <v>0</v>
      </c>
      <c r="M32" s="43">
        <v>0</v>
      </c>
      <c r="N32" s="44" t="s">
        <v>190</v>
      </c>
      <c r="O32" s="28">
        <v>2</v>
      </c>
      <c r="P32" s="29">
        <f t="shared" si="0"/>
        <v>0</v>
      </c>
      <c r="Q32" s="137"/>
      <c r="R32" s="137"/>
      <c r="S32" s="17"/>
    </row>
    <row r="33" spans="1:19" ht="135">
      <c r="A33" s="1" t="s">
        <v>131</v>
      </c>
      <c r="B33" s="1" t="s">
        <v>134</v>
      </c>
      <c r="C33" s="8" t="s">
        <v>3</v>
      </c>
      <c r="D33" s="14" t="s">
        <v>42</v>
      </c>
      <c r="E33" s="14" t="s">
        <v>151</v>
      </c>
      <c r="F33" s="43">
        <v>0</v>
      </c>
      <c r="G33" s="43">
        <v>0</v>
      </c>
      <c r="H33" s="44" t="s">
        <v>190</v>
      </c>
      <c r="I33" s="43">
        <v>0</v>
      </c>
      <c r="J33" s="43">
        <v>0</v>
      </c>
      <c r="K33" s="44" t="s">
        <v>190</v>
      </c>
      <c r="L33" s="43">
        <v>0</v>
      </c>
      <c r="M33" s="43">
        <v>0</v>
      </c>
      <c r="N33" s="44" t="s">
        <v>190</v>
      </c>
      <c r="O33" s="28">
        <v>1</v>
      </c>
      <c r="P33" s="29">
        <f t="shared" si="0"/>
        <v>0</v>
      </c>
      <c r="Q33" s="137">
        <v>7824618151</v>
      </c>
      <c r="R33" s="137">
        <v>1073884897.2</v>
      </c>
      <c r="S33" s="17"/>
    </row>
    <row r="34" spans="1:19" ht="135">
      <c r="A34" s="1" t="s">
        <v>131</v>
      </c>
      <c r="B34" s="1" t="s">
        <v>134</v>
      </c>
      <c r="C34" s="8" t="s">
        <v>3</v>
      </c>
      <c r="D34" s="14" t="s">
        <v>43</v>
      </c>
      <c r="E34" s="14" t="s">
        <v>151</v>
      </c>
      <c r="F34" s="43">
        <v>1</v>
      </c>
      <c r="G34" s="43">
        <v>1</v>
      </c>
      <c r="H34" s="44">
        <v>1</v>
      </c>
      <c r="I34" s="43">
        <v>0</v>
      </c>
      <c r="J34" s="43">
        <v>0</v>
      </c>
      <c r="K34" s="44" t="s">
        <v>190</v>
      </c>
      <c r="L34" s="43">
        <v>0</v>
      </c>
      <c r="M34" s="43">
        <v>0</v>
      </c>
      <c r="N34" s="44" t="s">
        <v>190</v>
      </c>
      <c r="O34" s="28">
        <v>5</v>
      </c>
      <c r="P34" s="29">
        <f t="shared" si="0"/>
        <v>0.2</v>
      </c>
      <c r="Q34" s="137"/>
      <c r="R34" s="137"/>
      <c r="S34" s="17"/>
    </row>
    <row r="35" spans="1:19" ht="135">
      <c r="A35" s="1" t="s">
        <v>131</v>
      </c>
      <c r="B35" s="1" t="s">
        <v>134</v>
      </c>
      <c r="C35" s="8" t="s">
        <v>3</v>
      </c>
      <c r="D35" s="14" t="s">
        <v>44</v>
      </c>
      <c r="E35" s="14" t="s">
        <v>151</v>
      </c>
      <c r="F35" s="43">
        <v>1</v>
      </c>
      <c r="G35" s="43">
        <v>0</v>
      </c>
      <c r="H35" s="44">
        <v>0</v>
      </c>
      <c r="I35" s="43">
        <v>1</v>
      </c>
      <c r="J35" s="43">
        <v>0</v>
      </c>
      <c r="K35" s="44">
        <v>0</v>
      </c>
      <c r="L35" s="43">
        <v>3</v>
      </c>
      <c r="M35" s="43">
        <v>0</v>
      </c>
      <c r="N35" s="44">
        <v>0</v>
      </c>
      <c r="O35" s="28">
        <v>19</v>
      </c>
      <c r="P35" s="29">
        <f t="shared" si="0"/>
        <v>0</v>
      </c>
      <c r="Q35" s="137"/>
      <c r="R35" s="137"/>
      <c r="S35" s="17"/>
    </row>
    <row r="36" spans="1:19" ht="270">
      <c r="A36" s="1" t="s">
        <v>131</v>
      </c>
      <c r="B36" s="53" t="s">
        <v>144</v>
      </c>
      <c r="C36" s="8" t="s">
        <v>3</v>
      </c>
      <c r="D36" s="14" t="s">
        <v>45</v>
      </c>
      <c r="E36" s="14" t="s">
        <v>151</v>
      </c>
      <c r="F36" s="43">
        <v>0</v>
      </c>
      <c r="G36" s="43">
        <v>0</v>
      </c>
      <c r="H36" s="44" t="s">
        <v>190</v>
      </c>
      <c r="I36" s="43">
        <v>0</v>
      </c>
      <c r="J36" s="43">
        <v>0</v>
      </c>
      <c r="K36" s="44" t="s">
        <v>190</v>
      </c>
      <c r="L36" s="43">
        <v>0</v>
      </c>
      <c r="M36" s="43">
        <v>0</v>
      </c>
      <c r="N36" s="44" t="s">
        <v>190</v>
      </c>
      <c r="O36" s="28">
        <v>2</v>
      </c>
      <c r="P36" s="29">
        <f t="shared" si="0"/>
        <v>0</v>
      </c>
      <c r="Q36" s="137"/>
      <c r="R36" s="137"/>
      <c r="S36" s="17"/>
    </row>
    <row r="37" spans="1:19" ht="135">
      <c r="A37" s="1" t="s">
        <v>131</v>
      </c>
      <c r="B37" s="1" t="s">
        <v>134</v>
      </c>
      <c r="C37" s="8" t="s">
        <v>3</v>
      </c>
      <c r="D37" s="14" t="s">
        <v>46</v>
      </c>
      <c r="E37" s="14" t="s">
        <v>151</v>
      </c>
      <c r="F37" s="43">
        <v>1</v>
      </c>
      <c r="G37" s="43">
        <v>1</v>
      </c>
      <c r="H37" s="44">
        <v>1</v>
      </c>
      <c r="I37" s="43">
        <v>8</v>
      </c>
      <c r="J37" s="43">
        <v>1</v>
      </c>
      <c r="K37" s="44">
        <v>0.125</v>
      </c>
      <c r="L37" s="43">
        <v>4</v>
      </c>
      <c r="M37" s="43">
        <v>0</v>
      </c>
      <c r="N37" s="44">
        <v>0</v>
      </c>
      <c r="O37" s="28">
        <v>18</v>
      </c>
      <c r="P37" s="29">
        <f t="shared" si="0"/>
        <v>0.1111111111111111</v>
      </c>
      <c r="Q37" s="137"/>
      <c r="R37" s="137"/>
      <c r="S37" s="17"/>
    </row>
    <row r="38" spans="1:19" ht="135">
      <c r="A38" s="1" t="s">
        <v>131</v>
      </c>
      <c r="B38" s="1" t="s">
        <v>134</v>
      </c>
      <c r="C38" s="8" t="s">
        <v>3</v>
      </c>
      <c r="D38" s="14" t="s">
        <v>47</v>
      </c>
      <c r="E38" s="14" t="s">
        <v>151</v>
      </c>
      <c r="F38" s="43">
        <v>0</v>
      </c>
      <c r="G38" s="43">
        <v>0</v>
      </c>
      <c r="H38" s="44" t="s">
        <v>190</v>
      </c>
      <c r="I38" s="43">
        <v>2</v>
      </c>
      <c r="J38" s="43">
        <v>2</v>
      </c>
      <c r="K38" s="44">
        <v>1</v>
      </c>
      <c r="L38" s="43">
        <v>4</v>
      </c>
      <c r="M38" s="43">
        <v>3</v>
      </c>
      <c r="N38" s="44">
        <v>0.75</v>
      </c>
      <c r="O38" s="28">
        <v>17</v>
      </c>
      <c r="P38" s="29">
        <f t="shared" si="0"/>
        <v>0.29411764705882354</v>
      </c>
      <c r="Q38" s="137"/>
      <c r="R38" s="137"/>
      <c r="S38" s="17"/>
    </row>
    <row r="39" spans="1:19" ht="135">
      <c r="A39" s="1" t="s">
        <v>131</v>
      </c>
      <c r="B39" s="1" t="s">
        <v>134</v>
      </c>
      <c r="C39" s="8" t="s">
        <v>3</v>
      </c>
      <c r="D39" s="14" t="s">
        <v>48</v>
      </c>
      <c r="E39" s="14" t="s">
        <v>151</v>
      </c>
      <c r="F39" s="43">
        <v>0</v>
      </c>
      <c r="G39" s="43">
        <v>0</v>
      </c>
      <c r="H39" s="44" t="s">
        <v>190</v>
      </c>
      <c r="I39" s="43">
        <v>0</v>
      </c>
      <c r="J39" s="43">
        <v>0</v>
      </c>
      <c r="K39" s="44" t="s">
        <v>190</v>
      </c>
      <c r="L39" s="43">
        <v>0</v>
      </c>
      <c r="M39" s="43">
        <v>0</v>
      </c>
      <c r="N39" s="44" t="s">
        <v>190</v>
      </c>
      <c r="O39" s="28">
        <v>0</v>
      </c>
      <c r="P39" s="29">
        <f t="shared" si="0"/>
      </c>
      <c r="Q39" s="137"/>
      <c r="R39" s="137"/>
      <c r="S39" s="17"/>
    </row>
    <row r="40" spans="1:19" ht="38.25">
      <c r="A40" s="141" t="s">
        <v>131</v>
      </c>
      <c r="B40" s="140" t="s">
        <v>134</v>
      </c>
      <c r="C40" s="142" t="s">
        <v>4</v>
      </c>
      <c r="D40" s="14" t="s">
        <v>49</v>
      </c>
      <c r="E40" s="14" t="s">
        <v>151</v>
      </c>
      <c r="F40" s="43">
        <v>0</v>
      </c>
      <c r="G40" s="43">
        <v>0</v>
      </c>
      <c r="H40" s="44" t="s">
        <v>190</v>
      </c>
      <c r="I40" s="43">
        <v>0</v>
      </c>
      <c r="J40" s="43">
        <v>0</v>
      </c>
      <c r="K40" s="44" t="s">
        <v>190</v>
      </c>
      <c r="L40" s="43">
        <v>0</v>
      </c>
      <c r="M40" s="43">
        <v>0</v>
      </c>
      <c r="N40" s="44" t="s">
        <v>190</v>
      </c>
      <c r="O40" s="28">
        <v>1</v>
      </c>
      <c r="P40" s="29">
        <f t="shared" si="0"/>
        <v>0</v>
      </c>
      <c r="Q40" s="137">
        <v>1614933183</v>
      </c>
      <c r="R40" s="137">
        <v>98288278.2</v>
      </c>
      <c r="S40" s="17"/>
    </row>
    <row r="41" spans="1:19" ht="51">
      <c r="A41" s="141"/>
      <c r="B41" s="140"/>
      <c r="C41" s="142"/>
      <c r="D41" s="14" t="s">
        <v>50</v>
      </c>
      <c r="E41" s="14" t="s">
        <v>151</v>
      </c>
      <c r="F41" s="43">
        <v>0</v>
      </c>
      <c r="G41" s="43">
        <v>0</v>
      </c>
      <c r="H41" s="44" t="s">
        <v>190</v>
      </c>
      <c r="I41" s="43">
        <v>1</v>
      </c>
      <c r="J41" s="43">
        <v>1</v>
      </c>
      <c r="K41" s="44">
        <v>1</v>
      </c>
      <c r="L41" s="43">
        <v>0</v>
      </c>
      <c r="M41" s="43">
        <v>0</v>
      </c>
      <c r="N41" s="44" t="s">
        <v>190</v>
      </c>
      <c r="O41" s="28">
        <v>3</v>
      </c>
      <c r="P41" s="29">
        <f t="shared" si="0"/>
        <v>0.3333333333333333</v>
      </c>
      <c r="Q41" s="137"/>
      <c r="R41" s="137"/>
      <c r="S41" s="17"/>
    </row>
    <row r="42" spans="1:19" ht="38.25">
      <c r="A42" s="141"/>
      <c r="B42" s="140"/>
      <c r="C42" s="142"/>
      <c r="D42" s="14" t="s">
        <v>51</v>
      </c>
      <c r="E42" s="14" t="s">
        <v>151</v>
      </c>
      <c r="F42" s="43">
        <v>0</v>
      </c>
      <c r="G42" s="43">
        <v>0</v>
      </c>
      <c r="H42" s="44" t="s">
        <v>190</v>
      </c>
      <c r="I42" s="43">
        <v>1</v>
      </c>
      <c r="J42" s="43">
        <v>1</v>
      </c>
      <c r="K42" s="44">
        <v>1</v>
      </c>
      <c r="L42" s="43">
        <v>0</v>
      </c>
      <c r="M42" s="43">
        <v>0</v>
      </c>
      <c r="N42" s="44" t="s">
        <v>190</v>
      </c>
      <c r="O42" s="28">
        <v>3</v>
      </c>
      <c r="P42" s="29">
        <f t="shared" si="0"/>
        <v>0.3333333333333333</v>
      </c>
      <c r="Q42" s="137"/>
      <c r="R42" s="137"/>
      <c r="S42" s="17"/>
    </row>
    <row r="43" spans="1:19" ht="90">
      <c r="A43" s="1" t="s">
        <v>145</v>
      </c>
      <c r="B43" s="1" t="s">
        <v>146</v>
      </c>
      <c r="C43" s="8" t="s">
        <v>5</v>
      </c>
      <c r="D43" s="14" t="s">
        <v>52</v>
      </c>
      <c r="E43" s="14" t="s">
        <v>154</v>
      </c>
      <c r="F43" s="43">
        <v>0</v>
      </c>
      <c r="G43" s="43">
        <v>0</v>
      </c>
      <c r="H43" s="44" t="s">
        <v>190</v>
      </c>
      <c r="I43" s="43">
        <v>0</v>
      </c>
      <c r="J43" s="43">
        <v>0</v>
      </c>
      <c r="K43" s="44" t="s">
        <v>190</v>
      </c>
      <c r="L43" s="43">
        <v>0</v>
      </c>
      <c r="M43" s="43">
        <v>0</v>
      </c>
      <c r="N43" s="44" t="s">
        <v>190</v>
      </c>
      <c r="O43" s="28">
        <v>2</v>
      </c>
      <c r="P43" s="29">
        <f t="shared" si="0"/>
        <v>0</v>
      </c>
      <c r="Q43" s="137">
        <v>703218740</v>
      </c>
      <c r="R43" s="137">
        <v>552611034.2</v>
      </c>
      <c r="S43" s="17"/>
    </row>
    <row r="44" spans="1:19" ht="90">
      <c r="A44" s="1" t="s">
        <v>145</v>
      </c>
      <c r="B44" s="1" t="s">
        <v>146</v>
      </c>
      <c r="C44" s="8" t="s">
        <v>5</v>
      </c>
      <c r="D44" s="14" t="s">
        <v>53</v>
      </c>
      <c r="E44" s="14" t="s">
        <v>154</v>
      </c>
      <c r="F44" s="43">
        <v>0</v>
      </c>
      <c r="G44" s="43">
        <v>0</v>
      </c>
      <c r="H44" s="44" t="s">
        <v>190</v>
      </c>
      <c r="I44" s="43">
        <v>0</v>
      </c>
      <c r="J44" s="43">
        <v>0</v>
      </c>
      <c r="K44" s="44" t="s">
        <v>190</v>
      </c>
      <c r="L44" s="43">
        <v>0</v>
      </c>
      <c r="M44" s="43">
        <v>0</v>
      </c>
      <c r="N44" s="44" t="s">
        <v>190</v>
      </c>
      <c r="O44" s="28">
        <v>1</v>
      </c>
      <c r="P44" s="29">
        <f t="shared" si="0"/>
        <v>0</v>
      </c>
      <c r="Q44" s="137"/>
      <c r="R44" s="137"/>
      <c r="S44" s="17"/>
    </row>
    <row r="45" spans="1:19" ht="90">
      <c r="A45" s="1" t="s">
        <v>145</v>
      </c>
      <c r="B45" s="1" t="s">
        <v>146</v>
      </c>
      <c r="C45" s="8" t="s">
        <v>5</v>
      </c>
      <c r="D45" s="14" t="s">
        <v>54</v>
      </c>
      <c r="E45" s="14" t="s">
        <v>154</v>
      </c>
      <c r="F45" s="43">
        <v>0</v>
      </c>
      <c r="G45" s="43">
        <v>0</v>
      </c>
      <c r="H45" s="44" t="s">
        <v>190</v>
      </c>
      <c r="I45" s="43">
        <v>0</v>
      </c>
      <c r="J45" s="43">
        <v>0</v>
      </c>
      <c r="K45" s="44" t="s">
        <v>190</v>
      </c>
      <c r="L45" s="43">
        <v>0</v>
      </c>
      <c r="M45" s="43">
        <v>0</v>
      </c>
      <c r="N45" s="44" t="s">
        <v>190</v>
      </c>
      <c r="O45" s="28">
        <v>1</v>
      </c>
      <c r="P45" s="29">
        <f t="shared" si="0"/>
        <v>0</v>
      </c>
      <c r="Q45" s="137"/>
      <c r="R45" s="137"/>
      <c r="S45" s="17"/>
    </row>
    <row r="46" spans="1:19" ht="90">
      <c r="A46" s="1" t="s">
        <v>145</v>
      </c>
      <c r="B46" s="1" t="s">
        <v>146</v>
      </c>
      <c r="C46" s="8" t="s">
        <v>5</v>
      </c>
      <c r="D46" s="14" t="s">
        <v>112</v>
      </c>
      <c r="E46" s="14" t="s">
        <v>154</v>
      </c>
      <c r="F46" s="43">
        <v>0</v>
      </c>
      <c r="G46" s="43">
        <v>0</v>
      </c>
      <c r="H46" s="44" t="s">
        <v>190</v>
      </c>
      <c r="I46" s="43">
        <v>0</v>
      </c>
      <c r="J46" s="43">
        <v>0</v>
      </c>
      <c r="K46" s="44" t="s">
        <v>190</v>
      </c>
      <c r="L46" s="43">
        <v>0</v>
      </c>
      <c r="M46" s="43">
        <v>0</v>
      </c>
      <c r="N46" s="44" t="s">
        <v>190</v>
      </c>
      <c r="O46" s="28">
        <v>1</v>
      </c>
      <c r="P46" s="29">
        <f t="shared" si="0"/>
        <v>0</v>
      </c>
      <c r="Q46" s="137"/>
      <c r="R46" s="137"/>
      <c r="S46" s="17"/>
    </row>
    <row r="47" spans="1:19" ht="90">
      <c r="A47" s="1" t="s">
        <v>145</v>
      </c>
      <c r="B47" s="1" t="s">
        <v>146</v>
      </c>
      <c r="C47" s="8" t="s">
        <v>5</v>
      </c>
      <c r="D47" s="14" t="s">
        <v>113</v>
      </c>
      <c r="E47" s="14" t="s">
        <v>154</v>
      </c>
      <c r="F47" s="43">
        <v>0</v>
      </c>
      <c r="G47" s="43">
        <v>0</v>
      </c>
      <c r="H47" s="44" t="s">
        <v>190</v>
      </c>
      <c r="I47" s="43">
        <v>0</v>
      </c>
      <c r="J47" s="43">
        <v>0</v>
      </c>
      <c r="K47" s="44" t="s">
        <v>190</v>
      </c>
      <c r="L47" s="43">
        <v>0</v>
      </c>
      <c r="M47" s="43">
        <v>0</v>
      </c>
      <c r="N47" s="44" t="s">
        <v>190</v>
      </c>
      <c r="O47" s="28">
        <v>3</v>
      </c>
      <c r="P47" s="29">
        <f t="shared" si="0"/>
        <v>0</v>
      </c>
      <c r="Q47" s="137"/>
      <c r="R47" s="137"/>
      <c r="S47" s="17"/>
    </row>
    <row r="48" spans="1:19" ht="90">
      <c r="A48" s="1" t="s">
        <v>145</v>
      </c>
      <c r="B48" s="1" t="s">
        <v>146</v>
      </c>
      <c r="C48" s="8" t="s">
        <v>5</v>
      </c>
      <c r="D48" s="14" t="s">
        <v>55</v>
      </c>
      <c r="E48" s="14" t="s">
        <v>154</v>
      </c>
      <c r="F48" s="43">
        <v>0</v>
      </c>
      <c r="G48" s="43">
        <v>0</v>
      </c>
      <c r="H48" s="44" t="s">
        <v>190</v>
      </c>
      <c r="I48" s="43">
        <v>0</v>
      </c>
      <c r="J48" s="43">
        <v>0</v>
      </c>
      <c r="K48" s="44" t="s">
        <v>190</v>
      </c>
      <c r="L48" s="43">
        <v>1</v>
      </c>
      <c r="M48" s="43">
        <v>1</v>
      </c>
      <c r="N48" s="44">
        <v>1</v>
      </c>
      <c r="O48" s="28">
        <v>2</v>
      </c>
      <c r="P48" s="29">
        <f t="shared" si="0"/>
        <v>0.5</v>
      </c>
      <c r="Q48" s="137"/>
      <c r="R48" s="137"/>
      <c r="S48" s="17"/>
    </row>
    <row r="49" spans="1:19" ht="90">
      <c r="A49" s="1" t="s">
        <v>145</v>
      </c>
      <c r="B49" s="1" t="s">
        <v>146</v>
      </c>
      <c r="C49" s="8" t="s">
        <v>5</v>
      </c>
      <c r="D49" s="14" t="s">
        <v>56</v>
      </c>
      <c r="E49" s="14" t="s">
        <v>154</v>
      </c>
      <c r="F49" s="43">
        <v>0</v>
      </c>
      <c r="G49" s="43">
        <v>0</v>
      </c>
      <c r="H49" s="44" t="s">
        <v>190</v>
      </c>
      <c r="I49" s="43">
        <v>0</v>
      </c>
      <c r="J49" s="43">
        <v>0</v>
      </c>
      <c r="K49" s="44" t="s">
        <v>190</v>
      </c>
      <c r="L49" s="43">
        <v>0</v>
      </c>
      <c r="M49" s="43">
        <v>0</v>
      </c>
      <c r="N49" s="44" t="s">
        <v>190</v>
      </c>
      <c r="O49" s="28">
        <v>2</v>
      </c>
      <c r="P49" s="29">
        <f t="shared" si="0"/>
        <v>0</v>
      </c>
      <c r="Q49" s="137"/>
      <c r="R49" s="137"/>
      <c r="S49" s="17"/>
    </row>
    <row r="50" spans="1:19" ht="90">
      <c r="A50" s="1" t="s">
        <v>145</v>
      </c>
      <c r="B50" s="1" t="s">
        <v>146</v>
      </c>
      <c r="C50" s="8" t="s">
        <v>5</v>
      </c>
      <c r="D50" s="14" t="s">
        <v>57</v>
      </c>
      <c r="E50" s="14" t="s">
        <v>154</v>
      </c>
      <c r="F50" s="43">
        <v>0</v>
      </c>
      <c r="G50" s="43">
        <v>0</v>
      </c>
      <c r="H50" s="44" t="s">
        <v>190</v>
      </c>
      <c r="I50" s="43">
        <v>0</v>
      </c>
      <c r="J50" s="43">
        <v>0</v>
      </c>
      <c r="K50" s="44" t="s">
        <v>190</v>
      </c>
      <c r="L50" s="43">
        <v>0</v>
      </c>
      <c r="M50" s="43">
        <v>0</v>
      </c>
      <c r="N50" s="44" t="s">
        <v>190</v>
      </c>
      <c r="O50" s="28">
        <v>6</v>
      </c>
      <c r="P50" s="29">
        <f t="shared" si="0"/>
        <v>0</v>
      </c>
      <c r="Q50" s="137"/>
      <c r="R50" s="137"/>
      <c r="S50" s="17"/>
    </row>
    <row r="51" spans="1:19" ht="90">
      <c r="A51" s="1" t="s">
        <v>145</v>
      </c>
      <c r="B51" s="1" t="s">
        <v>146</v>
      </c>
      <c r="C51" s="8" t="s">
        <v>5</v>
      </c>
      <c r="D51" s="14" t="s">
        <v>58</v>
      </c>
      <c r="E51" s="14" t="s">
        <v>154</v>
      </c>
      <c r="F51" s="43">
        <v>0</v>
      </c>
      <c r="G51" s="43">
        <v>0</v>
      </c>
      <c r="H51" s="44" t="s">
        <v>190</v>
      </c>
      <c r="I51" s="43">
        <v>0</v>
      </c>
      <c r="J51" s="43">
        <v>0</v>
      </c>
      <c r="K51" s="44" t="s">
        <v>190</v>
      </c>
      <c r="L51" s="43">
        <v>2</v>
      </c>
      <c r="M51" s="43">
        <v>2</v>
      </c>
      <c r="N51" s="44">
        <v>1</v>
      </c>
      <c r="O51" s="28">
        <v>8</v>
      </c>
      <c r="P51" s="29">
        <f t="shared" si="0"/>
        <v>0.25</v>
      </c>
      <c r="Q51" s="137"/>
      <c r="R51" s="137"/>
      <c r="S51" s="17"/>
    </row>
    <row r="52" spans="1:19" ht="90">
      <c r="A52" s="1" t="s">
        <v>145</v>
      </c>
      <c r="B52" s="1" t="s">
        <v>146</v>
      </c>
      <c r="C52" s="8" t="s">
        <v>5</v>
      </c>
      <c r="D52" s="14" t="s">
        <v>59</v>
      </c>
      <c r="E52" s="14" t="s">
        <v>154</v>
      </c>
      <c r="F52" s="43">
        <v>0</v>
      </c>
      <c r="G52" s="43">
        <v>0</v>
      </c>
      <c r="H52" s="44" t="s">
        <v>190</v>
      </c>
      <c r="I52" s="43">
        <v>0</v>
      </c>
      <c r="J52" s="43">
        <v>0</v>
      </c>
      <c r="K52" s="44" t="s">
        <v>190</v>
      </c>
      <c r="L52" s="43">
        <v>0</v>
      </c>
      <c r="M52" s="43">
        <v>0</v>
      </c>
      <c r="N52" s="44" t="s">
        <v>190</v>
      </c>
      <c r="O52" s="28">
        <v>1</v>
      </c>
      <c r="P52" s="29">
        <f t="shared" si="0"/>
        <v>0</v>
      </c>
      <c r="Q52" s="137"/>
      <c r="R52" s="137"/>
      <c r="S52" s="17"/>
    </row>
    <row r="53" spans="1:19" ht="210">
      <c r="A53" s="53" t="s">
        <v>131</v>
      </c>
      <c r="B53" s="53" t="s">
        <v>137</v>
      </c>
      <c r="C53" s="8" t="s">
        <v>6</v>
      </c>
      <c r="D53" s="14" t="s">
        <v>114</v>
      </c>
      <c r="E53" s="14" t="s">
        <v>153</v>
      </c>
      <c r="F53" s="43">
        <v>0</v>
      </c>
      <c r="G53" s="43">
        <v>0</v>
      </c>
      <c r="H53" s="44" t="s">
        <v>190</v>
      </c>
      <c r="I53" s="43">
        <v>0</v>
      </c>
      <c r="J53" s="43">
        <v>0</v>
      </c>
      <c r="K53" s="44" t="s">
        <v>190</v>
      </c>
      <c r="L53" s="43">
        <v>0</v>
      </c>
      <c r="M53" s="43">
        <v>0</v>
      </c>
      <c r="N53" s="44" t="s">
        <v>190</v>
      </c>
      <c r="O53" s="28">
        <v>7</v>
      </c>
      <c r="P53" s="29">
        <f t="shared" si="0"/>
        <v>0</v>
      </c>
      <c r="Q53" s="137">
        <v>2899501539</v>
      </c>
      <c r="R53" s="137">
        <v>1367960659.2</v>
      </c>
      <c r="S53" s="17"/>
    </row>
    <row r="54" spans="1:19" ht="120">
      <c r="A54" s="53" t="s">
        <v>139</v>
      </c>
      <c r="B54" s="1" t="s">
        <v>140</v>
      </c>
      <c r="C54" s="8" t="s">
        <v>6</v>
      </c>
      <c r="D54" s="14" t="s">
        <v>60</v>
      </c>
      <c r="E54" s="14" t="s">
        <v>153</v>
      </c>
      <c r="F54" s="43">
        <v>0</v>
      </c>
      <c r="G54" s="43">
        <v>0</v>
      </c>
      <c r="H54" s="44" t="s">
        <v>190</v>
      </c>
      <c r="I54" s="43">
        <v>0</v>
      </c>
      <c r="J54" s="43">
        <v>0</v>
      </c>
      <c r="K54" s="44" t="s">
        <v>190</v>
      </c>
      <c r="L54" s="43">
        <v>0</v>
      </c>
      <c r="M54" s="43">
        <v>0</v>
      </c>
      <c r="N54" s="44" t="s">
        <v>190</v>
      </c>
      <c r="O54" s="28">
        <v>2</v>
      </c>
      <c r="P54" s="29">
        <f t="shared" si="0"/>
        <v>0</v>
      </c>
      <c r="Q54" s="137"/>
      <c r="R54" s="137"/>
      <c r="S54" s="17"/>
    </row>
    <row r="55" spans="1:19" ht="195">
      <c r="A55" s="53" t="s">
        <v>139</v>
      </c>
      <c r="B55" s="53" t="s">
        <v>138</v>
      </c>
      <c r="C55" s="8" t="s">
        <v>6</v>
      </c>
      <c r="D55" s="14" t="s">
        <v>61</v>
      </c>
      <c r="E55" s="14" t="s">
        <v>153</v>
      </c>
      <c r="F55" s="43">
        <v>0</v>
      </c>
      <c r="G55" s="43">
        <v>0</v>
      </c>
      <c r="H55" s="44" t="s">
        <v>190</v>
      </c>
      <c r="I55" s="43">
        <v>0</v>
      </c>
      <c r="J55" s="43">
        <v>0</v>
      </c>
      <c r="K55" s="44" t="s">
        <v>190</v>
      </c>
      <c r="L55" s="43">
        <v>1</v>
      </c>
      <c r="M55" s="43">
        <v>1</v>
      </c>
      <c r="N55" s="44">
        <v>1</v>
      </c>
      <c r="O55" s="28">
        <v>7</v>
      </c>
      <c r="P55" s="29">
        <f t="shared" si="0"/>
        <v>0.14285714285714285</v>
      </c>
      <c r="Q55" s="137"/>
      <c r="R55" s="137"/>
      <c r="S55" s="17"/>
    </row>
    <row r="56" spans="1:19" ht="135">
      <c r="A56" s="1" t="s">
        <v>125</v>
      </c>
      <c r="B56" s="1" t="s">
        <v>134</v>
      </c>
      <c r="C56" s="8" t="s">
        <v>6</v>
      </c>
      <c r="D56" s="14" t="s">
        <v>62</v>
      </c>
      <c r="E56" s="14" t="s">
        <v>153</v>
      </c>
      <c r="F56" s="43">
        <v>0</v>
      </c>
      <c r="G56" s="43">
        <v>0</v>
      </c>
      <c r="H56" s="44" t="s">
        <v>190</v>
      </c>
      <c r="I56" s="43">
        <v>0</v>
      </c>
      <c r="J56" s="43">
        <v>0</v>
      </c>
      <c r="K56" s="44" t="s">
        <v>190</v>
      </c>
      <c r="L56" s="43">
        <v>0</v>
      </c>
      <c r="M56" s="43">
        <v>0</v>
      </c>
      <c r="N56" s="44" t="s">
        <v>190</v>
      </c>
      <c r="O56" s="28">
        <v>3</v>
      </c>
      <c r="P56" s="29">
        <f t="shared" si="0"/>
        <v>0</v>
      </c>
      <c r="Q56" s="137"/>
      <c r="R56" s="137"/>
      <c r="S56" s="17"/>
    </row>
    <row r="57" spans="1:19" ht="135">
      <c r="A57" s="1" t="s">
        <v>125</v>
      </c>
      <c r="B57" s="1" t="s">
        <v>134</v>
      </c>
      <c r="C57" s="8" t="s">
        <v>6</v>
      </c>
      <c r="D57" s="14" t="s">
        <v>63</v>
      </c>
      <c r="E57" s="14" t="s">
        <v>153</v>
      </c>
      <c r="F57" s="43">
        <v>0</v>
      </c>
      <c r="G57" s="43">
        <v>0</v>
      </c>
      <c r="H57" s="44" t="s">
        <v>190</v>
      </c>
      <c r="I57" s="43">
        <v>0</v>
      </c>
      <c r="J57" s="43">
        <v>0</v>
      </c>
      <c r="K57" s="44" t="s">
        <v>190</v>
      </c>
      <c r="L57" s="43">
        <v>0</v>
      </c>
      <c r="M57" s="43">
        <v>0</v>
      </c>
      <c r="N57" s="44" t="s">
        <v>190</v>
      </c>
      <c r="O57" s="28">
        <v>10</v>
      </c>
      <c r="P57" s="29">
        <f t="shared" si="0"/>
        <v>0</v>
      </c>
      <c r="Q57" s="137"/>
      <c r="R57" s="137"/>
      <c r="S57" s="17"/>
    </row>
    <row r="58" spans="1:19" ht="135">
      <c r="A58" s="1" t="s">
        <v>125</v>
      </c>
      <c r="B58" s="1" t="s">
        <v>134</v>
      </c>
      <c r="C58" s="8" t="s">
        <v>6</v>
      </c>
      <c r="D58" s="14" t="s">
        <v>64</v>
      </c>
      <c r="E58" s="14" t="s">
        <v>153</v>
      </c>
      <c r="F58" s="43">
        <v>0</v>
      </c>
      <c r="G58" s="43">
        <v>0</v>
      </c>
      <c r="H58" s="44" t="s">
        <v>190</v>
      </c>
      <c r="I58" s="43">
        <v>0</v>
      </c>
      <c r="J58" s="43">
        <v>0</v>
      </c>
      <c r="K58" s="44" t="s">
        <v>190</v>
      </c>
      <c r="L58" s="43">
        <v>0</v>
      </c>
      <c r="M58" s="43">
        <v>0</v>
      </c>
      <c r="N58" s="44" t="s">
        <v>190</v>
      </c>
      <c r="O58" s="28">
        <v>8</v>
      </c>
      <c r="P58" s="29">
        <f t="shared" si="0"/>
        <v>0</v>
      </c>
      <c r="Q58" s="137"/>
      <c r="R58" s="137"/>
      <c r="S58" s="17"/>
    </row>
    <row r="59" spans="1:19" ht="135">
      <c r="A59" s="1" t="s">
        <v>125</v>
      </c>
      <c r="B59" s="1" t="s">
        <v>134</v>
      </c>
      <c r="C59" s="8" t="s">
        <v>8</v>
      </c>
      <c r="D59" s="14" t="s">
        <v>65</v>
      </c>
      <c r="E59" s="14" t="s">
        <v>151</v>
      </c>
      <c r="F59" s="43">
        <v>0</v>
      </c>
      <c r="G59" s="43">
        <v>0</v>
      </c>
      <c r="H59" s="44" t="s">
        <v>190</v>
      </c>
      <c r="I59" s="43">
        <v>0</v>
      </c>
      <c r="J59" s="43">
        <v>0</v>
      </c>
      <c r="K59" s="44" t="s">
        <v>190</v>
      </c>
      <c r="L59" s="43">
        <v>0</v>
      </c>
      <c r="M59" s="43">
        <v>0</v>
      </c>
      <c r="N59" s="44" t="s">
        <v>190</v>
      </c>
      <c r="O59" s="28">
        <v>12</v>
      </c>
      <c r="P59" s="29">
        <f>+IF(O59=0,"",(G59+J59+M59)/O59)</f>
        <v>0</v>
      </c>
      <c r="Q59" s="137">
        <v>11038987114</v>
      </c>
      <c r="R59" s="137">
        <v>7698870209.2</v>
      </c>
      <c r="S59" s="17"/>
    </row>
    <row r="60" spans="1:19" ht="135">
      <c r="A60" s="1" t="s">
        <v>125</v>
      </c>
      <c r="B60" s="1" t="s">
        <v>134</v>
      </c>
      <c r="C60" s="8" t="s">
        <v>8</v>
      </c>
      <c r="D60" s="14" t="s">
        <v>66</v>
      </c>
      <c r="E60" s="14" t="s">
        <v>151</v>
      </c>
      <c r="F60" s="43">
        <v>2</v>
      </c>
      <c r="G60" s="43">
        <v>2</v>
      </c>
      <c r="H60" s="44">
        <v>1</v>
      </c>
      <c r="I60" s="43">
        <v>2</v>
      </c>
      <c r="J60" s="43">
        <v>2</v>
      </c>
      <c r="K60" s="44">
        <v>1</v>
      </c>
      <c r="L60" s="43">
        <v>2</v>
      </c>
      <c r="M60" s="43">
        <v>1</v>
      </c>
      <c r="N60" s="44">
        <v>0.5</v>
      </c>
      <c r="O60" s="28">
        <v>25</v>
      </c>
      <c r="P60" s="29">
        <f t="shared" si="0"/>
        <v>0.2</v>
      </c>
      <c r="Q60" s="137"/>
      <c r="R60" s="137"/>
      <c r="S60" s="17"/>
    </row>
    <row r="61" spans="1:19" ht="135">
      <c r="A61" s="1" t="s">
        <v>125</v>
      </c>
      <c r="B61" s="1" t="s">
        <v>134</v>
      </c>
      <c r="C61" s="8" t="s">
        <v>9</v>
      </c>
      <c r="D61" s="14" t="s">
        <v>67</v>
      </c>
      <c r="E61" s="14" t="s">
        <v>151</v>
      </c>
      <c r="F61" s="43">
        <v>0</v>
      </c>
      <c r="G61" s="43">
        <v>0</v>
      </c>
      <c r="H61" s="44" t="s">
        <v>190</v>
      </c>
      <c r="I61" s="43">
        <v>0</v>
      </c>
      <c r="J61" s="43">
        <v>0</v>
      </c>
      <c r="K61" s="44" t="s">
        <v>190</v>
      </c>
      <c r="L61" s="43">
        <v>1</v>
      </c>
      <c r="M61" s="43">
        <v>1</v>
      </c>
      <c r="N61" s="44">
        <v>1</v>
      </c>
      <c r="O61" s="28">
        <v>4</v>
      </c>
      <c r="P61" s="29">
        <f t="shared" si="0"/>
        <v>0.25</v>
      </c>
      <c r="Q61" s="137">
        <v>3591542380</v>
      </c>
      <c r="R61" s="137">
        <v>1092363949</v>
      </c>
      <c r="S61" s="17"/>
    </row>
    <row r="62" spans="1:19" ht="135">
      <c r="A62" s="1" t="s">
        <v>125</v>
      </c>
      <c r="B62" s="1" t="s">
        <v>134</v>
      </c>
      <c r="C62" s="8" t="s">
        <v>9</v>
      </c>
      <c r="D62" s="14" t="s">
        <v>68</v>
      </c>
      <c r="E62" s="14" t="s">
        <v>151</v>
      </c>
      <c r="F62" s="43">
        <v>0</v>
      </c>
      <c r="G62" s="43">
        <v>0</v>
      </c>
      <c r="H62" s="44" t="s">
        <v>190</v>
      </c>
      <c r="I62" s="43">
        <v>0</v>
      </c>
      <c r="J62" s="43">
        <v>0</v>
      </c>
      <c r="K62" s="44" t="s">
        <v>190</v>
      </c>
      <c r="L62" s="43">
        <v>1</v>
      </c>
      <c r="M62" s="43">
        <v>1</v>
      </c>
      <c r="N62" s="44">
        <v>1</v>
      </c>
      <c r="O62" s="28">
        <v>4</v>
      </c>
      <c r="P62" s="29">
        <f t="shared" si="0"/>
        <v>0.25</v>
      </c>
      <c r="Q62" s="137"/>
      <c r="R62" s="137"/>
      <c r="S62" s="17"/>
    </row>
    <row r="63" spans="1:19" ht="135">
      <c r="A63" s="1" t="s">
        <v>125</v>
      </c>
      <c r="B63" s="1" t="s">
        <v>134</v>
      </c>
      <c r="C63" s="8" t="s">
        <v>9</v>
      </c>
      <c r="D63" s="14" t="s">
        <v>69</v>
      </c>
      <c r="E63" s="14" t="s">
        <v>151</v>
      </c>
      <c r="F63" s="43">
        <v>0</v>
      </c>
      <c r="G63" s="43">
        <v>0</v>
      </c>
      <c r="H63" s="44" t="s">
        <v>190</v>
      </c>
      <c r="I63" s="43">
        <v>0</v>
      </c>
      <c r="J63" s="43">
        <v>0</v>
      </c>
      <c r="K63" s="44" t="s">
        <v>190</v>
      </c>
      <c r="L63" s="43">
        <v>0</v>
      </c>
      <c r="M63" s="43">
        <v>0</v>
      </c>
      <c r="N63" s="44" t="s">
        <v>190</v>
      </c>
      <c r="O63" s="28">
        <v>2</v>
      </c>
      <c r="P63" s="29">
        <f t="shared" si="0"/>
        <v>0</v>
      </c>
      <c r="Q63" s="137"/>
      <c r="R63" s="137"/>
      <c r="S63" s="17"/>
    </row>
    <row r="64" spans="1:19" ht="135">
      <c r="A64" s="1" t="s">
        <v>125</v>
      </c>
      <c r="B64" s="1" t="s">
        <v>134</v>
      </c>
      <c r="C64" s="8" t="s">
        <v>9</v>
      </c>
      <c r="D64" s="14" t="s">
        <v>70</v>
      </c>
      <c r="E64" s="14" t="s">
        <v>151</v>
      </c>
      <c r="F64" s="43">
        <v>0</v>
      </c>
      <c r="G64" s="43">
        <v>0</v>
      </c>
      <c r="H64" s="44" t="s">
        <v>190</v>
      </c>
      <c r="I64" s="43">
        <v>2</v>
      </c>
      <c r="J64" s="43">
        <v>2</v>
      </c>
      <c r="K64" s="44">
        <v>1</v>
      </c>
      <c r="L64" s="43">
        <v>1</v>
      </c>
      <c r="M64" s="43">
        <v>1</v>
      </c>
      <c r="N64" s="44">
        <v>1</v>
      </c>
      <c r="O64" s="28">
        <v>12</v>
      </c>
      <c r="P64" s="29">
        <f t="shared" si="0"/>
        <v>0.25</v>
      </c>
      <c r="Q64" s="137"/>
      <c r="R64" s="137"/>
      <c r="S64" s="17"/>
    </row>
    <row r="65" spans="1:19" ht="135">
      <c r="A65" s="1" t="s">
        <v>125</v>
      </c>
      <c r="B65" s="1" t="s">
        <v>134</v>
      </c>
      <c r="C65" s="8" t="s">
        <v>9</v>
      </c>
      <c r="D65" s="14" t="s">
        <v>71</v>
      </c>
      <c r="E65" s="14" t="s">
        <v>151</v>
      </c>
      <c r="F65" s="43">
        <v>0</v>
      </c>
      <c r="G65" s="43">
        <v>0</v>
      </c>
      <c r="H65" s="44" t="s">
        <v>190</v>
      </c>
      <c r="I65" s="43">
        <v>0</v>
      </c>
      <c r="J65" s="43">
        <v>0</v>
      </c>
      <c r="K65" s="44" t="s">
        <v>190</v>
      </c>
      <c r="L65" s="43">
        <v>1</v>
      </c>
      <c r="M65" s="43">
        <v>1</v>
      </c>
      <c r="N65" s="44">
        <v>1</v>
      </c>
      <c r="O65" s="28">
        <v>4</v>
      </c>
      <c r="P65" s="29">
        <f t="shared" si="0"/>
        <v>0.25</v>
      </c>
      <c r="Q65" s="137"/>
      <c r="R65" s="137"/>
      <c r="S65" s="17"/>
    </row>
    <row r="66" spans="1:19" ht="135">
      <c r="A66" s="1" t="s">
        <v>125</v>
      </c>
      <c r="B66" s="1" t="s">
        <v>134</v>
      </c>
      <c r="C66" s="8" t="s">
        <v>9</v>
      </c>
      <c r="D66" s="14" t="s">
        <v>72</v>
      </c>
      <c r="E66" s="14" t="s">
        <v>151</v>
      </c>
      <c r="F66" s="43">
        <v>0</v>
      </c>
      <c r="G66" s="43">
        <v>0</v>
      </c>
      <c r="H66" s="44" t="s">
        <v>190</v>
      </c>
      <c r="I66" s="43">
        <v>0</v>
      </c>
      <c r="J66" s="43">
        <v>0</v>
      </c>
      <c r="K66" s="44" t="s">
        <v>190</v>
      </c>
      <c r="L66" s="43">
        <v>1</v>
      </c>
      <c r="M66" s="43">
        <v>1</v>
      </c>
      <c r="N66" s="44">
        <v>1</v>
      </c>
      <c r="O66" s="28">
        <v>4</v>
      </c>
      <c r="P66" s="29">
        <f t="shared" si="0"/>
        <v>0.25</v>
      </c>
      <c r="Q66" s="137"/>
      <c r="R66" s="137"/>
      <c r="S66" s="17"/>
    </row>
    <row r="67" spans="1:19" ht="135">
      <c r="A67" s="1" t="s">
        <v>125</v>
      </c>
      <c r="B67" s="1" t="s">
        <v>134</v>
      </c>
      <c r="C67" s="8" t="s">
        <v>9</v>
      </c>
      <c r="D67" s="14" t="s">
        <v>73</v>
      </c>
      <c r="E67" s="14" t="s">
        <v>151</v>
      </c>
      <c r="F67" s="43">
        <v>0</v>
      </c>
      <c r="G67" s="43">
        <v>0</v>
      </c>
      <c r="H67" s="44" t="s">
        <v>190</v>
      </c>
      <c r="I67" s="43">
        <v>0</v>
      </c>
      <c r="J67" s="43">
        <v>0</v>
      </c>
      <c r="K67" s="44" t="s">
        <v>190</v>
      </c>
      <c r="L67" s="43">
        <v>1</v>
      </c>
      <c r="M67" s="43">
        <v>1</v>
      </c>
      <c r="N67" s="44">
        <v>1</v>
      </c>
      <c r="O67" s="28">
        <v>4</v>
      </c>
      <c r="P67" s="29">
        <f t="shared" si="0"/>
        <v>0.25</v>
      </c>
      <c r="Q67" s="137"/>
      <c r="R67" s="137"/>
      <c r="S67" s="17"/>
    </row>
    <row r="68" spans="1:19" ht="135">
      <c r="A68" s="1" t="s">
        <v>125</v>
      </c>
      <c r="B68" s="1" t="s">
        <v>134</v>
      </c>
      <c r="C68" s="8" t="s">
        <v>9</v>
      </c>
      <c r="D68" s="14" t="s">
        <v>74</v>
      </c>
      <c r="E68" s="14" t="s">
        <v>151</v>
      </c>
      <c r="F68" s="43">
        <v>0</v>
      </c>
      <c r="G68" s="43">
        <v>0</v>
      </c>
      <c r="H68" s="44" t="s">
        <v>190</v>
      </c>
      <c r="I68" s="43">
        <v>2</v>
      </c>
      <c r="J68" s="43">
        <v>2</v>
      </c>
      <c r="K68" s="44">
        <v>1</v>
      </c>
      <c r="L68" s="43">
        <v>1</v>
      </c>
      <c r="M68" s="43">
        <v>1</v>
      </c>
      <c r="N68" s="44">
        <v>1</v>
      </c>
      <c r="O68" s="28">
        <v>12</v>
      </c>
      <c r="P68" s="29">
        <f t="shared" si="0"/>
        <v>0.25</v>
      </c>
      <c r="Q68" s="137"/>
      <c r="R68" s="137"/>
      <c r="S68" s="17"/>
    </row>
    <row r="69" spans="1:19" ht="135">
      <c r="A69" s="1" t="s">
        <v>125</v>
      </c>
      <c r="B69" s="1" t="s">
        <v>134</v>
      </c>
      <c r="C69" s="8" t="s">
        <v>9</v>
      </c>
      <c r="D69" s="14" t="s">
        <v>75</v>
      </c>
      <c r="E69" s="14" t="s">
        <v>151</v>
      </c>
      <c r="F69" s="43">
        <v>0</v>
      </c>
      <c r="G69" s="43">
        <v>0</v>
      </c>
      <c r="H69" s="44" t="s">
        <v>190</v>
      </c>
      <c r="I69" s="43">
        <v>0</v>
      </c>
      <c r="J69" s="43">
        <v>0</v>
      </c>
      <c r="K69" s="44" t="s">
        <v>190</v>
      </c>
      <c r="L69" s="43">
        <v>0</v>
      </c>
      <c r="M69" s="43">
        <v>0</v>
      </c>
      <c r="N69" s="44" t="s">
        <v>190</v>
      </c>
      <c r="O69" s="28">
        <v>0</v>
      </c>
      <c r="P69" s="29">
        <f t="shared" si="0"/>
      </c>
      <c r="Q69" s="137"/>
      <c r="R69" s="137"/>
      <c r="S69" s="17"/>
    </row>
    <row r="70" spans="1:19" ht="135">
      <c r="A70" s="1" t="s">
        <v>125</v>
      </c>
      <c r="B70" s="1" t="s">
        <v>134</v>
      </c>
      <c r="C70" s="8" t="s">
        <v>9</v>
      </c>
      <c r="D70" s="14" t="s">
        <v>76</v>
      </c>
      <c r="E70" s="14" t="s">
        <v>151</v>
      </c>
      <c r="F70" s="43">
        <v>0</v>
      </c>
      <c r="G70" s="43">
        <v>0</v>
      </c>
      <c r="H70" s="44" t="s">
        <v>190</v>
      </c>
      <c r="I70" s="43">
        <v>0</v>
      </c>
      <c r="J70" s="43">
        <v>0</v>
      </c>
      <c r="K70" s="44" t="s">
        <v>190</v>
      </c>
      <c r="L70" s="43">
        <v>0</v>
      </c>
      <c r="M70" s="43">
        <v>0</v>
      </c>
      <c r="N70" s="44" t="s">
        <v>190</v>
      </c>
      <c r="O70" s="28">
        <v>0</v>
      </c>
      <c r="P70" s="29">
        <f t="shared" si="0"/>
      </c>
      <c r="Q70" s="137"/>
      <c r="R70" s="137"/>
      <c r="S70" s="17"/>
    </row>
    <row r="71" spans="1:19" ht="135">
      <c r="A71" s="1" t="s">
        <v>125</v>
      </c>
      <c r="B71" s="1" t="s">
        <v>134</v>
      </c>
      <c r="C71" s="8" t="s">
        <v>9</v>
      </c>
      <c r="D71" s="14" t="s">
        <v>77</v>
      </c>
      <c r="E71" s="14" t="s">
        <v>151</v>
      </c>
      <c r="F71" s="43">
        <v>0</v>
      </c>
      <c r="G71" s="43">
        <v>0</v>
      </c>
      <c r="H71" s="44" t="s">
        <v>190</v>
      </c>
      <c r="I71" s="43">
        <v>2</v>
      </c>
      <c r="J71" s="43">
        <v>2</v>
      </c>
      <c r="K71" s="44">
        <v>1</v>
      </c>
      <c r="L71" s="43">
        <v>1</v>
      </c>
      <c r="M71" s="43">
        <v>1</v>
      </c>
      <c r="N71" s="44">
        <v>1</v>
      </c>
      <c r="O71" s="28">
        <v>12</v>
      </c>
      <c r="P71" s="29">
        <f t="shared" si="0"/>
        <v>0.25</v>
      </c>
      <c r="Q71" s="137"/>
      <c r="R71" s="137"/>
      <c r="S71" s="17"/>
    </row>
    <row r="72" spans="1:19" ht="135">
      <c r="A72" s="1" t="s">
        <v>125</v>
      </c>
      <c r="B72" s="1" t="s">
        <v>134</v>
      </c>
      <c r="C72" s="8" t="s">
        <v>9</v>
      </c>
      <c r="D72" s="14" t="s">
        <v>115</v>
      </c>
      <c r="E72" s="14" t="s">
        <v>151</v>
      </c>
      <c r="F72" s="43">
        <v>0</v>
      </c>
      <c r="G72" s="43">
        <v>0</v>
      </c>
      <c r="H72" s="44" t="s">
        <v>190</v>
      </c>
      <c r="I72" s="43">
        <v>0</v>
      </c>
      <c r="J72" s="43">
        <v>0</v>
      </c>
      <c r="K72" s="44" t="s">
        <v>190</v>
      </c>
      <c r="L72" s="43">
        <v>0</v>
      </c>
      <c r="M72" s="43">
        <v>0</v>
      </c>
      <c r="N72" s="44" t="s">
        <v>190</v>
      </c>
      <c r="O72" s="28">
        <v>0</v>
      </c>
      <c r="P72" s="29">
        <f t="shared" si="0"/>
      </c>
      <c r="Q72" s="137"/>
      <c r="R72" s="137"/>
      <c r="S72" s="17"/>
    </row>
    <row r="73" spans="1:19" ht="135">
      <c r="A73" s="1" t="s">
        <v>125</v>
      </c>
      <c r="B73" s="1" t="s">
        <v>134</v>
      </c>
      <c r="C73" s="8" t="s">
        <v>9</v>
      </c>
      <c r="D73" s="14" t="s">
        <v>78</v>
      </c>
      <c r="E73" s="14" t="s">
        <v>151</v>
      </c>
      <c r="F73" s="43">
        <v>0</v>
      </c>
      <c r="G73" s="43">
        <v>0</v>
      </c>
      <c r="H73" s="44" t="s">
        <v>190</v>
      </c>
      <c r="I73" s="43">
        <v>0</v>
      </c>
      <c r="J73" s="43">
        <v>0</v>
      </c>
      <c r="K73" s="44" t="s">
        <v>190</v>
      </c>
      <c r="L73" s="43">
        <v>1</v>
      </c>
      <c r="M73" s="43">
        <v>1</v>
      </c>
      <c r="N73" s="44">
        <v>1</v>
      </c>
      <c r="O73" s="28">
        <v>4</v>
      </c>
      <c r="P73" s="29">
        <f t="shared" si="0"/>
        <v>0.25</v>
      </c>
      <c r="Q73" s="137"/>
      <c r="R73" s="137"/>
      <c r="S73" s="17"/>
    </row>
    <row r="74" spans="1:19" ht="135">
      <c r="A74" s="1" t="s">
        <v>125</v>
      </c>
      <c r="B74" s="1" t="s">
        <v>134</v>
      </c>
      <c r="C74" s="8" t="s">
        <v>9</v>
      </c>
      <c r="D74" s="14" t="s">
        <v>79</v>
      </c>
      <c r="E74" s="14" t="s">
        <v>151</v>
      </c>
      <c r="F74" s="43">
        <v>0</v>
      </c>
      <c r="G74" s="43">
        <v>0</v>
      </c>
      <c r="H74" s="44" t="s">
        <v>190</v>
      </c>
      <c r="I74" s="43">
        <v>0</v>
      </c>
      <c r="J74" s="43">
        <v>0</v>
      </c>
      <c r="K74" s="44" t="s">
        <v>190</v>
      </c>
      <c r="L74" s="43">
        <v>1</v>
      </c>
      <c r="M74" s="43">
        <v>1</v>
      </c>
      <c r="N74" s="44">
        <v>1</v>
      </c>
      <c r="O74" s="28">
        <v>4</v>
      </c>
      <c r="P74" s="29">
        <f t="shared" si="0"/>
        <v>0.25</v>
      </c>
      <c r="Q74" s="137"/>
      <c r="R74" s="137"/>
      <c r="S74" s="17"/>
    </row>
    <row r="75" spans="1:19" ht="165">
      <c r="A75" s="1" t="s">
        <v>173</v>
      </c>
      <c r="B75" s="1" t="s">
        <v>174</v>
      </c>
      <c r="C75" s="8" t="s">
        <v>10</v>
      </c>
      <c r="D75" s="18" t="s">
        <v>80</v>
      </c>
      <c r="E75" s="11" t="s">
        <v>182</v>
      </c>
      <c r="F75" s="43">
        <v>0</v>
      </c>
      <c r="G75" s="43">
        <v>0</v>
      </c>
      <c r="H75" s="44" t="s">
        <v>190</v>
      </c>
      <c r="I75" s="43">
        <v>1</v>
      </c>
      <c r="J75" s="43">
        <v>1</v>
      </c>
      <c r="K75" s="44">
        <v>1</v>
      </c>
      <c r="L75" s="43">
        <v>8</v>
      </c>
      <c r="M75" s="43">
        <v>8</v>
      </c>
      <c r="N75" s="44">
        <v>1</v>
      </c>
      <c r="O75" s="28">
        <v>53</v>
      </c>
      <c r="P75" s="29">
        <f aca="true" t="shared" si="1" ref="P75:P105">+IF(O75=0,"",(G75+J75+M75)/O75)</f>
        <v>0.16981132075471697</v>
      </c>
      <c r="Q75" s="137">
        <v>2772614321</v>
      </c>
      <c r="R75" s="137">
        <v>1360810316.2</v>
      </c>
      <c r="S75" s="17"/>
    </row>
    <row r="76" spans="1:19" ht="195">
      <c r="A76" s="1" t="s">
        <v>171</v>
      </c>
      <c r="B76" s="1" t="s">
        <v>172</v>
      </c>
      <c r="C76" s="8" t="s">
        <v>10</v>
      </c>
      <c r="D76" s="18" t="s">
        <v>81</v>
      </c>
      <c r="E76" s="11" t="s">
        <v>182</v>
      </c>
      <c r="F76" s="43">
        <v>0</v>
      </c>
      <c r="G76" s="43">
        <v>0</v>
      </c>
      <c r="H76" s="44" t="s">
        <v>190</v>
      </c>
      <c r="I76" s="43">
        <v>0</v>
      </c>
      <c r="J76" s="43">
        <v>0</v>
      </c>
      <c r="K76" s="44" t="s">
        <v>190</v>
      </c>
      <c r="L76" s="43">
        <v>0</v>
      </c>
      <c r="M76" s="43">
        <v>0</v>
      </c>
      <c r="N76" s="44" t="s">
        <v>190</v>
      </c>
      <c r="O76" s="28">
        <v>7</v>
      </c>
      <c r="P76" s="29">
        <f t="shared" si="1"/>
        <v>0</v>
      </c>
      <c r="Q76" s="137"/>
      <c r="R76" s="137"/>
      <c r="S76" s="17"/>
    </row>
    <row r="77" spans="1:19" ht="165">
      <c r="A77" s="1" t="s">
        <v>173</v>
      </c>
      <c r="B77" s="1" t="s">
        <v>174</v>
      </c>
      <c r="C77" s="8" t="s">
        <v>10</v>
      </c>
      <c r="D77" s="18" t="s">
        <v>82</v>
      </c>
      <c r="E77" s="11" t="s">
        <v>182</v>
      </c>
      <c r="F77" s="43">
        <v>0</v>
      </c>
      <c r="G77" s="43">
        <v>0</v>
      </c>
      <c r="H77" s="44" t="s">
        <v>190</v>
      </c>
      <c r="I77" s="43">
        <v>0</v>
      </c>
      <c r="J77" s="43">
        <v>0</v>
      </c>
      <c r="K77" s="44" t="s">
        <v>190</v>
      </c>
      <c r="L77" s="43">
        <v>1</v>
      </c>
      <c r="M77" s="43">
        <v>1</v>
      </c>
      <c r="N77" s="44">
        <v>1</v>
      </c>
      <c r="O77" s="28">
        <v>20</v>
      </c>
      <c r="P77" s="29">
        <f t="shared" si="1"/>
        <v>0.05</v>
      </c>
      <c r="Q77" s="137"/>
      <c r="R77" s="137"/>
      <c r="S77" s="17"/>
    </row>
    <row r="78" spans="1:19" ht="199.5" customHeight="1">
      <c r="A78" s="1" t="s">
        <v>171</v>
      </c>
      <c r="B78" s="1" t="s">
        <v>172</v>
      </c>
      <c r="C78" s="8" t="s">
        <v>10</v>
      </c>
      <c r="D78" s="18" t="s">
        <v>83</v>
      </c>
      <c r="E78" s="11" t="s">
        <v>182</v>
      </c>
      <c r="F78" s="43">
        <v>0</v>
      </c>
      <c r="G78" s="43">
        <v>0</v>
      </c>
      <c r="H78" s="44" t="s">
        <v>190</v>
      </c>
      <c r="I78" s="43">
        <v>0</v>
      </c>
      <c r="J78" s="43">
        <v>0</v>
      </c>
      <c r="K78" s="44" t="s">
        <v>190</v>
      </c>
      <c r="L78" s="43">
        <v>3</v>
      </c>
      <c r="M78" s="43">
        <v>1</v>
      </c>
      <c r="N78" s="44">
        <v>0.3333333333333333</v>
      </c>
      <c r="O78" s="28">
        <v>35</v>
      </c>
      <c r="P78" s="29">
        <f t="shared" si="1"/>
        <v>0.02857142857142857</v>
      </c>
      <c r="Q78" s="137"/>
      <c r="R78" s="137"/>
      <c r="S78" s="17"/>
    </row>
    <row r="79" spans="1:19" ht="165">
      <c r="A79" s="140" t="s">
        <v>127</v>
      </c>
      <c r="B79" s="1" t="s">
        <v>128</v>
      </c>
      <c r="C79" s="8" t="s">
        <v>0</v>
      </c>
      <c r="D79" s="14" t="s">
        <v>84</v>
      </c>
      <c r="E79" s="14" t="s">
        <v>152</v>
      </c>
      <c r="F79" s="43">
        <v>0</v>
      </c>
      <c r="G79" s="43">
        <v>0</v>
      </c>
      <c r="H79" s="44" t="s">
        <v>190</v>
      </c>
      <c r="I79" s="43">
        <v>0</v>
      </c>
      <c r="J79" s="43">
        <v>0</v>
      </c>
      <c r="K79" s="44" t="s">
        <v>190</v>
      </c>
      <c r="L79" s="43">
        <v>0</v>
      </c>
      <c r="M79" s="43">
        <v>0</v>
      </c>
      <c r="N79" s="44" t="s">
        <v>190</v>
      </c>
      <c r="O79" s="28">
        <v>21</v>
      </c>
      <c r="P79" s="29">
        <f t="shared" si="1"/>
        <v>0</v>
      </c>
      <c r="Q79" s="137">
        <v>3780000000</v>
      </c>
      <c r="R79" s="137">
        <v>2512216004.2</v>
      </c>
      <c r="S79" s="17"/>
    </row>
    <row r="80" spans="1:19" ht="120">
      <c r="A80" s="140"/>
      <c r="B80" s="1" t="s">
        <v>129</v>
      </c>
      <c r="C80" s="8" t="s">
        <v>0</v>
      </c>
      <c r="D80" s="14" t="s">
        <v>85</v>
      </c>
      <c r="E80" s="14" t="s">
        <v>152</v>
      </c>
      <c r="F80" s="43">
        <v>0</v>
      </c>
      <c r="G80" s="43">
        <v>0</v>
      </c>
      <c r="H80" s="44" t="s">
        <v>190</v>
      </c>
      <c r="I80" s="43">
        <v>0</v>
      </c>
      <c r="J80" s="43">
        <v>0</v>
      </c>
      <c r="K80" s="44" t="s">
        <v>190</v>
      </c>
      <c r="L80" s="43">
        <v>3</v>
      </c>
      <c r="M80" s="43">
        <v>3</v>
      </c>
      <c r="N80" s="44">
        <v>1</v>
      </c>
      <c r="O80" s="28">
        <v>28</v>
      </c>
      <c r="P80" s="29">
        <f t="shared" si="1"/>
        <v>0.10714285714285714</v>
      </c>
      <c r="Q80" s="137"/>
      <c r="R80" s="137"/>
      <c r="S80" s="17"/>
    </row>
    <row r="81" spans="1:19" ht="135">
      <c r="A81" s="1" t="s">
        <v>125</v>
      </c>
      <c r="B81" s="1" t="s">
        <v>126</v>
      </c>
      <c r="C81" s="8" t="s">
        <v>11</v>
      </c>
      <c r="D81" s="14" t="s">
        <v>86</v>
      </c>
      <c r="E81" s="14" t="s">
        <v>151</v>
      </c>
      <c r="F81" s="43">
        <v>2</v>
      </c>
      <c r="G81" s="43">
        <v>2</v>
      </c>
      <c r="H81" s="44">
        <v>1</v>
      </c>
      <c r="I81" s="43">
        <v>2</v>
      </c>
      <c r="J81" s="43">
        <v>2</v>
      </c>
      <c r="K81" s="44">
        <v>1</v>
      </c>
      <c r="L81" s="43">
        <v>2</v>
      </c>
      <c r="M81" s="43">
        <v>2</v>
      </c>
      <c r="N81" s="44">
        <v>1</v>
      </c>
      <c r="O81" s="28">
        <v>24</v>
      </c>
      <c r="P81" s="29">
        <f t="shared" si="1"/>
        <v>0.25</v>
      </c>
      <c r="Q81" s="137">
        <v>6615667233</v>
      </c>
      <c r="R81" s="137">
        <v>5199513809.2</v>
      </c>
      <c r="S81" s="17"/>
    </row>
    <row r="82" spans="1:19" ht="135">
      <c r="A82" s="1" t="s">
        <v>125</v>
      </c>
      <c r="B82" s="1" t="s">
        <v>126</v>
      </c>
      <c r="C82" s="8" t="s">
        <v>11</v>
      </c>
      <c r="D82" s="14" t="s">
        <v>87</v>
      </c>
      <c r="E82" s="14" t="s">
        <v>151</v>
      </c>
      <c r="F82" s="43">
        <v>0</v>
      </c>
      <c r="G82" s="43">
        <v>0</v>
      </c>
      <c r="H82" s="44" t="s">
        <v>190</v>
      </c>
      <c r="I82" s="43">
        <v>0</v>
      </c>
      <c r="J82" s="43">
        <v>0</v>
      </c>
      <c r="K82" s="44" t="s">
        <v>190</v>
      </c>
      <c r="L82" s="43">
        <v>0</v>
      </c>
      <c r="M82" s="43">
        <v>0</v>
      </c>
      <c r="N82" s="44" t="s">
        <v>190</v>
      </c>
      <c r="O82" s="28">
        <v>2</v>
      </c>
      <c r="P82" s="29">
        <f t="shared" si="1"/>
        <v>0</v>
      </c>
      <c r="Q82" s="137"/>
      <c r="R82" s="137"/>
      <c r="S82" s="17"/>
    </row>
    <row r="83" spans="1:19" ht="135">
      <c r="A83" s="1" t="s">
        <v>125</v>
      </c>
      <c r="B83" s="1" t="s">
        <v>126</v>
      </c>
      <c r="C83" s="8" t="s">
        <v>11</v>
      </c>
      <c r="D83" s="14" t="s">
        <v>116</v>
      </c>
      <c r="E83" s="14" t="s">
        <v>151</v>
      </c>
      <c r="F83" s="43">
        <v>0</v>
      </c>
      <c r="G83" s="43">
        <v>0</v>
      </c>
      <c r="H83" s="44" t="s">
        <v>190</v>
      </c>
      <c r="I83" s="43">
        <v>0</v>
      </c>
      <c r="J83" s="43">
        <v>0</v>
      </c>
      <c r="K83" s="44" t="s">
        <v>190</v>
      </c>
      <c r="L83" s="43">
        <v>0</v>
      </c>
      <c r="M83" s="43">
        <v>0</v>
      </c>
      <c r="N83" s="44" t="s">
        <v>190</v>
      </c>
      <c r="O83" s="28">
        <v>1</v>
      </c>
      <c r="P83" s="29">
        <f t="shared" si="1"/>
        <v>0</v>
      </c>
      <c r="Q83" s="137"/>
      <c r="R83" s="137"/>
      <c r="S83" s="17"/>
    </row>
    <row r="84" spans="1:19" ht="135">
      <c r="A84" s="1" t="s">
        <v>125</v>
      </c>
      <c r="B84" s="1" t="s">
        <v>126</v>
      </c>
      <c r="C84" s="8" t="s">
        <v>11</v>
      </c>
      <c r="D84" s="14" t="s">
        <v>88</v>
      </c>
      <c r="E84" s="14" t="s">
        <v>151</v>
      </c>
      <c r="F84" s="43">
        <v>1</v>
      </c>
      <c r="G84" s="43">
        <v>1</v>
      </c>
      <c r="H84" s="44">
        <v>1</v>
      </c>
      <c r="I84" s="43">
        <v>0</v>
      </c>
      <c r="J84" s="43">
        <v>0</v>
      </c>
      <c r="K84" s="44" t="s">
        <v>190</v>
      </c>
      <c r="L84" s="43">
        <v>0</v>
      </c>
      <c r="M84" s="43">
        <v>0</v>
      </c>
      <c r="N84" s="44" t="s">
        <v>190</v>
      </c>
      <c r="O84" s="28">
        <v>4</v>
      </c>
      <c r="P84" s="29">
        <f t="shared" si="1"/>
        <v>0.25</v>
      </c>
      <c r="Q84" s="137"/>
      <c r="R84" s="137"/>
      <c r="S84" s="17"/>
    </row>
    <row r="85" spans="1:19" ht="135">
      <c r="A85" s="1" t="s">
        <v>125</v>
      </c>
      <c r="B85" s="1" t="s">
        <v>126</v>
      </c>
      <c r="C85" s="8" t="s">
        <v>11</v>
      </c>
      <c r="D85" s="14" t="s">
        <v>89</v>
      </c>
      <c r="E85" s="14" t="s">
        <v>151</v>
      </c>
      <c r="F85" s="43">
        <v>1</v>
      </c>
      <c r="G85" s="43">
        <v>1</v>
      </c>
      <c r="H85" s="44">
        <v>1</v>
      </c>
      <c r="I85" s="43">
        <v>1</v>
      </c>
      <c r="J85" s="43">
        <v>1</v>
      </c>
      <c r="K85" s="44">
        <v>1</v>
      </c>
      <c r="L85" s="43">
        <v>1</v>
      </c>
      <c r="M85" s="43">
        <v>1</v>
      </c>
      <c r="N85" s="44">
        <v>1</v>
      </c>
      <c r="O85" s="28">
        <v>12</v>
      </c>
      <c r="P85" s="29">
        <f t="shared" si="1"/>
        <v>0.25</v>
      </c>
      <c r="Q85" s="137"/>
      <c r="R85" s="137"/>
      <c r="S85" s="17"/>
    </row>
    <row r="86" spans="1:19" ht="135">
      <c r="A86" s="1" t="s">
        <v>125</v>
      </c>
      <c r="B86" s="1" t="s">
        <v>126</v>
      </c>
      <c r="C86" s="8" t="s">
        <v>11</v>
      </c>
      <c r="D86" s="14" t="s">
        <v>90</v>
      </c>
      <c r="E86" s="14" t="s">
        <v>151</v>
      </c>
      <c r="F86" s="43">
        <v>1</v>
      </c>
      <c r="G86" s="43">
        <v>1</v>
      </c>
      <c r="H86" s="44">
        <v>1</v>
      </c>
      <c r="I86" s="43">
        <v>1</v>
      </c>
      <c r="J86" s="43">
        <v>0</v>
      </c>
      <c r="K86" s="44">
        <v>0</v>
      </c>
      <c r="L86" s="43">
        <v>1</v>
      </c>
      <c r="M86" s="43">
        <v>0</v>
      </c>
      <c r="N86" s="44">
        <v>0</v>
      </c>
      <c r="O86" s="28">
        <v>12</v>
      </c>
      <c r="P86" s="29">
        <f t="shared" si="1"/>
        <v>0.08333333333333333</v>
      </c>
      <c r="Q86" s="137"/>
      <c r="R86" s="137"/>
      <c r="S86" s="17"/>
    </row>
    <row r="87" spans="1:19" ht="135">
      <c r="A87" s="1" t="s">
        <v>125</v>
      </c>
      <c r="B87" s="1" t="s">
        <v>126</v>
      </c>
      <c r="C87" s="8" t="s">
        <v>11</v>
      </c>
      <c r="D87" s="14" t="s">
        <v>92</v>
      </c>
      <c r="E87" s="14" t="s">
        <v>151</v>
      </c>
      <c r="F87" s="43">
        <v>0</v>
      </c>
      <c r="G87" s="43">
        <v>0</v>
      </c>
      <c r="H87" s="44" t="s">
        <v>190</v>
      </c>
      <c r="I87" s="43">
        <v>0</v>
      </c>
      <c r="J87" s="43">
        <v>0</v>
      </c>
      <c r="K87" s="44" t="s">
        <v>190</v>
      </c>
      <c r="L87" s="43">
        <v>1</v>
      </c>
      <c r="M87" s="43">
        <v>1</v>
      </c>
      <c r="N87" s="44">
        <v>1</v>
      </c>
      <c r="O87" s="28">
        <v>4</v>
      </c>
      <c r="P87" s="29">
        <f t="shared" si="1"/>
        <v>0.25</v>
      </c>
      <c r="Q87" s="137"/>
      <c r="R87" s="137"/>
      <c r="S87" s="17"/>
    </row>
    <row r="88" spans="1:19" ht="135">
      <c r="A88" s="1" t="s">
        <v>125</v>
      </c>
      <c r="B88" s="1" t="s">
        <v>126</v>
      </c>
      <c r="C88" s="8" t="s">
        <v>11</v>
      </c>
      <c r="D88" s="14" t="s">
        <v>93</v>
      </c>
      <c r="E88" s="14" t="s">
        <v>151</v>
      </c>
      <c r="F88" s="43">
        <v>0</v>
      </c>
      <c r="G88" s="43">
        <v>0</v>
      </c>
      <c r="H88" s="44" t="s">
        <v>190</v>
      </c>
      <c r="I88" s="43">
        <v>0</v>
      </c>
      <c r="J88" s="43">
        <v>0</v>
      </c>
      <c r="K88" s="44" t="s">
        <v>190</v>
      </c>
      <c r="L88" s="43">
        <v>0</v>
      </c>
      <c r="M88" s="43">
        <v>0</v>
      </c>
      <c r="N88" s="44" t="s">
        <v>190</v>
      </c>
      <c r="O88" s="28">
        <v>1</v>
      </c>
      <c r="P88" s="29">
        <f t="shared" si="1"/>
        <v>0</v>
      </c>
      <c r="Q88" s="137"/>
      <c r="R88" s="137"/>
      <c r="S88" s="17"/>
    </row>
    <row r="89" spans="1:19" ht="135">
      <c r="A89" s="1" t="s">
        <v>125</v>
      </c>
      <c r="B89" s="1" t="s">
        <v>126</v>
      </c>
      <c r="C89" s="8" t="s">
        <v>11</v>
      </c>
      <c r="D89" s="14" t="s">
        <v>117</v>
      </c>
      <c r="E89" s="14" t="s">
        <v>151</v>
      </c>
      <c r="F89" s="43">
        <v>0</v>
      </c>
      <c r="G89" s="43">
        <v>0</v>
      </c>
      <c r="H89" s="44" t="s">
        <v>190</v>
      </c>
      <c r="I89" s="43">
        <v>0</v>
      </c>
      <c r="J89" s="43">
        <v>0</v>
      </c>
      <c r="K89" s="44" t="s">
        <v>190</v>
      </c>
      <c r="L89" s="43">
        <v>0</v>
      </c>
      <c r="M89" s="43">
        <v>0</v>
      </c>
      <c r="N89" s="44" t="s">
        <v>190</v>
      </c>
      <c r="O89" s="28">
        <v>0</v>
      </c>
      <c r="P89" s="29">
        <f t="shared" si="1"/>
      </c>
      <c r="Q89" s="137"/>
      <c r="R89" s="137"/>
      <c r="S89" s="17"/>
    </row>
    <row r="90" spans="1:19" ht="135">
      <c r="A90" s="1" t="s">
        <v>125</v>
      </c>
      <c r="B90" s="1" t="s">
        <v>126</v>
      </c>
      <c r="C90" s="8" t="s">
        <v>12</v>
      </c>
      <c r="D90" s="14" t="s">
        <v>94</v>
      </c>
      <c r="E90" s="14" t="s">
        <v>151</v>
      </c>
      <c r="F90" s="43">
        <v>0</v>
      </c>
      <c r="G90" s="43">
        <v>0</v>
      </c>
      <c r="H90" s="44" t="s">
        <v>190</v>
      </c>
      <c r="I90" s="43">
        <v>0</v>
      </c>
      <c r="J90" s="43">
        <v>0</v>
      </c>
      <c r="K90" s="44" t="s">
        <v>190</v>
      </c>
      <c r="L90" s="43">
        <v>0</v>
      </c>
      <c r="M90" s="43">
        <v>0</v>
      </c>
      <c r="N90" s="44" t="s">
        <v>190</v>
      </c>
      <c r="O90" s="28">
        <v>9</v>
      </c>
      <c r="P90" s="29">
        <f t="shared" si="1"/>
        <v>0</v>
      </c>
      <c r="Q90" s="137">
        <v>259718744</v>
      </c>
      <c r="R90" s="137">
        <v>40169257</v>
      </c>
      <c r="S90" s="17"/>
    </row>
    <row r="91" spans="1:19" ht="135">
      <c r="A91" s="1" t="s">
        <v>125</v>
      </c>
      <c r="B91" s="1" t="s">
        <v>126</v>
      </c>
      <c r="C91" s="8" t="s">
        <v>12</v>
      </c>
      <c r="D91" s="14" t="s">
        <v>95</v>
      </c>
      <c r="E91" s="14" t="s">
        <v>151</v>
      </c>
      <c r="F91" s="43">
        <v>0</v>
      </c>
      <c r="G91" s="43">
        <v>0</v>
      </c>
      <c r="H91" s="44" t="s">
        <v>190</v>
      </c>
      <c r="I91" s="43">
        <v>0</v>
      </c>
      <c r="J91" s="43">
        <v>0</v>
      </c>
      <c r="K91" s="44" t="s">
        <v>190</v>
      </c>
      <c r="L91" s="43">
        <v>0</v>
      </c>
      <c r="M91" s="43">
        <v>0</v>
      </c>
      <c r="N91" s="44" t="s">
        <v>190</v>
      </c>
      <c r="O91" s="28">
        <v>1</v>
      </c>
      <c r="P91" s="29">
        <f t="shared" si="1"/>
        <v>0</v>
      </c>
      <c r="Q91" s="137"/>
      <c r="R91" s="137"/>
      <c r="S91" s="17"/>
    </row>
    <row r="92" spans="1:19" ht="135">
      <c r="A92" s="1" t="s">
        <v>125</v>
      </c>
      <c r="B92" s="1" t="s">
        <v>126</v>
      </c>
      <c r="C92" s="8" t="s">
        <v>12</v>
      </c>
      <c r="D92" s="14" t="s">
        <v>96</v>
      </c>
      <c r="E92" s="14" t="s">
        <v>151</v>
      </c>
      <c r="F92" s="43">
        <v>0</v>
      </c>
      <c r="G92" s="43">
        <v>0</v>
      </c>
      <c r="H92" s="44" t="s">
        <v>190</v>
      </c>
      <c r="I92" s="43">
        <v>0</v>
      </c>
      <c r="J92" s="43">
        <v>0</v>
      </c>
      <c r="K92" s="44" t="s">
        <v>190</v>
      </c>
      <c r="L92" s="43">
        <v>0</v>
      </c>
      <c r="M92" s="43">
        <v>0</v>
      </c>
      <c r="N92" s="44" t="s">
        <v>190</v>
      </c>
      <c r="O92" s="28">
        <v>6</v>
      </c>
      <c r="P92" s="29">
        <f t="shared" si="1"/>
        <v>0</v>
      </c>
      <c r="Q92" s="137"/>
      <c r="R92" s="137"/>
      <c r="S92" s="17"/>
    </row>
    <row r="93" spans="1:19" ht="135">
      <c r="A93" s="1" t="s">
        <v>125</v>
      </c>
      <c r="B93" s="1" t="s">
        <v>126</v>
      </c>
      <c r="C93" s="8" t="s">
        <v>12</v>
      </c>
      <c r="D93" s="14" t="s">
        <v>97</v>
      </c>
      <c r="E93" s="14" t="s">
        <v>151</v>
      </c>
      <c r="F93" s="43">
        <v>0</v>
      </c>
      <c r="G93" s="43">
        <v>0</v>
      </c>
      <c r="H93" s="44" t="s">
        <v>190</v>
      </c>
      <c r="I93" s="43">
        <v>0</v>
      </c>
      <c r="J93" s="43">
        <v>0</v>
      </c>
      <c r="K93" s="44" t="s">
        <v>190</v>
      </c>
      <c r="L93" s="43">
        <v>0</v>
      </c>
      <c r="M93" s="43">
        <v>0</v>
      </c>
      <c r="N93" s="44" t="s">
        <v>190</v>
      </c>
      <c r="O93" s="28">
        <v>1</v>
      </c>
      <c r="P93" s="29">
        <f t="shared" si="1"/>
        <v>0</v>
      </c>
      <c r="Q93" s="137"/>
      <c r="R93" s="137"/>
      <c r="S93" s="17"/>
    </row>
    <row r="94" spans="1:19" ht="135">
      <c r="A94" s="1" t="s">
        <v>125</v>
      </c>
      <c r="B94" s="1" t="s">
        <v>126</v>
      </c>
      <c r="C94" s="8" t="s">
        <v>12</v>
      </c>
      <c r="D94" s="14" t="s">
        <v>98</v>
      </c>
      <c r="E94" s="14" t="s">
        <v>151</v>
      </c>
      <c r="F94" s="43">
        <v>0</v>
      </c>
      <c r="G94" s="43">
        <v>0</v>
      </c>
      <c r="H94" s="44" t="s">
        <v>190</v>
      </c>
      <c r="I94" s="43">
        <v>0</v>
      </c>
      <c r="J94" s="43">
        <v>0</v>
      </c>
      <c r="K94" s="44" t="s">
        <v>190</v>
      </c>
      <c r="L94" s="43">
        <v>0</v>
      </c>
      <c r="M94" s="43">
        <v>0</v>
      </c>
      <c r="N94" s="44" t="s">
        <v>190</v>
      </c>
      <c r="O94" s="28">
        <v>4</v>
      </c>
      <c r="P94" s="29">
        <f t="shared" si="1"/>
        <v>0</v>
      </c>
      <c r="Q94" s="137"/>
      <c r="R94" s="137"/>
      <c r="S94" s="17"/>
    </row>
    <row r="95" spans="1:19" ht="75">
      <c r="A95" s="1" t="s">
        <v>161</v>
      </c>
      <c r="B95" s="1" t="s">
        <v>162</v>
      </c>
      <c r="C95" s="16" t="s">
        <v>7</v>
      </c>
      <c r="D95" s="14" t="s">
        <v>99</v>
      </c>
      <c r="E95" s="14" t="s">
        <v>155</v>
      </c>
      <c r="F95" s="43">
        <v>1</v>
      </c>
      <c r="G95" s="43">
        <v>0</v>
      </c>
      <c r="H95" s="44">
        <v>0</v>
      </c>
      <c r="I95" s="43">
        <v>2</v>
      </c>
      <c r="J95" s="43">
        <v>1</v>
      </c>
      <c r="K95" s="44">
        <v>0.5</v>
      </c>
      <c r="L95" s="43">
        <v>5</v>
      </c>
      <c r="M95" s="43">
        <v>2</v>
      </c>
      <c r="N95" s="44">
        <v>0.4</v>
      </c>
      <c r="O95" s="28">
        <v>34</v>
      </c>
      <c r="P95" s="29">
        <f t="shared" si="1"/>
        <v>0.08823529411764706</v>
      </c>
      <c r="Q95" s="137">
        <v>6173878265</v>
      </c>
      <c r="R95" s="137">
        <v>2447955120</v>
      </c>
      <c r="S95" s="17"/>
    </row>
    <row r="96" spans="1:19" ht="90">
      <c r="A96" s="1" t="s">
        <v>163</v>
      </c>
      <c r="B96" s="1" t="s">
        <v>164</v>
      </c>
      <c r="C96" s="16" t="s">
        <v>7</v>
      </c>
      <c r="D96" s="14" t="s">
        <v>100</v>
      </c>
      <c r="E96" s="14" t="s">
        <v>156</v>
      </c>
      <c r="F96" s="43">
        <v>0</v>
      </c>
      <c r="G96" s="43">
        <v>0</v>
      </c>
      <c r="H96" s="44" t="s">
        <v>190</v>
      </c>
      <c r="I96" s="43">
        <v>0</v>
      </c>
      <c r="J96" s="43">
        <v>0</v>
      </c>
      <c r="K96" s="44" t="s">
        <v>190</v>
      </c>
      <c r="L96" s="43">
        <v>0</v>
      </c>
      <c r="M96" s="43">
        <v>0</v>
      </c>
      <c r="N96" s="44" t="s">
        <v>190</v>
      </c>
      <c r="O96" s="28">
        <v>0</v>
      </c>
      <c r="P96" s="29">
        <f t="shared" si="1"/>
      </c>
      <c r="Q96" s="137"/>
      <c r="R96" s="137"/>
      <c r="S96" s="17"/>
    </row>
    <row r="97" spans="1:19" ht="195">
      <c r="A97" s="1" t="s">
        <v>163</v>
      </c>
      <c r="B97" s="1" t="s">
        <v>169</v>
      </c>
      <c r="C97" s="16" t="s">
        <v>7</v>
      </c>
      <c r="D97" s="14" t="s">
        <v>101</v>
      </c>
      <c r="E97" s="14" t="s">
        <v>157</v>
      </c>
      <c r="F97" s="43">
        <v>0</v>
      </c>
      <c r="G97" s="43">
        <v>0</v>
      </c>
      <c r="H97" s="44" t="s">
        <v>190</v>
      </c>
      <c r="I97" s="43">
        <v>0</v>
      </c>
      <c r="J97" s="43">
        <v>0</v>
      </c>
      <c r="K97" s="44" t="s">
        <v>190</v>
      </c>
      <c r="L97" s="43">
        <v>2</v>
      </c>
      <c r="M97" s="43">
        <v>2</v>
      </c>
      <c r="N97" s="44">
        <v>1</v>
      </c>
      <c r="O97" s="28">
        <v>31</v>
      </c>
      <c r="P97" s="29">
        <f t="shared" si="1"/>
        <v>0.06451612903225806</v>
      </c>
      <c r="Q97" s="137"/>
      <c r="R97" s="137"/>
      <c r="S97" s="17"/>
    </row>
    <row r="98" spans="1:19" ht="90">
      <c r="A98" s="1" t="s">
        <v>167</v>
      </c>
      <c r="B98" s="1" t="s">
        <v>168</v>
      </c>
      <c r="C98" s="16" t="s">
        <v>7</v>
      </c>
      <c r="D98" s="14" t="s">
        <v>102</v>
      </c>
      <c r="E98" s="14" t="s">
        <v>158</v>
      </c>
      <c r="F98" s="43">
        <v>0</v>
      </c>
      <c r="G98" s="43">
        <v>0</v>
      </c>
      <c r="H98" s="44" t="s">
        <v>190</v>
      </c>
      <c r="I98" s="43">
        <v>0</v>
      </c>
      <c r="J98" s="43">
        <v>0</v>
      </c>
      <c r="K98" s="44" t="s">
        <v>190</v>
      </c>
      <c r="L98" s="43">
        <v>0</v>
      </c>
      <c r="M98" s="43">
        <v>0</v>
      </c>
      <c r="N98" s="44" t="s">
        <v>190</v>
      </c>
      <c r="O98" s="28">
        <v>2</v>
      </c>
      <c r="P98" s="29">
        <f t="shared" si="1"/>
        <v>0</v>
      </c>
      <c r="Q98" s="137"/>
      <c r="R98" s="137"/>
      <c r="S98" s="17"/>
    </row>
    <row r="99" spans="1:19" ht="165">
      <c r="A99" s="1" t="s">
        <v>165</v>
      </c>
      <c r="B99" s="1" t="s">
        <v>213</v>
      </c>
      <c r="C99" s="16" t="s">
        <v>7</v>
      </c>
      <c r="D99" s="14" t="s">
        <v>103</v>
      </c>
      <c r="E99" s="14" t="s">
        <v>159</v>
      </c>
      <c r="F99" s="43">
        <v>0</v>
      </c>
      <c r="G99" s="43">
        <v>0</v>
      </c>
      <c r="H99" s="44" t="s">
        <v>190</v>
      </c>
      <c r="I99" s="43">
        <v>1</v>
      </c>
      <c r="J99" s="43">
        <v>1</v>
      </c>
      <c r="K99" s="44">
        <v>1</v>
      </c>
      <c r="L99" s="43">
        <v>1</v>
      </c>
      <c r="M99" s="43">
        <v>1</v>
      </c>
      <c r="N99" s="44">
        <v>1</v>
      </c>
      <c r="O99" s="28">
        <v>25</v>
      </c>
      <c r="P99" s="29">
        <f t="shared" si="1"/>
        <v>0.08</v>
      </c>
      <c r="Q99" s="137"/>
      <c r="R99" s="137"/>
      <c r="S99" s="17"/>
    </row>
    <row r="100" spans="1:19" ht="165">
      <c r="A100" s="1" t="s">
        <v>165</v>
      </c>
      <c r="B100" s="1" t="s">
        <v>213</v>
      </c>
      <c r="C100" s="16" t="s">
        <v>7</v>
      </c>
      <c r="D100" s="14" t="s">
        <v>104</v>
      </c>
      <c r="E100" s="14" t="s">
        <v>159</v>
      </c>
      <c r="F100" s="43">
        <v>0</v>
      </c>
      <c r="G100" s="43">
        <v>0</v>
      </c>
      <c r="H100" s="44" t="s">
        <v>190</v>
      </c>
      <c r="I100" s="43">
        <v>0</v>
      </c>
      <c r="J100" s="43">
        <v>0</v>
      </c>
      <c r="K100" s="44" t="s">
        <v>190</v>
      </c>
      <c r="L100" s="43">
        <v>1</v>
      </c>
      <c r="M100" s="43">
        <v>1</v>
      </c>
      <c r="N100" s="44">
        <v>1</v>
      </c>
      <c r="O100" s="28">
        <v>13</v>
      </c>
      <c r="P100" s="29">
        <f t="shared" si="1"/>
        <v>0.07692307692307693</v>
      </c>
      <c r="Q100" s="137"/>
      <c r="R100" s="137"/>
      <c r="S100" s="17"/>
    </row>
    <row r="101" spans="1:19" ht="90">
      <c r="A101" s="1" t="s">
        <v>163</v>
      </c>
      <c r="B101" s="1" t="s">
        <v>164</v>
      </c>
      <c r="C101" s="16" t="s">
        <v>7</v>
      </c>
      <c r="D101" s="14" t="s">
        <v>105</v>
      </c>
      <c r="E101" s="14" t="s">
        <v>156</v>
      </c>
      <c r="F101" s="43">
        <v>0</v>
      </c>
      <c r="G101" s="43">
        <v>0</v>
      </c>
      <c r="H101" s="44" t="s">
        <v>190</v>
      </c>
      <c r="I101" s="43">
        <v>1</v>
      </c>
      <c r="J101" s="43">
        <v>1</v>
      </c>
      <c r="K101" s="44">
        <v>1</v>
      </c>
      <c r="L101" s="43">
        <v>0</v>
      </c>
      <c r="M101" s="43">
        <v>0</v>
      </c>
      <c r="N101" s="44" t="s">
        <v>190</v>
      </c>
      <c r="O101" s="28">
        <v>2</v>
      </c>
      <c r="P101" s="29">
        <f t="shared" si="1"/>
        <v>0.5</v>
      </c>
      <c r="Q101" s="137"/>
      <c r="R101" s="137"/>
      <c r="S101" s="17"/>
    </row>
    <row r="102" spans="1:19" ht="75">
      <c r="A102" s="1" t="s">
        <v>161</v>
      </c>
      <c r="B102" s="1" t="s">
        <v>162</v>
      </c>
      <c r="C102" s="16" t="s">
        <v>7</v>
      </c>
      <c r="D102" s="14" t="s">
        <v>106</v>
      </c>
      <c r="E102" s="14" t="s">
        <v>155</v>
      </c>
      <c r="F102" s="43">
        <v>4</v>
      </c>
      <c r="G102" s="43">
        <v>4</v>
      </c>
      <c r="H102" s="44">
        <v>1</v>
      </c>
      <c r="I102" s="43">
        <v>4</v>
      </c>
      <c r="J102" s="43">
        <v>4</v>
      </c>
      <c r="K102" s="44">
        <v>1</v>
      </c>
      <c r="L102" s="43">
        <v>5</v>
      </c>
      <c r="M102" s="43">
        <v>5</v>
      </c>
      <c r="N102" s="44">
        <v>1</v>
      </c>
      <c r="O102" s="28">
        <v>52</v>
      </c>
      <c r="P102" s="29">
        <f t="shared" si="1"/>
        <v>0.25</v>
      </c>
      <c r="Q102" s="137"/>
      <c r="R102" s="137"/>
      <c r="S102" s="17"/>
    </row>
    <row r="103" spans="1:19" ht="63">
      <c r="A103" s="1" t="s">
        <v>163</v>
      </c>
      <c r="B103" s="1" t="s">
        <v>170</v>
      </c>
      <c r="C103" s="16" t="s">
        <v>7</v>
      </c>
      <c r="D103" s="14" t="s">
        <v>107</v>
      </c>
      <c r="E103" s="14" t="s">
        <v>183</v>
      </c>
      <c r="F103" s="43">
        <v>0</v>
      </c>
      <c r="G103" s="43">
        <v>0</v>
      </c>
      <c r="H103" s="44" t="s">
        <v>190</v>
      </c>
      <c r="I103" s="43">
        <v>0</v>
      </c>
      <c r="J103" s="43">
        <v>0</v>
      </c>
      <c r="K103" s="44" t="s">
        <v>190</v>
      </c>
      <c r="L103" s="43">
        <v>3</v>
      </c>
      <c r="M103" s="43">
        <v>3</v>
      </c>
      <c r="N103" s="44">
        <v>1</v>
      </c>
      <c r="O103" s="28">
        <v>14</v>
      </c>
      <c r="P103" s="29">
        <f>+IF(O103=0,"",(G103+J103+M103)/O103)</f>
        <v>0.21428571428571427</v>
      </c>
      <c r="Q103" s="137"/>
      <c r="R103" s="137"/>
      <c r="S103" s="17"/>
    </row>
    <row r="104" spans="1:19" ht="120">
      <c r="A104" s="1" t="s">
        <v>176</v>
      </c>
      <c r="B104" s="1" t="s">
        <v>177</v>
      </c>
      <c r="C104" s="16" t="s">
        <v>7</v>
      </c>
      <c r="D104" s="14" t="s">
        <v>108</v>
      </c>
      <c r="E104" s="14" t="s">
        <v>160</v>
      </c>
      <c r="F104" s="43">
        <v>0</v>
      </c>
      <c r="G104" s="43">
        <v>0</v>
      </c>
      <c r="H104" s="44" t="s">
        <v>190</v>
      </c>
      <c r="I104" s="43">
        <v>1</v>
      </c>
      <c r="J104" s="43">
        <v>1</v>
      </c>
      <c r="K104" s="44">
        <v>1</v>
      </c>
      <c r="L104" s="43">
        <v>0</v>
      </c>
      <c r="M104" s="43">
        <v>0</v>
      </c>
      <c r="N104" s="44" t="s">
        <v>190</v>
      </c>
      <c r="O104" s="28">
        <v>7</v>
      </c>
      <c r="P104" s="29">
        <f t="shared" si="1"/>
        <v>0.14285714285714285</v>
      </c>
      <c r="Q104" s="137"/>
      <c r="R104" s="137"/>
      <c r="S104" s="17"/>
    </row>
    <row r="105" spans="1:19" ht="105">
      <c r="A105" s="1" t="s">
        <v>214</v>
      </c>
      <c r="B105" s="1" t="s">
        <v>179</v>
      </c>
      <c r="C105" s="16" t="s">
        <v>7</v>
      </c>
      <c r="D105" s="14" t="s">
        <v>109</v>
      </c>
      <c r="E105" s="14" t="s">
        <v>155</v>
      </c>
      <c r="F105" s="43">
        <v>13</v>
      </c>
      <c r="G105" s="43">
        <v>13</v>
      </c>
      <c r="H105" s="44">
        <v>1</v>
      </c>
      <c r="I105" s="43">
        <v>14</v>
      </c>
      <c r="J105" s="43">
        <v>14</v>
      </c>
      <c r="K105" s="44">
        <v>1</v>
      </c>
      <c r="L105" s="43">
        <v>17</v>
      </c>
      <c r="M105" s="43">
        <v>17</v>
      </c>
      <c r="N105" s="44">
        <v>1</v>
      </c>
      <c r="O105" s="28">
        <v>174</v>
      </c>
      <c r="P105" s="29">
        <f t="shared" si="1"/>
        <v>0.25287356321839083</v>
      </c>
      <c r="Q105" s="137"/>
      <c r="R105" s="137"/>
      <c r="S105" s="17"/>
    </row>
    <row r="106" spans="1:19" ht="105">
      <c r="A106" s="1" t="s">
        <v>180</v>
      </c>
      <c r="B106" s="1" t="s">
        <v>181</v>
      </c>
      <c r="C106" s="16" t="s">
        <v>7</v>
      </c>
      <c r="D106" s="14" t="s">
        <v>110</v>
      </c>
      <c r="E106" s="14" t="s">
        <v>160</v>
      </c>
      <c r="F106" s="43">
        <v>1</v>
      </c>
      <c r="G106" s="43">
        <v>1</v>
      </c>
      <c r="H106" s="44">
        <v>1</v>
      </c>
      <c r="I106" s="43">
        <v>2</v>
      </c>
      <c r="J106" s="43">
        <v>1</v>
      </c>
      <c r="K106" s="44">
        <v>0.5</v>
      </c>
      <c r="L106" s="43">
        <v>1</v>
      </c>
      <c r="M106" s="43">
        <v>1</v>
      </c>
      <c r="N106" s="44">
        <v>1</v>
      </c>
      <c r="O106" s="28">
        <v>15</v>
      </c>
      <c r="P106" s="29">
        <f>+IF(O106=0,"",(G106+J106+M106)/O106)</f>
        <v>0.2</v>
      </c>
      <c r="Q106" s="137"/>
      <c r="R106" s="137"/>
      <c r="S106" s="17"/>
    </row>
    <row r="107" spans="1:19" ht="165">
      <c r="A107" s="1" t="s">
        <v>165</v>
      </c>
      <c r="B107" s="1" t="s">
        <v>213</v>
      </c>
      <c r="C107" s="16" t="s">
        <v>7</v>
      </c>
      <c r="D107" s="14" t="s">
        <v>111</v>
      </c>
      <c r="E107" s="14" t="s">
        <v>159</v>
      </c>
      <c r="F107" s="43">
        <v>0</v>
      </c>
      <c r="G107" s="43">
        <v>0</v>
      </c>
      <c r="H107" s="44" t="s">
        <v>190</v>
      </c>
      <c r="I107" s="43">
        <v>0</v>
      </c>
      <c r="J107" s="43">
        <v>0</v>
      </c>
      <c r="K107" s="44" t="s">
        <v>190</v>
      </c>
      <c r="L107" s="43">
        <v>0</v>
      </c>
      <c r="M107" s="43">
        <v>0</v>
      </c>
      <c r="N107" s="44" t="s">
        <v>190</v>
      </c>
      <c r="O107" s="28">
        <v>30</v>
      </c>
      <c r="P107" s="29">
        <f>+IF(O107=0,"",(G107+J107+M107)/O107)</f>
        <v>0</v>
      </c>
      <c r="Q107" s="137"/>
      <c r="R107" s="137"/>
      <c r="S107" s="17"/>
    </row>
    <row r="108" spans="1:19" ht="135">
      <c r="A108" s="1" t="s">
        <v>175</v>
      </c>
      <c r="B108" s="1" t="s">
        <v>134</v>
      </c>
      <c r="C108" s="16" t="s">
        <v>13</v>
      </c>
      <c r="D108" s="14" t="s">
        <v>200</v>
      </c>
      <c r="E108" s="14" t="s">
        <v>151</v>
      </c>
      <c r="F108" s="43">
        <v>0</v>
      </c>
      <c r="G108" s="43">
        <v>0</v>
      </c>
      <c r="H108" s="44" t="s">
        <v>190</v>
      </c>
      <c r="I108" s="43">
        <v>0</v>
      </c>
      <c r="J108" s="43">
        <v>0</v>
      </c>
      <c r="K108" s="44" t="s">
        <v>190</v>
      </c>
      <c r="L108" s="43">
        <v>0</v>
      </c>
      <c r="M108" s="43">
        <v>0</v>
      </c>
      <c r="N108" s="44" t="s">
        <v>190</v>
      </c>
      <c r="O108" s="44" t="s">
        <v>190</v>
      </c>
      <c r="P108" s="44" t="s">
        <v>190</v>
      </c>
      <c r="Q108" s="39">
        <v>11842873529</v>
      </c>
      <c r="R108" s="39">
        <v>643738508</v>
      </c>
      <c r="S108" s="54" t="s">
        <v>215</v>
      </c>
    </row>
    <row r="109" spans="6:18" ht="14.25">
      <c r="F109" s="52"/>
      <c r="G109" s="52"/>
      <c r="I109" s="52"/>
      <c r="J109" s="52"/>
      <c r="L109" s="52"/>
      <c r="M109" s="52"/>
      <c r="O109" s="52"/>
      <c r="Q109" s="52"/>
      <c r="R109" s="52"/>
    </row>
  </sheetData>
  <sheetProtection/>
  <mergeCells count="44">
    <mergeCell ref="R95:R107"/>
    <mergeCell ref="Q53:Q58"/>
    <mergeCell ref="R53:R58"/>
    <mergeCell ref="R59:R60"/>
    <mergeCell ref="R61:R74"/>
    <mergeCell ref="R75:R78"/>
    <mergeCell ref="R79:R80"/>
    <mergeCell ref="R81:R89"/>
    <mergeCell ref="R90:R94"/>
    <mergeCell ref="Q81:Q89"/>
    <mergeCell ref="Q90:Q94"/>
    <mergeCell ref="Q95:Q107"/>
    <mergeCell ref="R10:R12"/>
    <mergeCell ref="R13:R29"/>
    <mergeCell ref="R30:R32"/>
    <mergeCell ref="R33:R39"/>
    <mergeCell ref="R40:R42"/>
    <mergeCell ref="R43:R52"/>
    <mergeCell ref="Q43:Q52"/>
    <mergeCell ref="Q59:Q60"/>
    <mergeCell ref="Q61:Q74"/>
    <mergeCell ref="Q75:Q78"/>
    <mergeCell ref="A79:A80"/>
    <mergeCell ref="Q79:Q80"/>
    <mergeCell ref="Q30:Q32"/>
    <mergeCell ref="Q33:Q39"/>
    <mergeCell ref="A40:A42"/>
    <mergeCell ref="B40:B42"/>
    <mergeCell ref="C40:C42"/>
    <mergeCell ref="Q40:Q42"/>
    <mergeCell ref="I8:K8"/>
    <mergeCell ref="L8:N8"/>
    <mergeCell ref="O8:P8"/>
    <mergeCell ref="S8:S9"/>
    <mergeCell ref="Q10:Q12"/>
    <mergeCell ref="Q13:Q29"/>
    <mergeCell ref="Q8:Q9"/>
    <mergeCell ref="R8:R9"/>
    <mergeCell ref="A8:A9"/>
    <mergeCell ref="B8:B9"/>
    <mergeCell ref="C8:C9"/>
    <mergeCell ref="D8:D9"/>
    <mergeCell ref="E8:E9"/>
    <mergeCell ref="F8:H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7:S164"/>
  <sheetViews>
    <sheetView zoomScale="70" zoomScaleNormal="70" zoomScalePageLayoutView="0" workbookViewId="0" topLeftCell="A1">
      <selection activeCell="AA13" sqref="Y13:AA14"/>
    </sheetView>
  </sheetViews>
  <sheetFormatPr defaultColWidth="11.19921875" defaultRowHeight="14.25"/>
  <cols>
    <col min="1" max="1" width="27.69921875" style="0" customWidth="1"/>
    <col min="2" max="2" width="19.59765625" style="0" customWidth="1"/>
    <col min="3" max="3" width="19.8984375" style="0" customWidth="1"/>
    <col min="4" max="5" width="16.8984375" style="0" customWidth="1"/>
    <col min="6" max="6" width="8.3984375" style="0" bestFit="1" customWidth="1"/>
    <col min="7" max="7" width="8.69921875" style="0" bestFit="1" customWidth="1"/>
    <col min="8" max="8" width="9.59765625" style="0" customWidth="1"/>
    <col min="9" max="9" width="8.3984375" style="0" bestFit="1" customWidth="1"/>
    <col min="10" max="10" width="16.3984375" style="0" bestFit="1" customWidth="1"/>
    <col min="11" max="11" width="11.19921875" style="0" customWidth="1"/>
    <col min="12" max="12" width="8.3984375" style="0" bestFit="1" customWidth="1"/>
    <col min="13" max="13" width="8.69921875" style="0" bestFit="1" customWidth="1"/>
    <col min="14" max="14" width="9.3984375" style="0" customWidth="1"/>
    <col min="15" max="15" width="11.59765625" style="0" customWidth="1"/>
    <col min="16" max="16" width="7.5" style="0" customWidth="1"/>
    <col min="17" max="17" width="17" style="0" bestFit="1" customWidth="1"/>
    <col min="18" max="18" width="15.5" style="0" customWidth="1"/>
    <col min="19" max="19" width="27.69921875" style="0" customWidth="1"/>
  </cols>
  <sheetData>
    <row r="6" ht="15" thickBot="1"/>
    <row r="7" spans="1:19" ht="45.75" customHeight="1">
      <c r="A7" s="132" t="s">
        <v>133</v>
      </c>
      <c r="B7" s="134" t="s">
        <v>122</v>
      </c>
      <c r="C7" s="134" t="s">
        <v>15</v>
      </c>
      <c r="D7" s="134" t="s">
        <v>17</v>
      </c>
      <c r="E7" s="134" t="s">
        <v>150</v>
      </c>
      <c r="F7" s="134" t="s">
        <v>147</v>
      </c>
      <c r="G7" s="134"/>
      <c r="H7" s="134"/>
      <c r="I7" s="134" t="s">
        <v>148</v>
      </c>
      <c r="J7" s="134"/>
      <c r="K7" s="134"/>
      <c r="L7" s="134" t="s">
        <v>149</v>
      </c>
      <c r="M7" s="134"/>
      <c r="N7" s="134"/>
      <c r="O7" s="134" t="s">
        <v>201</v>
      </c>
      <c r="P7" s="134"/>
      <c r="Q7" s="138" t="s">
        <v>132</v>
      </c>
      <c r="R7" s="138" t="s">
        <v>141</v>
      </c>
      <c r="S7" s="134" t="s">
        <v>124</v>
      </c>
    </row>
    <row r="8" spans="1:19" ht="48" thickBot="1">
      <c r="A8" s="133"/>
      <c r="B8" s="135"/>
      <c r="C8" s="135"/>
      <c r="D8" s="135"/>
      <c r="E8" s="135"/>
      <c r="F8" s="31" t="s">
        <v>16</v>
      </c>
      <c r="G8" s="31" t="s">
        <v>21</v>
      </c>
      <c r="H8" s="31" t="s">
        <v>118</v>
      </c>
      <c r="I8" s="31" t="s">
        <v>16</v>
      </c>
      <c r="J8" s="31" t="s">
        <v>21</v>
      </c>
      <c r="K8" s="31" t="s">
        <v>118</v>
      </c>
      <c r="L8" s="31" t="s">
        <v>16</v>
      </c>
      <c r="M8" s="31" t="s">
        <v>21</v>
      </c>
      <c r="N8" s="31" t="s">
        <v>118</v>
      </c>
      <c r="O8" s="31" t="s">
        <v>204</v>
      </c>
      <c r="P8" s="31" t="s">
        <v>222</v>
      </c>
      <c r="Q8" s="139"/>
      <c r="R8" s="139"/>
      <c r="S8" s="136"/>
    </row>
    <row r="9" spans="1:19" ht="135">
      <c r="A9" s="28" t="s">
        <v>125</v>
      </c>
      <c r="B9" s="28" t="s">
        <v>130</v>
      </c>
      <c r="C9" s="9" t="s">
        <v>1</v>
      </c>
      <c r="D9" s="25" t="s">
        <v>18</v>
      </c>
      <c r="E9" s="25" t="s">
        <v>151</v>
      </c>
      <c r="F9" s="43">
        <v>1</v>
      </c>
      <c r="G9" s="43">
        <v>1</v>
      </c>
      <c r="H9" s="44">
        <f>+IF(F9=0,"SPP",G9/F9)</f>
        <v>1</v>
      </c>
      <c r="I9" s="43">
        <v>1</v>
      </c>
      <c r="J9" s="43">
        <v>1</v>
      </c>
      <c r="K9" s="44">
        <f>+IF(I9=0,"SPP",J9/I9)</f>
        <v>1</v>
      </c>
      <c r="L9" s="43">
        <v>1</v>
      </c>
      <c r="M9" s="43">
        <v>1</v>
      </c>
      <c r="N9" s="44">
        <f>+IF(L9=0,"SPP",M9/L9)</f>
        <v>1</v>
      </c>
      <c r="O9" s="28">
        <v>12</v>
      </c>
      <c r="P9" s="29">
        <v>0.416666666666667</v>
      </c>
      <c r="Q9" s="137">
        <v>17433891092</v>
      </c>
      <c r="R9" s="137">
        <v>8677581344.2</v>
      </c>
      <c r="S9" s="50"/>
    </row>
    <row r="10" spans="1:19" ht="135">
      <c r="A10" s="1" t="s">
        <v>125</v>
      </c>
      <c r="B10" s="1" t="s">
        <v>130</v>
      </c>
      <c r="C10" s="16" t="s">
        <v>1</v>
      </c>
      <c r="D10" s="14" t="s">
        <v>19</v>
      </c>
      <c r="E10" s="14" t="s">
        <v>151</v>
      </c>
      <c r="F10" s="43">
        <v>0</v>
      </c>
      <c r="G10" s="43">
        <v>0</v>
      </c>
      <c r="H10" s="44" t="str">
        <f aca="true" t="shared" si="0" ref="H10:H73">+IF(F10=0,"SPP",G10/F10)</f>
        <v>SPP</v>
      </c>
      <c r="I10" s="43">
        <v>0</v>
      </c>
      <c r="J10" s="43">
        <v>0</v>
      </c>
      <c r="K10" s="44" t="str">
        <f aca="true" t="shared" si="1" ref="K10:K73">+IF(I10=0,"SPP",J10/I10)</f>
        <v>SPP</v>
      </c>
      <c r="L10" s="43">
        <v>0</v>
      </c>
      <c r="M10" s="43">
        <v>0</v>
      </c>
      <c r="N10" s="44" t="str">
        <f aca="true" t="shared" si="2" ref="N10:N73">+IF(L10=0,"SPP",M10/L10)</f>
        <v>SPP</v>
      </c>
      <c r="O10" s="28">
        <v>1</v>
      </c>
      <c r="P10" s="29">
        <v>1</v>
      </c>
      <c r="Q10" s="137"/>
      <c r="R10" s="137"/>
      <c r="S10" s="50"/>
    </row>
    <row r="11" spans="1:19" ht="135">
      <c r="A11" s="1" t="s">
        <v>125</v>
      </c>
      <c r="B11" s="1" t="s">
        <v>130</v>
      </c>
      <c r="C11" s="16" t="s">
        <v>1</v>
      </c>
      <c r="D11" s="14" t="s">
        <v>20</v>
      </c>
      <c r="E11" s="14" t="s">
        <v>151</v>
      </c>
      <c r="F11" s="43">
        <v>0</v>
      </c>
      <c r="G11" s="43">
        <v>0</v>
      </c>
      <c r="H11" s="44" t="str">
        <f t="shared" si="0"/>
        <v>SPP</v>
      </c>
      <c r="I11" s="43">
        <v>0</v>
      </c>
      <c r="J11" s="43">
        <v>0</v>
      </c>
      <c r="K11" s="44" t="str">
        <f t="shared" si="1"/>
        <v>SPP</v>
      </c>
      <c r="L11" s="43">
        <v>0</v>
      </c>
      <c r="M11" s="43">
        <v>0</v>
      </c>
      <c r="N11" s="44" t="str">
        <f t="shared" si="2"/>
        <v>SPP</v>
      </c>
      <c r="O11" s="28">
        <v>1</v>
      </c>
      <c r="P11" s="29">
        <v>0</v>
      </c>
      <c r="Q11" s="137"/>
      <c r="R11" s="137"/>
      <c r="S11" s="44" t="s">
        <v>207</v>
      </c>
    </row>
    <row r="12" spans="1:19" ht="135">
      <c r="A12" s="1" t="s">
        <v>125</v>
      </c>
      <c r="B12" s="1" t="s">
        <v>130</v>
      </c>
      <c r="C12" s="16" t="s">
        <v>2</v>
      </c>
      <c r="D12" s="14" t="s">
        <v>22</v>
      </c>
      <c r="E12" s="14" t="s">
        <v>151</v>
      </c>
      <c r="F12" s="43">
        <v>0</v>
      </c>
      <c r="G12" s="43">
        <v>0</v>
      </c>
      <c r="H12" s="44" t="str">
        <f t="shared" si="0"/>
        <v>SPP</v>
      </c>
      <c r="I12" s="43">
        <v>1</v>
      </c>
      <c r="J12" s="43">
        <v>1</v>
      </c>
      <c r="K12" s="44">
        <f t="shared" si="1"/>
        <v>1</v>
      </c>
      <c r="L12" s="43">
        <v>1</v>
      </c>
      <c r="M12" s="43">
        <v>1</v>
      </c>
      <c r="N12" s="44">
        <f t="shared" si="2"/>
        <v>1</v>
      </c>
      <c r="O12" s="28">
        <v>16</v>
      </c>
      <c r="P12" s="29">
        <v>0.125</v>
      </c>
      <c r="Q12" s="137">
        <v>7948602382</v>
      </c>
      <c r="R12" s="137">
        <v>5656928140.2</v>
      </c>
      <c r="S12" s="50"/>
    </row>
    <row r="13" spans="1:19" ht="135">
      <c r="A13" s="1" t="s">
        <v>125</v>
      </c>
      <c r="B13" s="1" t="s">
        <v>130</v>
      </c>
      <c r="C13" s="16" t="s">
        <v>2</v>
      </c>
      <c r="D13" s="14" t="s">
        <v>23</v>
      </c>
      <c r="E13" s="14" t="s">
        <v>151</v>
      </c>
      <c r="F13" s="43">
        <v>0</v>
      </c>
      <c r="G13" s="43">
        <v>0</v>
      </c>
      <c r="H13" s="44" t="str">
        <f t="shared" si="0"/>
        <v>SPP</v>
      </c>
      <c r="I13" s="43">
        <v>0</v>
      </c>
      <c r="J13" s="43">
        <v>0</v>
      </c>
      <c r="K13" s="44" t="str">
        <f t="shared" si="1"/>
        <v>SPP</v>
      </c>
      <c r="L13" s="43">
        <v>0</v>
      </c>
      <c r="M13" s="43">
        <v>0</v>
      </c>
      <c r="N13" s="44" t="str">
        <f t="shared" si="2"/>
        <v>SPP</v>
      </c>
      <c r="O13" s="28">
        <v>2</v>
      </c>
      <c r="P13" s="29">
        <v>0</v>
      </c>
      <c r="Q13" s="137"/>
      <c r="R13" s="137"/>
      <c r="S13" s="50"/>
    </row>
    <row r="14" spans="1:19" ht="135">
      <c r="A14" s="1" t="s">
        <v>125</v>
      </c>
      <c r="B14" s="1" t="s">
        <v>130</v>
      </c>
      <c r="C14" s="16" t="s">
        <v>2</v>
      </c>
      <c r="D14" s="14" t="s">
        <v>24</v>
      </c>
      <c r="E14" s="14" t="s">
        <v>151</v>
      </c>
      <c r="F14" s="43">
        <v>0</v>
      </c>
      <c r="G14" s="43">
        <v>0</v>
      </c>
      <c r="H14" s="44" t="str">
        <f t="shared" si="0"/>
        <v>SPP</v>
      </c>
      <c r="I14" s="43">
        <v>2</v>
      </c>
      <c r="J14" s="43">
        <v>0</v>
      </c>
      <c r="K14" s="44">
        <f t="shared" si="1"/>
        <v>0</v>
      </c>
      <c r="L14" s="43">
        <v>0</v>
      </c>
      <c r="M14" s="43">
        <v>0</v>
      </c>
      <c r="N14" s="44" t="str">
        <f t="shared" si="2"/>
        <v>SPP</v>
      </c>
      <c r="O14" s="28">
        <v>10</v>
      </c>
      <c r="P14" s="29">
        <v>0.3</v>
      </c>
      <c r="Q14" s="137"/>
      <c r="R14" s="137"/>
      <c r="S14" s="50"/>
    </row>
    <row r="15" spans="1:19" ht="135">
      <c r="A15" s="1" t="s">
        <v>125</v>
      </c>
      <c r="B15" s="1" t="s">
        <v>130</v>
      </c>
      <c r="C15" s="16" t="s">
        <v>2</v>
      </c>
      <c r="D15" s="14" t="s">
        <v>25</v>
      </c>
      <c r="E15" s="14" t="s">
        <v>151</v>
      </c>
      <c r="F15" s="43">
        <v>0</v>
      </c>
      <c r="G15" s="43">
        <v>0</v>
      </c>
      <c r="H15" s="44" t="str">
        <f t="shared" si="0"/>
        <v>SPP</v>
      </c>
      <c r="I15" s="43">
        <v>2</v>
      </c>
      <c r="J15" s="43">
        <v>2</v>
      </c>
      <c r="K15" s="44">
        <f t="shared" si="1"/>
        <v>1</v>
      </c>
      <c r="L15" s="43">
        <v>0</v>
      </c>
      <c r="M15" s="43">
        <v>0</v>
      </c>
      <c r="N15" s="44" t="str">
        <f t="shared" si="2"/>
        <v>SPP</v>
      </c>
      <c r="O15" s="28">
        <v>5</v>
      </c>
      <c r="P15" s="29">
        <v>0.6</v>
      </c>
      <c r="Q15" s="137"/>
      <c r="R15" s="137"/>
      <c r="S15" s="50"/>
    </row>
    <row r="16" spans="1:19" ht="135">
      <c r="A16" s="1" t="s">
        <v>125</v>
      </c>
      <c r="B16" s="1" t="s">
        <v>130</v>
      </c>
      <c r="C16" s="16" t="s">
        <v>2</v>
      </c>
      <c r="D16" s="14" t="s">
        <v>26</v>
      </c>
      <c r="E16" s="14" t="s">
        <v>151</v>
      </c>
      <c r="F16" s="43">
        <v>0</v>
      </c>
      <c r="G16" s="43">
        <v>0</v>
      </c>
      <c r="H16" s="44" t="str">
        <f t="shared" si="0"/>
        <v>SPP</v>
      </c>
      <c r="I16" s="43">
        <v>0</v>
      </c>
      <c r="J16" s="43">
        <v>0</v>
      </c>
      <c r="K16" s="44" t="str">
        <f t="shared" si="1"/>
        <v>SPP</v>
      </c>
      <c r="L16" s="43">
        <v>1</v>
      </c>
      <c r="M16" s="43">
        <v>0</v>
      </c>
      <c r="N16" s="44">
        <f t="shared" si="2"/>
        <v>0</v>
      </c>
      <c r="O16" s="28">
        <v>4</v>
      </c>
      <c r="P16" s="29">
        <v>0</v>
      </c>
      <c r="Q16" s="137"/>
      <c r="R16" s="137"/>
      <c r="S16" s="44" t="s">
        <v>208</v>
      </c>
    </row>
    <row r="17" spans="1:19" ht="135">
      <c r="A17" s="1" t="s">
        <v>125</v>
      </c>
      <c r="B17" s="1" t="s">
        <v>130</v>
      </c>
      <c r="C17" s="16" t="s">
        <v>2</v>
      </c>
      <c r="D17" s="14" t="s">
        <v>27</v>
      </c>
      <c r="E17" s="14" t="s">
        <v>151</v>
      </c>
      <c r="F17" s="43">
        <v>0</v>
      </c>
      <c r="G17" s="43">
        <v>0</v>
      </c>
      <c r="H17" s="44" t="str">
        <f t="shared" si="0"/>
        <v>SPP</v>
      </c>
      <c r="I17" s="43">
        <v>0</v>
      </c>
      <c r="J17" s="43">
        <v>0</v>
      </c>
      <c r="K17" s="44" t="str">
        <f t="shared" si="1"/>
        <v>SPP</v>
      </c>
      <c r="L17" s="43">
        <v>1</v>
      </c>
      <c r="M17" s="43">
        <v>0</v>
      </c>
      <c r="N17" s="44">
        <f t="shared" si="2"/>
        <v>0</v>
      </c>
      <c r="O17" s="28">
        <v>4</v>
      </c>
      <c r="P17" s="29">
        <v>0</v>
      </c>
      <c r="Q17" s="137"/>
      <c r="R17" s="137"/>
      <c r="S17" s="44" t="s">
        <v>209</v>
      </c>
    </row>
    <row r="18" spans="1:19" ht="135">
      <c r="A18" s="1" t="s">
        <v>125</v>
      </c>
      <c r="B18" s="1" t="s">
        <v>130</v>
      </c>
      <c r="C18" s="16" t="s">
        <v>2</v>
      </c>
      <c r="D18" s="14" t="s">
        <v>28</v>
      </c>
      <c r="E18" s="14" t="s">
        <v>151</v>
      </c>
      <c r="F18" s="43">
        <v>2</v>
      </c>
      <c r="G18" s="43">
        <v>1</v>
      </c>
      <c r="H18" s="44">
        <f t="shared" si="0"/>
        <v>0.5</v>
      </c>
      <c r="I18" s="43">
        <v>2</v>
      </c>
      <c r="J18" s="43">
        <v>2</v>
      </c>
      <c r="K18" s="44">
        <f t="shared" si="1"/>
        <v>1</v>
      </c>
      <c r="L18" s="43">
        <v>2</v>
      </c>
      <c r="M18" s="43">
        <v>2</v>
      </c>
      <c r="N18" s="44">
        <f t="shared" si="2"/>
        <v>1</v>
      </c>
      <c r="O18" s="28">
        <v>24</v>
      </c>
      <c r="P18" s="29">
        <v>0.5</v>
      </c>
      <c r="Q18" s="137"/>
      <c r="R18" s="137"/>
      <c r="S18" s="50"/>
    </row>
    <row r="19" spans="1:19" ht="135">
      <c r="A19" s="1" t="s">
        <v>125</v>
      </c>
      <c r="B19" s="1" t="s">
        <v>130</v>
      </c>
      <c r="C19" s="16" t="s">
        <v>2</v>
      </c>
      <c r="D19" s="14" t="s">
        <v>29</v>
      </c>
      <c r="E19" s="14" t="s">
        <v>151</v>
      </c>
      <c r="F19" s="43">
        <v>0</v>
      </c>
      <c r="G19" s="43">
        <v>0</v>
      </c>
      <c r="H19" s="44" t="str">
        <f t="shared" si="0"/>
        <v>SPP</v>
      </c>
      <c r="I19" s="43">
        <v>1</v>
      </c>
      <c r="J19" s="43">
        <v>1</v>
      </c>
      <c r="K19" s="44">
        <f t="shared" si="1"/>
        <v>1</v>
      </c>
      <c r="L19" s="43">
        <v>0</v>
      </c>
      <c r="M19" s="43">
        <v>0</v>
      </c>
      <c r="N19" s="44" t="str">
        <f t="shared" si="2"/>
        <v>SPP</v>
      </c>
      <c r="O19" s="28">
        <v>4</v>
      </c>
      <c r="P19" s="29">
        <v>0.5</v>
      </c>
      <c r="Q19" s="137"/>
      <c r="R19" s="137"/>
      <c r="S19" s="50"/>
    </row>
    <row r="20" spans="1:19" ht="135">
      <c r="A20" s="1" t="s">
        <v>125</v>
      </c>
      <c r="B20" s="1" t="s">
        <v>130</v>
      </c>
      <c r="C20" s="16" t="s">
        <v>2</v>
      </c>
      <c r="D20" s="14" t="s">
        <v>30</v>
      </c>
      <c r="E20" s="14" t="s">
        <v>151</v>
      </c>
      <c r="F20" s="43">
        <v>1</v>
      </c>
      <c r="G20" s="43">
        <v>1</v>
      </c>
      <c r="H20" s="44">
        <f t="shared" si="0"/>
        <v>1</v>
      </c>
      <c r="I20" s="43">
        <v>1</v>
      </c>
      <c r="J20" s="43">
        <v>1</v>
      </c>
      <c r="K20" s="44">
        <f t="shared" si="1"/>
        <v>1</v>
      </c>
      <c r="L20" s="43">
        <v>1</v>
      </c>
      <c r="M20" s="43">
        <v>1</v>
      </c>
      <c r="N20" s="44">
        <f t="shared" si="2"/>
        <v>1</v>
      </c>
      <c r="O20" s="28">
        <v>12</v>
      </c>
      <c r="P20" s="29">
        <v>0.5</v>
      </c>
      <c r="Q20" s="137"/>
      <c r="R20" s="137"/>
      <c r="S20" s="50"/>
    </row>
    <row r="21" spans="1:19" ht="135">
      <c r="A21" s="1" t="s">
        <v>125</v>
      </c>
      <c r="B21" s="1" t="s">
        <v>130</v>
      </c>
      <c r="C21" s="16" t="s">
        <v>2</v>
      </c>
      <c r="D21" s="14" t="s">
        <v>31</v>
      </c>
      <c r="E21" s="14" t="s">
        <v>151</v>
      </c>
      <c r="F21" s="43">
        <v>2</v>
      </c>
      <c r="G21" s="43">
        <v>2</v>
      </c>
      <c r="H21" s="44">
        <f t="shared" si="0"/>
        <v>1</v>
      </c>
      <c r="I21" s="43">
        <v>2</v>
      </c>
      <c r="J21" s="43">
        <v>2</v>
      </c>
      <c r="K21" s="44">
        <f t="shared" si="1"/>
        <v>1</v>
      </c>
      <c r="L21" s="43">
        <v>2</v>
      </c>
      <c r="M21" s="43">
        <v>2</v>
      </c>
      <c r="N21" s="44">
        <f t="shared" si="2"/>
        <v>1</v>
      </c>
      <c r="O21" s="28">
        <v>30</v>
      </c>
      <c r="P21" s="29">
        <v>0.4</v>
      </c>
      <c r="Q21" s="137"/>
      <c r="R21" s="137"/>
      <c r="S21" s="50"/>
    </row>
    <row r="22" spans="1:19" ht="135">
      <c r="A22" s="1" t="s">
        <v>125</v>
      </c>
      <c r="B22" s="1" t="s">
        <v>130</v>
      </c>
      <c r="C22" s="16" t="s">
        <v>2</v>
      </c>
      <c r="D22" s="14" t="s">
        <v>32</v>
      </c>
      <c r="E22" s="14" t="s">
        <v>151</v>
      </c>
      <c r="F22" s="43">
        <v>1</v>
      </c>
      <c r="G22" s="43">
        <v>1</v>
      </c>
      <c r="H22" s="44">
        <f t="shared" si="0"/>
        <v>1</v>
      </c>
      <c r="I22" s="43">
        <v>1</v>
      </c>
      <c r="J22" s="43">
        <v>1</v>
      </c>
      <c r="K22" s="44">
        <f t="shared" si="1"/>
        <v>1</v>
      </c>
      <c r="L22" s="43">
        <v>1</v>
      </c>
      <c r="M22" s="43">
        <v>1</v>
      </c>
      <c r="N22" s="44">
        <f t="shared" si="2"/>
        <v>1</v>
      </c>
      <c r="O22" s="28">
        <v>12</v>
      </c>
      <c r="P22" s="29">
        <v>0.5</v>
      </c>
      <c r="Q22" s="137"/>
      <c r="R22" s="137"/>
      <c r="S22" s="50"/>
    </row>
    <row r="23" spans="1:19" ht="135">
      <c r="A23" s="1" t="s">
        <v>125</v>
      </c>
      <c r="B23" s="1" t="s">
        <v>130</v>
      </c>
      <c r="C23" s="16" t="s">
        <v>2</v>
      </c>
      <c r="D23" s="14" t="s">
        <v>33</v>
      </c>
      <c r="E23" s="14" t="s">
        <v>151</v>
      </c>
      <c r="F23" s="43">
        <v>0</v>
      </c>
      <c r="G23" s="43">
        <v>0</v>
      </c>
      <c r="H23" s="44" t="str">
        <f t="shared" si="0"/>
        <v>SPP</v>
      </c>
      <c r="I23" s="43">
        <v>0</v>
      </c>
      <c r="J23" s="43">
        <v>0</v>
      </c>
      <c r="K23" s="44" t="str">
        <f t="shared" si="1"/>
        <v>SPP</v>
      </c>
      <c r="L23" s="43">
        <v>1</v>
      </c>
      <c r="M23" s="43">
        <v>1</v>
      </c>
      <c r="N23" s="44">
        <f t="shared" si="2"/>
        <v>1</v>
      </c>
      <c r="O23" s="28">
        <v>4</v>
      </c>
      <c r="P23" s="29">
        <v>0.5</v>
      </c>
      <c r="Q23" s="137"/>
      <c r="R23" s="137"/>
      <c r="S23" s="50"/>
    </row>
    <row r="24" spans="1:19" ht="135">
      <c r="A24" s="1" t="s">
        <v>125</v>
      </c>
      <c r="B24" s="1" t="s">
        <v>130</v>
      </c>
      <c r="C24" s="16" t="s">
        <v>2</v>
      </c>
      <c r="D24" s="14" t="s">
        <v>34</v>
      </c>
      <c r="E24" s="14" t="s">
        <v>151</v>
      </c>
      <c r="F24" s="43">
        <v>0</v>
      </c>
      <c r="G24" s="43">
        <v>0</v>
      </c>
      <c r="H24" s="44" t="str">
        <f t="shared" si="0"/>
        <v>SPP</v>
      </c>
      <c r="I24" s="43">
        <v>0</v>
      </c>
      <c r="J24" s="43">
        <v>0</v>
      </c>
      <c r="K24" s="44" t="str">
        <f t="shared" si="1"/>
        <v>SPP</v>
      </c>
      <c r="L24" s="43">
        <v>1</v>
      </c>
      <c r="M24" s="43">
        <v>1</v>
      </c>
      <c r="N24" s="44">
        <f t="shared" si="2"/>
        <v>1</v>
      </c>
      <c r="O24" s="28">
        <v>5</v>
      </c>
      <c r="P24" s="29">
        <v>0.4</v>
      </c>
      <c r="Q24" s="137"/>
      <c r="R24" s="137"/>
      <c r="S24" s="50"/>
    </row>
    <row r="25" spans="1:19" ht="135">
      <c r="A25" s="1" t="s">
        <v>125</v>
      </c>
      <c r="B25" s="1" t="s">
        <v>130</v>
      </c>
      <c r="C25" s="16" t="s">
        <v>2</v>
      </c>
      <c r="D25" s="14" t="s">
        <v>35</v>
      </c>
      <c r="E25" s="14" t="s">
        <v>151</v>
      </c>
      <c r="F25" s="43">
        <v>0</v>
      </c>
      <c r="G25" s="43">
        <v>0</v>
      </c>
      <c r="H25" s="44" t="str">
        <f t="shared" si="0"/>
        <v>SPP</v>
      </c>
      <c r="I25" s="43">
        <v>0</v>
      </c>
      <c r="J25" s="43">
        <v>0</v>
      </c>
      <c r="K25" s="44" t="str">
        <f t="shared" si="1"/>
        <v>SPP</v>
      </c>
      <c r="L25" s="43">
        <v>1</v>
      </c>
      <c r="M25" s="43">
        <v>1</v>
      </c>
      <c r="N25" s="44">
        <f t="shared" si="2"/>
        <v>1</v>
      </c>
      <c r="O25" s="28">
        <v>4</v>
      </c>
      <c r="P25" s="29">
        <v>0.5</v>
      </c>
      <c r="Q25" s="137"/>
      <c r="R25" s="137"/>
      <c r="S25" s="50"/>
    </row>
    <row r="26" spans="1:19" ht="135">
      <c r="A26" s="1" t="s">
        <v>125</v>
      </c>
      <c r="B26" s="1" t="s">
        <v>130</v>
      </c>
      <c r="C26" s="16" t="s">
        <v>2</v>
      </c>
      <c r="D26" s="14" t="s">
        <v>36</v>
      </c>
      <c r="E26" s="14" t="s">
        <v>151</v>
      </c>
      <c r="F26" s="43">
        <v>1</v>
      </c>
      <c r="G26" s="43">
        <v>1</v>
      </c>
      <c r="H26" s="44">
        <f t="shared" si="0"/>
        <v>1</v>
      </c>
      <c r="I26" s="43">
        <v>0</v>
      </c>
      <c r="J26" s="43">
        <v>0</v>
      </c>
      <c r="K26" s="44" t="str">
        <f t="shared" si="1"/>
        <v>SPP</v>
      </c>
      <c r="L26" s="43">
        <v>0</v>
      </c>
      <c r="M26" s="43">
        <v>0</v>
      </c>
      <c r="N26" s="44" t="str">
        <f t="shared" si="2"/>
        <v>SPP</v>
      </c>
      <c r="O26" s="28">
        <v>13</v>
      </c>
      <c r="P26" s="29">
        <v>0.07692307692307693</v>
      </c>
      <c r="Q26" s="137"/>
      <c r="R26" s="137"/>
      <c r="S26" s="50"/>
    </row>
    <row r="27" spans="1:19" ht="135">
      <c r="A27" s="1" t="s">
        <v>125</v>
      </c>
      <c r="B27" s="1" t="s">
        <v>130</v>
      </c>
      <c r="C27" s="16" t="s">
        <v>2</v>
      </c>
      <c r="D27" s="14" t="s">
        <v>37</v>
      </c>
      <c r="E27" s="14" t="s">
        <v>151</v>
      </c>
      <c r="F27" s="43">
        <v>0</v>
      </c>
      <c r="G27" s="43">
        <v>0</v>
      </c>
      <c r="H27" s="44" t="str">
        <f t="shared" si="0"/>
        <v>SPP</v>
      </c>
      <c r="I27" s="43">
        <v>0</v>
      </c>
      <c r="J27" s="43">
        <v>0</v>
      </c>
      <c r="K27" s="44" t="str">
        <f t="shared" si="1"/>
        <v>SPP</v>
      </c>
      <c r="L27" s="43">
        <v>0</v>
      </c>
      <c r="M27" s="43">
        <v>0</v>
      </c>
      <c r="N27" s="44" t="str">
        <f t="shared" si="2"/>
        <v>SPP</v>
      </c>
      <c r="O27" s="28">
        <v>1</v>
      </c>
      <c r="P27" s="29">
        <v>0</v>
      </c>
      <c r="Q27" s="137"/>
      <c r="R27" s="137"/>
      <c r="S27" s="50"/>
    </row>
    <row r="28" spans="1:19" ht="135">
      <c r="A28" s="1" t="s">
        <v>125</v>
      </c>
      <c r="B28" s="1" t="s">
        <v>130</v>
      </c>
      <c r="C28" s="16" t="s">
        <v>2</v>
      </c>
      <c r="D28" s="14" t="s">
        <v>38</v>
      </c>
      <c r="E28" s="14" t="s">
        <v>151</v>
      </c>
      <c r="F28" s="43">
        <v>0</v>
      </c>
      <c r="G28" s="43">
        <v>0</v>
      </c>
      <c r="H28" s="44" t="str">
        <f t="shared" si="0"/>
        <v>SPP</v>
      </c>
      <c r="I28" s="43">
        <v>1</v>
      </c>
      <c r="J28" s="43">
        <v>0</v>
      </c>
      <c r="K28" s="44">
        <f t="shared" si="1"/>
        <v>0</v>
      </c>
      <c r="L28" s="43">
        <v>0</v>
      </c>
      <c r="M28" s="43">
        <v>0</v>
      </c>
      <c r="N28" s="44" t="str">
        <f t="shared" si="2"/>
        <v>SPP</v>
      </c>
      <c r="O28" s="28">
        <v>4</v>
      </c>
      <c r="P28" s="29">
        <v>0</v>
      </c>
      <c r="Q28" s="137"/>
      <c r="R28" s="137"/>
      <c r="S28" s="50"/>
    </row>
    <row r="29" spans="1:19" ht="120">
      <c r="A29" s="1" t="s">
        <v>135</v>
      </c>
      <c r="B29" s="1" t="s">
        <v>136</v>
      </c>
      <c r="C29" s="16" t="s">
        <v>14</v>
      </c>
      <c r="D29" s="14" t="s">
        <v>39</v>
      </c>
      <c r="E29" s="14" t="s">
        <v>152</v>
      </c>
      <c r="F29" s="43">
        <v>0</v>
      </c>
      <c r="G29" s="43">
        <v>0</v>
      </c>
      <c r="H29" s="44" t="str">
        <f t="shared" si="0"/>
        <v>SPP</v>
      </c>
      <c r="I29" s="43">
        <v>0</v>
      </c>
      <c r="J29" s="43">
        <v>0</v>
      </c>
      <c r="K29" s="44" t="str">
        <f t="shared" si="1"/>
        <v>SPP</v>
      </c>
      <c r="L29" s="43">
        <v>0</v>
      </c>
      <c r="M29" s="43">
        <v>0</v>
      </c>
      <c r="N29" s="44" t="str">
        <f t="shared" si="2"/>
        <v>SPP</v>
      </c>
      <c r="O29" s="28">
        <v>17</v>
      </c>
      <c r="P29" s="29">
        <v>0</v>
      </c>
      <c r="Q29" s="137">
        <v>1194030452</v>
      </c>
      <c r="R29" s="137">
        <v>864657269.2</v>
      </c>
      <c r="S29" s="50"/>
    </row>
    <row r="30" spans="1:19" ht="120">
      <c r="A30" s="1" t="s">
        <v>135</v>
      </c>
      <c r="B30" s="1" t="s">
        <v>136</v>
      </c>
      <c r="C30" s="16" t="s">
        <v>14</v>
      </c>
      <c r="D30" s="14" t="s">
        <v>40</v>
      </c>
      <c r="E30" s="14" t="s">
        <v>152</v>
      </c>
      <c r="F30" s="43">
        <v>0</v>
      </c>
      <c r="G30" s="43">
        <v>0</v>
      </c>
      <c r="H30" s="44" t="str">
        <f t="shared" si="0"/>
        <v>SPP</v>
      </c>
      <c r="I30" s="43">
        <v>0</v>
      </c>
      <c r="J30" s="43">
        <v>0</v>
      </c>
      <c r="K30" s="44" t="str">
        <f t="shared" si="1"/>
        <v>SPP</v>
      </c>
      <c r="L30" s="43">
        <v>0</v>
      </c>
      <c r="M30" s="43">
        <v>0</v>
      </c>
      <c r="N30" s="44" t="str">
        <f t="shared" si="2"/>
        <v>SPP</v>
      </c>
      <c r="O30" s="28">
        <v>3</v>
      </c>
      <c r="P30" s="29">
        <v>0</v>
      </c>
      <c r="Q30" s="137"/>
      <c r="R30" s="137"/>
      <c r="S30" s="50"/>
    </row>
    <row r="31" spans="1:19" ht="120">
      <c r="A31" s="1" t="s">
        <v>135</v>
      </c>
      <c r="B31" s="1" t="s">
        <v>136</v>
      </c>
      <c r="C31" s="16" t="s">
        <v>14</v>
      </c>
      <c r="D31" s="14" t="s">
        <v>41</v>
      </c>
      <c r="E31" s="14" t="s">
        <v>152</v>
      </c>
      <c r="F31" s="43">
        <v>0</v>
      </c>
      <c r="G31" s="43">
        <v>0</v>
      </c>
      <c r="H31" s="44" t="str">
        <f t="shared" si="0"/>
        <v>SPP</v>
      </c>
      <c r="I31" s="43">
        <v>0</v>
      </c>
      <c r="J31" s="43">
        <v>0</v>
      </c>
      <c r="K31" s="44" t="str">
        <f t="shared" si="1"/>
        <v>SPP</v>
      </c>
      <c r="L31" s="43">
        <v>0</v>
      </c>
      <c r="M31" s="43">
        <v>0</v>
      </c>
      <c r="N31" s="44" t="str">
        <f t="shared" si="2"/>
        <v>SPP</v>
      </c>
      <c r="O31" s="28">
        <v>2</v>
      </c>
      <c r="P31" s="29">
        <v>0</v>
      </c>
      <c r="Q31" s="137"/>
      <c r="R31" s="137"/>
      <c r="S31" s="50"/>
    </row>
    <row r="32" spans="1:19" ht="135">
      <c r="A32" s="1" t="s">
        <v>131</v>
      </c>
      <c r="B32" s="1" t="s">
        <v>134</v>
      </c>
      <c r="C32" s="8" t="s">
        <v>3</v>
      </c>
      <c r="D32" s="14" t="s">
        <v>42</v>
      </c>
      <c r="E32" s="14" t="s">
        <v>151</v>
      </c>
      <c r="F32" s="43">
        <v>1</v>
      </c>
      <c r="G32" s="43">
        <v>0</v>
      </c>
      <c r="H32" s="44">
        <f t="shared" si="0"/>
        <v>0</v>
      </c>
      <c r="I32" s="43">
        <v>0</v>
      </c>
      <c r="J32" s="43">
        <v>0</v>
      </c>
      <c r="K32" s="44" t="str">
        <f t="shared" si="1"/>
        <v>SPP</v>
      </c>
      <c r="L32" s="43">
        <v>0</v>
      </c>
      <c r="M32" s="43">
        <v>0</v>
      </c>
      <c r="N32" s="44" t="str">
        <f t="shared" si="2"/>
        <v>SPP</v>
      </c>
      <c r="O32" s="28">
        <v>1</v>
      </c>
      <c r="P32" s="29">
        <v>1</v>
      </c>
      <c r="Q32" s="137">
        <v>7824618151</v>
      </c>
      <c r="R32" s="137">
        <v>1370603282.2</v>
      </c>
      <c r="S32" s="50"/>
    </row>
    <row r="33" spans="1:19" ht="135">
      <c r="A33" s="1" t="s">
        <v>131</v>
      </c>
      <c r="B33" s="1" t="s">
        <v>134</v>
      </c>
      <c r="C33" s="8" t="s">
        <v>3</v>
      </c>
      <c r="D33" s="14" t="s">
        <v>43</v>
      </c>
      <c r="E33" s="14" t="s">
        <v>151</v>
      </c>
      <c r="F33" s="43">
        <v>0</v>
      </c>
      <c r="G33" s="43">
        <v>0</v>
      </c>
      <c r="H33" s="44" t="str">
        <f t="shared" si="0"/>
        <v>SPP</v>
      </c>
      <c r="I33" s="43">
        <v>0</v>
      </c>
      <c r="J33" s="43">
        <v>0</v>
      </c>
      <c r="K33" s="44" t="str">
        <f t="shared" si="1"/>
        <v>SPP</v>
      </c>
      <c r="L33" s="43">
        <v>0</v>
      </c>
      <c r="M33" s="43">
        <v>0</v>
      </c>
      <c r="N33" s="44" t="str">
        <f t="shared" si="2"/>
        <v>SPP</v>
      </c>
      <c r="O33" s="28">
        <v>5</v>
      </c>
      <c r="P33" s="29">
        <v>0.2</v>
      </c>
      <c r="Q33" s="137"/>
      <c r="R33" s="137"/>
      <c r="S33" s="50"/>
    </row>
    <row r="34" spans="1:19" ht="135">
      <c r="A34" s="1" t="s">
        <v>131</v>
      </c>
      <c r="B34" s="1" t="s">
        <v>134</v>
      </c>
      <c r="C34" s="8" t="s">
        <v>3</v>
      </c>
      <c r="D34" s="14" t="s">
        <v>44</v>
      </c>
      <c r="E34" s="14" t="s">
        <v>151</v>
      </c>
      <c r="F34" s="43">
        <v>0</v>
      </c>
      <c r="G34" s="43">
        <v>0</v>
      </c>
      <c r="H34" s="44" t="str">
        <f t="shared" si="0"/>
        <v>SPP</v>
      </c>
      <c r="I34" s="43">
        <v>0</v>
      </c>
      <c r="J34" s="43">
        <v>0</v>
      </c>
      <c r="K34" s="44" t="str">
        <f t="shared" si="1"/>
        <v>SPP</v>
      </c>
      <c r="L34" s="43">
        <v>2</v>
      </c>
      <c r="M34" s="43">
        <v>0</v>
      </c>
      <c r="N34" s="44">
        <f t="shared" si="2"/>
        <v>0</v>
      </c>
      <c r="O34" s="28">
        <v>19</v>
      </c>
      <c r="P34" s="29">
        <v>0.10526315789473684</v>
      </c>
      <c r="Q34" s="137"/>
      <c r="R34" s="137"/>
      <c r="S34" s="44" t="s">
        <v>210</v>
      </c>
    </row>
    <row r="35" spans="1:19" ht="270">
      <c r="A35" s="1" t="s">
        <v>131</v>
      </c>
      <c r="B35" s="87" t="s">
        <v>144</v>
      </c>
      <c r="C35" s="8" t="s">
        <v>3</v>
      </c>
      <c r="D35" s="14" t="s">
        <v>45</v>
      </c>
      <c r="E35" s="14" t="s">
        <v>151</v>
      </c>
      <c r="F35" s="43">
        <v>1</v>
      </c>
      <c r="G35" s="43">
        <v>0</v>
      </c>
      <c r="H35" s="44">
        <f t="shared" si="0"/>
        <v>0</v>
      </c>
      <c r="I35" s="43">
        <v>0</v>
      </c>
      <c r="J35" s="43">
        <v>1</v>
      </c>
      <c r="K35" s="14" t="s">
        <v>360</v>
      </c>
      <c r="L35" s="43">
        <v>0</v>
      </c>
      <c r="M35" s="43">
        <v>0</v>
      </c>
      <c r="N35" s="44" t="str">
        <f t="shared" si="2"/>
        <v>SPP</v>
      </c>
      <c r="O35" s="28">
        <v>2</v>
      </c>
      <c r="P35" s="29" t="s">
        <v>199</v>
      </c>
      <c r="Q35" s="137"/>
      <c r="R35" s="137"/>
      <c r="S35" s="50"/>
    </row>
    <row r="36" spans="1:19" ht="135">
      <c r="A36" s="1" t="s">
        <v>131</v>
      </c>
      <c r="B36" s="1" t="s">
        <v>134</v>
      </c>
      <c r="C36" s="8" t="s">
        <v>3</v>
      </c>
      <c r="D36" s="14" t="s">
        <v>46</v>
      </c>
      <c r="E36" s="14" t="s">
        <v>151</v>
      </c>
      <c r="F36" s="43">
        <v>4</v>
      </c>
      <c r="G36" s="43">
        <v>0</v>
      </c>
      <c r="H36" s="44">
        <f t="shared" si="0"/>
        <v>0</v>
      </c>
      <c r="I36" s="43">
        <v>0</v>
      </c>
      <c r="J36" s="43">
        <v>0</v>
      </c>
      <c r="K36" s="44" t="str">
        <f t="shared" si="1"/>
        <v>SPP</v>
      </c>
      <c r="L36" s="43">
        <v>0</v>
      </c>
      <c r="M36" s="43">
        <v>0</v>
      </c>
      <c r="N36" s="44" t="str">
        <f t="shared" si="2"/>
        <v>SPP</v>
      </c>
      <c r="O36" s="28">
        <v>18</v>
      </c>
      <c r="P36" s="29">
        <v>0.6666666666666666</v>
      </c>
      <c r="Q36" s="137"/>
      <c r="R36" s="137"/>
      <c r="S36" s="50"/>
    </row>
    <row r="37" spans="1:19" ht="135">
      <c r="A37" s="1" t="s">
        <v>131</v>
      </c>
      <c r="B37" s="1" t="s">
        <v>134</v>
      </c>
      <c r="C37" s="8" t="s">
        <v>3</v>
      </c>
      <c r="D37" s="14" t="s">
        <v>47</v>
      </c>
      <c r="E37" s="14" t="s">
        <v>151</v>
      </c>
      <c r="F37" s="43">
        <v>3</v>
      </c>
      <c r="G37" s="43">
        <v>2</v>
      </c>
      <c r="H37" s="44">
        <f t="shared" si="0"/>
        <v>0.6666666666666666</v>
      </c>
      <c r="I37" s="43">
        <v>1</v>
      </c>
      <c r="J37" s="43">
        <v>0</v>
      </c>
      <c r="K37" s="44">
        <f t="shared" si="1"/>
        <v>0</v>
      </c>
      <c r="L37" s="43">
        <v>0</v>
      </c>
      <c r="M37" s="43">
        <v>0</v>
      </c>
      <c r="N37" s="44" t="str">
        <f t="shared" si="2"/>
        <v>SPP</v>
      </c>
      <c r="O37" s="28">
        <v>17</v>
      </c>
      <c r="P37" s="29">
        <v>0.47058823529411764</v>
      </c>
      <c r="Q37" s="137"/>
      <c r="R37" s="137"/>
      <c r="S37" s="50"/>
    </row>
    <row r="38" spans="1:19" ht="135">
      <c r="A38" s="1" t="s">
        <v>131</v>
      </c>
      <c r="B38" s="1" t="s">
        <v>134</v>
      </c>
      <c r="C38" s="8" t="s">
        <v>3</v>
      </c>
      <c r="D38" s="14" t="s">
        <v>48</v>
      </c>
      <c r="E38" s="14" t="s">
        <v>151</v>
      </c>
      <c r="F38" s="43">
        <v>0</v>
      </c>
      <c r="G38" s="43">
        <v>0</v>
      </c>
      <c r="H38" s="44" t="str">
        <f t="shared" si="0"/>
        <v>SPP</v>
      </c>
      <c r="I38" s="43">
        <v>0</v>
      </c>
      <c r="J38" s="43">
        <v>0</v>
      </c>
      <c r="K38" s="44" t="str">
        <f t="shared" si="1"/>
        <v>SPP</v>
      </c>
      <c r="L38" s="43">
        <v>0</v>
      </c>
      <c r="M38" s="43">
        <v>0</v>
      </c>
      <c r="N38" s="44" t="str">
        <f t="shared" si="2"/>
        <v>SPP</v>
      </c>
      <c r="O38" s="28">
        <v>0</v>
      </c>
      <c r="P38" s="29" t="s">
        <v>199</v>
      </c>
      <c r="Q38" s="137"/>
      <c r="R38" s="137"/>
      <c r="S38" s="50"/>
    </row>
    <row r="39" spans="1:19" ht="38.25">
      <c r="A39" s="141" t="s">
        <v>131</v>
      </c>
      <c r="B39" s="140" t="s">
        <v>134</v>
      </c>
      <c r="C39" s="142" t="s">
        <v>4</v>
      </c>
      <c r="D39" s="14" t="s">
        <v>49</v>
      </c>
      <c r="E39" s="14" t="s">
        <v>151</v>
      </c>
      <c r="F39" s="43">
        <v>0</v>
      </c>
      <c r="G39" s="43">
        <v>0</v>
      </c>
      <c r="H39" s="44" t="str">
        <f t="shared" si="0"/>
        <v>SPP</v>
      </c>
      <c r="I39" s="43">
        <v>0</v>
      </c>
      <c r="J39" s="43">
        <v>0</v>
      </c>
      <c r="K39" s="44" t="str">
        <f t="shared" si="1"/>
        <v>SPP</v>
      </c>
      <c r="L39" s="43">
        <v>0</v>
      </c>
      <c r="M39" s="43">
        <v>0</v>
      </c>
      <c r="N39" s="44" t="str">
        <f t="shared" si="2"/>
        <v>SPP</v>
      </c>
      <c r="O39" s="28">
        <v>1</v>
      </c>
      <c r="P39" s="29">
        <v>0</v>
      </c>
      <c r="Q39" s="137">
        <v>1614933183</v>
      </c>
      <c r="R39" s="137">
        <v>111961409.2</v>
      </c>
      <c r="S39" s="50"/>
    </row>
    <row r="40" spans="1:19" ht="38.25">
      <c r="A40" s="141"/>
      <c r="B40" s="140"/>
      <c r="C40" s="142"/>
      <c r="D40" s="14" t="s">
        <v>50</v>
      </c>
      <c r="E40" s="14" t="s">
        <v>151</v>
      </c>
      <c r="F40" s="43">
        <v>0</v>
      </c>
      <c r="G40" s="43">
        <v>0</v>
      </c>
      <c r="H40" s="44" t="str">
        <f t="shared" si="0"/>
        <v>SPP</v>
      </c>
      <c r="I40" s="43">
        <v>0</v>
      </c>
      <c r="J40" s="43">
        <v>0</v>
      </c>
      <c r="K40" s="44" t="str">
        <f t="shared" si="1"/>
        <v>SPP</v>
      </c>
      <c r="L40" s="43">
        <v>0</v>
      </c>
      <c r="M40" s="43">
        <v>0</v>
      </c>
      <c r="N40" s="44" t="str">
        <f t="shared" si="2"/>
        <v>SPP</v>
      </c>
      <c r="O40" s="28">
        <v>3</v>
      </c>
      <c r="P40" s="29">
        <v>0.3333333333333333</v>
      </c>
      <c r="Q40" s="137"/>
      <c r="R40" s="137"/>
      <c r="S40" s="50"/>
    </row>
    <row r="41" spans="1:19" ht="38.25">
      <c r="A41" s="141"/>
      <c r="B41" s="140"/>
      <c r="C41" s="142"/>
      <c r="D41" s="14" t="s">
        <v>51</v>
      </c>
      <c r="E41" s="14" t="s">
        <v>151</v>
      </c>
      <c r="F41" s="43">
        <v>0</v>
      </c>
      <c r="G41" s="43">
        <v>0</v>
      </c>
      <c r="H41" s="44" t="str">
        <f t="shared" si="0"/>
        <v>SPP</v>
      </c>
      <c r="I41" s="43">
        <v>0</v>
      </c>
      <c r="J41" s="43">
        <v>0</v>
      </c>
      <c r="K41" s="44" t="str">
        <f t="shared" si="1"/>
        <v>SPP</v>
      </c>
      <c r="L41" s="43">
        <v>0</v>
      </c>
      <c r="M41" s="43">
        <v>0</v>
      </c>
      <c r="N41" s="44" t="str">
        <f t="shared" si="2"/>
        <v>SPP</v>
      </c>
      <c r="O41" s="28">
        <v>3</v>
      </c>
      <c r="P41" s="29">
        <v>0.3333333333333333</v>
      </c>
      <c r="Q41" s="137"/>
      <c r="R41" s="137"/>
      <c r="S41" s="50"/>
    </row>
    <row r="42" spans="1:19" ht="90">
      <c r="A42" s="1" t="s">
        <v>145</v>
      </c>
      <c r="B42" s="1" t="s">
        <v>146</v>
      </c>
      <c r="C42" s="8" t="s">
        <v>5</v>
      </c>
      <c r="D42" s="14" t="s">
        <v>52</v>
      </c>
      <c r="E42" s="14" t="s">
        <v>154</v>
      </c>
      <c r="F42" s="43">
        <v>0</v>
      </c>
      <c r="G42" s="43">
        <v>0</v>
      </c>
      <c r="H42" s="44" t="str">
        <f t="shared" si="0"/>
        <v>SPP</v>
      </c>
      <c r="I42" s="43">
        <v>0</v>
      </c>
      <c r="J42" s="43">
        <v>0</v>
      </c>
      <c r="K42" s="44" t="str">
        <f t="shared" si="1"/>
        <v>SPP</v>
      </c>
      <c r="L42" s="43">
        <v>0</v>
      </c>
      <c r="M42" s="43">
        <v>0</v>
      </c>
      <c r="N42" s="44" t="str">
        <f t="shared" si="2"/>
        <v>SPP</v>
      </c>
      <c r="O42" s="28">
        <v>2</v>
      </c>
      <c r="P42" s="29">
        <v>0</v>
      </c>
      <c r="Q42" s="137">
        <v>703218740</v>
      </c>
      <c r="R42" s="137">
        <v>602512984.2</v>
      </c>
      <c r="S42" s="50"/>
    </row>
    <row r="43" spans="1:19" ht="90">
      <c r="A43" s="1" t="s">
        <v>145</v>
      </c>
      <c r="B43" s="1" t="s">
        <v>146</v>
      </c>
      <c r="C43" s="8" t="s">
        <v>5</v>
      </c>
      <c r="D43" s="14" t="s">
        <v>53</v>
      </c>
      <c r="E43" s="14" t="s">
        <v>154</v>
      </c>
      <c r="F43" s="43">
        <v>0</v>
      </c>
      <c r="G43" s="43">
        <v>0</v>
      </c>
      <c r="H43" s="44" t="str">
        <f t="shared" si="0"/>
        <v>SPP</v>
      </c>
      <c r="I43" s="43">
        <v>0</v>
      </c>
      <c r="J43" s="43">
        <v>0</v>
      </c>
      <c r="K43" s="44" t="str">
        <f t="shared" si="1"/>
        <v>SPP</v>
      </c>
      <c r="L43" s="43">
        <v>0</v>
      </c>
      <c r="M43" s="43">
        <v>0</v>
      </c>
      <c r="N43" s="44" t="str">
        <f t="shared" si="2"/>
        <v>SPP</v>
      </c>
      <c r="O43" s="28">
        <v>1</v>
      </c>
      <c r="P43" s="29">
        <v>0</v>
      </c>
      <c r="Q43" s="137"/>
      <c r="R43" s="137"/>
      <c r="S43" s="50"/>
    </row>
    <row r="44" spans="1:19" ht="90">
      <c r="A44" s="1" t="s">
        <v>145</v>
      </c>
      <c r="B44" s="1" t="s">
        <v>146</v>
      </c>
      <c r="C44" s="8" t="s">
        <v>5</v>
      </c>
      <c r="D44" s="14" t="s">
        <v>54</v>
      </c>
      <c r="E44" s="14" t="s">
        <v>154</v>
      </c>
      <c r="F44" s="43">
        <v>0</v>
      </c>
      <c r="G44" s="43">
        <v>0</v>
      </c>
      <c r="H44" s="44" t="str">
        <f t="shared" si="0"/>
        <v>SPP</v>
      </c>
      <c r="I44" s="43">
        <v>0</v>
      </c>
      <c r="J44" s="43">
        <v>0</v>
      </c>
      <c r="K44" s="44" t="str">
        <f t="shared" si="1"/>
        <v>SPP</v>
      </c>
      <c r="L44" s="43">
        <v>0</v>
      </c>
      <c r="M44" s="43">
        <v>0</v>
      </c>
      <c r="N44" s="44" t="str">
        <f t="shared" si="2"/>
        <v>SPP</v>
      </c>
      <c r="O44" s="28">
        <v>1</v>
      </c>
      <c r="P44" s="29">
        <v>0</v>
      </c>
      <c r="Q44" s="137"/>
      <c r="R44" s="137"/>
      <c r="S44" s="50"/>
    </row>
    <row r="45" spans="1:19" ht="90">
      <c r="A45" s="1" t="s">
        <v>145</v>
      </c>
      <c r="B45" s="1" t="s">
        <v>146</v>
      </c>
      <c r="C45" s="8" t="s">
        <v>5</v>
      </c>
      <c r="D45" s="14" t="s">
        <v>112</v>
      </c>
      <c r="E45" s="14" t="s">
        <v>154</v>
      </c>
      <c r="F45" s="43">
        <v>0</v>
      </c>
      <c r="G45" s="43">
        <v>0</v>
      </c>
      <c r="H45" s="44" t="str">
        <f t="shared" si="0"/>
        <v>SPP</v>
      </c>
      <c r="I45" s="43">
        <v>1</v>
      </c>
      <c r="J45" s="43">
        <v>1</v>
      </c>
      <c r="K45" s="44">
        <f t="shared" si="1"/>
        <v>1</v>
      </c>
      <c r="L45" s="43">
        <v>0</v>
      </c>
      <c r="M45" s="43">
        <v>0</v>
      </c>
      <c r="N45" s="44" t="str">
        <f t="shared" si="2"/>
        <v>SPP</v>
      </c>
      <c r="O45" s="28">
        <v>1</v>
      </c>
      <c r="P45" s="29">
        <v>1</v>
      </c>
      <c r="Q45" s="137"/>
      <c r="R45" s="137"/>
      <c r="S45" s="50"/>
    </row>
    <row r="46" spans="1:19" ht="90">
      <c r="A46" s="1" t="s">
        <v>145</v>
      </c>
      <c r="B46" s="1" t="s">
        <v>146</v>
      </c>
      <c r="C46" s="8" t="s">
        <v>5</v>
      </c>
      <c r="D46" s="14" t="s">
        <v>113</v>
      </c>
      <c r="E46" s="14" t="s">
        <v>154</v>
      </c>
      <c r="F46" s="43">
        <v>0</v>
      </c>
      <c r="G46" s="43">
        <v>0</v>
      </c>
      <c r="H46" s="44" t="str">
        <f t="shared" si="0"/>
        <v>SPP</v>
      </c>
      <c r="I46" s="43">
        <v>0</v>
      </c>
      <c r="J46" s="43">
        <v>0</v>
      </c>
      <c r="K46" s="44" t="str">
        <f t="shared" si="1"/>
        <v>SPP</v>
      </c>
      <c r="L46" s="43">
        <v>0</v>
      </c>
      <c r="M46" s="43">
        <v>0</v>
      </c>
      <c r="N46" s="44" t="str">
        <f t="shared" si="2"/>
        <v>SPP</v>
      </c>
      <c r="O46" s="28">
        <v>3</v>
      </c>
      <c r="P46" s="29">
        <v>0</v>
      </c>
      <c r="Q46" s="137"/>
      <c r="R46" s="137"/>
      <c r="S46" s="50"/>
    </row>
    <row r="47" spans="1:19" ht="90">
      <c r="A47" s="1" t="s">
        <v>145</v>
      </c>
      <c r="B47" s="1" t="s">
        <v>146</v>
      </c>
      <c r="C47" s="8" t="s">
        <v>5</v>
      </c>
      <c r="D47" s="14" t="s">
        <v>55</v>
      </c>
      <c r="E47" s="14" t="s">
        <v>154</v>
      </c>
      <c r="F47" s="43">
        <v>0</v>
      </c>
      <c r="G47" s="43">
        <v>0</v>
      </c>
      <c r="H47" s="44" t="str">
        <f t="shared" si="0"/>
        <v>SPP</v>
      </c>
      <c r="I47" s="43">
        <v>0</v>
      </c>
      <c r="J47" s="43">
        <v>0</v>
      </c>
      <c r="K47" s="44" t="str">
        <f t="shared" si="1"/>
        <v>SPP</v>
      </c>
      <c r="L47" s="43">
        <v>0</v>
      </c>
      <c r="M47" s="43">
        <v>0</v>
      </c>
      <c r="N47" s="44" t="str">
        <f t="shared" si="2"/>
        <v>SPP</v>
      </c>
      <c r="O47" s="28">
        <v>2</v>
      </c>
      <c r="P47" s="29">
        <v>0.5</v>
      </c>
      <c r="Q47" s="137"/>
      <c r="R47" s="137"/>
      <c r="S47" s="50"/>
    </row>
    <row r="48" spans="1:19" ht="90">
      <c r="A48" s="1" t="s">
        <v>145</v>
      </c>
      <c r="B48" s="1" t="s">
        <v>146</v>
      </c>
      <c r="C48" s="8" t="s">
        <v>5</v>
      </c>
      <c r="D48" s="14" t="s">
        <v>56</v>
      </c>
      <c r="E48" s="14" t="s">
        <v>154</v>
      </c>
      <c r="F48" s="43">
        <v>0</v>
      </c>
      <c r="G48" s="43">
        <v>0</v>
      </c>
      <c r="H48" s="44" t="str">
        <f t="shared" si="0"/>
        <v>SPP</v>
      </c>
      <c r="I48" s="43">
        <v>1</v>
      </c>
      <c r="J48" s="43">
        <v>1</v>
      </c>
      <c r="K48" s="44">
        <f t="shared" si="1"/>
        <v>1</v>
      </c>
      <c r="L48" s="43">
        <v>0</v>
      </c>
      <c r="M48" s="43">
        <v>0</v>
      </c>
      <c r="N48" s="44" t="str">
        <f t="shared" si="2"/>
        <v>SPP</v>
      </c>
      <c r="O48" s="28">
        <v>2</v>
      </c>
      <c r="P48" s="29">
        <v>0.5</v>
      </c>
      <c r="Q48" s="137"/>
      <c r="R48" s="137"/>
      <c r="S48" s="50"/>
    </row>
    <row r="49" spans="1:19" ht="90">
      <c r="A49" s="1" t="s">
        <v>145</v>
      </c>
      <c r="B49" s="1" t="s">
        <v>146</v>
      </c>
      <c r="C49" s="8" t="s">
        <v>5</v>
      </c>
      <c r="D49" s="14" t="s">
        <v>57</v>
      </c>
      <c r="E49" s="14" t="s">
        <v>154</v>
      </c>
      <c r="F49" s="43">
        <v>0</v>
      </c>
      <c r="G49" s="43">
        <v>0</v>
      </c>
      <c r="H49" s="44" t="str">
        <f t="shared" si="0"/>
        <v>SPP</v>
      </c>
      <c r="I49" s="43">
        <v>3</v>
      </c>
      <c r="J49" s="43">
        <v>2</v>
      </c>
      <c r="K49" s="44">
        <f t="shared" si="1"/>
        <v>0.6666666666666666</v>
      </c>
      <c r="L49" s="43">
        <v>0</v>
      </c>
      <c r="M49" s="43">
        <v>0</v>
      </c>
      <c r="N49" s="44" t="str">
        <f t="shared" si="2"/>
        <v>SPP</v>
      </c>
      <c r="O49" s="28">
        <v>6</v>
      </c>
      <c r="P49" s="29">
        <v>0.5</v>
      </c>
      <c r="Q49" s="137"/>
      <c r="R49" s="137"/>
      <c r="S49" s="50"/>
    </row>
    <row r="50" spans="1:19" ht="90">
      <c r="A50" s="1" t="s">
        <v>145</v>
      </c>
      <c r="B50" s="1" t="s">
        <v>146</v>
      </c>
      <c r="C50" s="8" t="s">
        <v>5</v>
      </c>
      <c r="D50" s="14" t="s">
        <v>58</v>
      </c>
      <c r="E50" s="14" t="s">
        <v>154</v>
      </c>
      <c r="F50" s="43">
        <v>0</v>
      </c>
      <c r="G50" s="43">
        <v>0</v>
      </c>
      <c r="H50" s="44" t="str">
        <f t="shared" si="0"/>
        <v>SPP</v>
      </c>
      <c r="I50" s="43">
        <v>0</v>
      </c>
      <c r="J50" s="43">
        <v>0</v>
      </c>
      <c r="K50" s="44" t="str">
        <f t="shared" si="1"/>
        <v>SPP</v>
      </c>
      <c r="L50" s="43">
        <v>2</v>
      </c>
      <c r="M50" s="43">
        <v>2</v>
      </c>
      <c r="N50" s="44">
        <f t="shared" si="2"/>
        <v>1</v>
      </c>
      <c r="O50" s="28">
        <v>8</v>
      </c>
      <c r="P50" s="29">
        <v>0.5</v>
      </c>
      <c r="Q50" s="137"/>
      <c r="R50" s="137"/>
      <c r="S50" s="50"/>
    </row>
    <row r="51" spans="1:19" ht="90">
      <c r="A51" s="1" t="s">
        <v>145</v>
      </c>
      <c r="B51" s="1" t="s">
        <v>146</v>
      </c>
      <c r="C51" s="8" t="s">
        <v>5</v>
      </c>
      <c r="D51" s="14" t="s">
        <v>59</v>
      </c>
      <c r="E51" s="14" t="s">
        <v>154</v>
      </c>
      <c r="F51" s="43">
        <v>0</v>
      </c>
      <c r="G51" s="43">
        <v>0</v>
      </c>
      <c r="H51" s="44" t="str">
        <f t="shared" si="0"/>
        <v>SPP</v>
      </c>
      <c r="I51" s="43">
        <v>0</v>
      </c>
      <c r="J51" s="43">
        <v>0</v>
      </c>
      <c r="K51" s="44" t="str">
        <f t="shared" si="1"/>
        <v>SPP</v>
      </c>
      <c r="L51" s="43">
        <v>0</v>
      </c>
      <c r="M51" s="43">
        <v>0</v>
      </c>
      <c r="N51" s="44" t="str">
        <f t="shared" si="2"/>
        <v>SPP</v>
      </c>
      <c r="O51" s="28">
        <v>1</v>
      </c>
      <c r="P51" s="29">
        <v>0</v>
      </c>
      <c r="Q51" s="137"/>
      <c r="R51" s="137"/>
      <c r="S51" s="50"/>
    </row>
    <row r="52" spans="1:19" ht="210">
      <c r="A52" s="53" t="s">
        <v>131</v>
      </c>
      <c r="B52" s="53" t="s">
        <v>137</v>
      </c>
      <c r="C52" s="8" t="s">
        <v>6</v>
      </c>
      <c r="D52" s="14" t="s">
        <v>114</v>
      </c>
      <c r="E52" s="14" t="s">
        <v>153</v>
      </c>
      <c r="F52" s="43">
        <v>0</v>
      </c>
      <c r="G52" s="43">
        <v>0</v>
      </c>
      <c r="H52" s="44" t="str">
        <f t="shared" si="0"/>
        <v>SPP</v>
      </c>
      <c r="I52" s="43">
        <v>0</v>
      </c>
      <c r="J52" s="43">
        <v>0</v>
      </c>
      <c r="K52" s="44" t="str">
        <f t="shared" si="1"/>
        <v>SPP</v>
      </c>
      <c r="L52" s="43">
        <v>0</v>
      </c>
      <c r="M52" s="43">
        <v>0</v>
      </c>
      <c r="N52" s="44" t="str">
        <f t="shared" si="2"/>
        <v>SPP</v>
      </c>
      <c r="O52" s="28">
        <v>7</v>
      </c>
      <c r="P52" s="29">
        <v>0</v>
      </c>
      <c r="Q52" s="137">
        <v>2899501539</v>
      </c>
      <c r="R52" s="137">
        <v>1619639620.2</v>
      </c>
      <c r="S52" s="50"/>
    </row>
    <row r="53" spans="1:19" ht="120">
      <c r="A53" s="53" t="s">
        <v>139</v>
      </c>
      <c r="B53" s="1" t="s">
        <v>140</v>
      </c>
      <c r="C53" s="8" t="s">
        <v>6</v>
      </c>
      <c r="D53" s="14" t="s">
        <v>60</v>
      </c>
      <c r="E53" s="14" t="s">
        <v>153</v>
      </c>
      <c r="F53" s="43">
        <v>0</v>
      </c>
      <c r="G53" s="43">
        <v>0</v>
      </c>
      <c r="H53" s="44" t="str">
        <f t="shared" si="0"/>
        <v>SPP</v>
      </c>
      <c r="I53" s="43">
        <v>0</v>
      </c>
      <c r="J53" s="43">
        <v>0</v>
      </c>
      <c r="K53" s="44" t="str">
        <f t="shared" si="1"/>
        <v>SPP</v>
      </c>
      <c r="L53" s="43">
        <v>1</v>
      </c>
      <c r="M53" s="43">
        <v>1</v>
      </c>
      <c r="N53" s="44">
        <f t="shared" si="2"/>
        <v>1</v>
      </c>
      <c r="O53" s="28">
        <v>2</v>
      </c>
      <c r="P53" s="29">
        <v>0.5</v>
      </c>
      <c r="Q53" s="137"/>
      <c r="R53" s="137"/>
      <c r="S53" s="50"/>
    </row>
    <row r="54" spans="1:19" ht="195">
      <c r="A54" s="53" t="s">
        <v>139</v>
      </c>
      <c r="B54" s="53" t="s">
        <v>138</v>
      </c>
      <c r="C54" s="8" t="s">
        <v>6</v>
      </c>
      <c r="D54" s="14" t="s">
        <v>61</v>
      </c>
      <c r="E54" s="14" t="s">
        <v>153</v>
      </c>
      <c r="F54" s="43">
        <v>0</v>
      </c>
      <c r="G54" s="43">
        <v>0</v>
      </c>
      <c r="H54" s="44" t="str">
        <f t="shared" si="0"/>
        <v>SPP</v>
      </c>
      <c r="I54" s="43">
        <v>0</v>
      </c>
      <c r="J54" s="43">
        <v>0</v>
      </c>
      <c r="K54" s="44" t="str">
        <f t="shared" si="1"/>
        <v>SPP</v>
      </c>
      <c r="L54" s="43">
        <v>2</v>
      </c>
      <c r="M54" s="43">
        <v>2</v>
      </c>
      <c r="N54" s="44">
        <f t="shared" si="2"/>
        <v>1</v>
      </c>
      <c r="O54" s="28">
        <v>7</v>
      </c>
      <c r="P54" s="29">
        <v>0.42857142857142855</v>
      </c>
      <c r="Q54" s="137"/>
      <c r="R54" s="137"/>
      <c r="S54" s="50"/>
    </row>
    <row r="55" spans="1:19" ht="135">
      <c r="A55" s="1" t="s">
        <v>125</v>
      </c>
      <c r="B55" s="1" t="s">
        <v>134</v>
      </c>
      <c r="C55" s="8" t="s">
        <v>6</v>
      </c>
      <c r="D55" s="14" t="s">
        <v>62</v>
      </c>
      <c r="E55" s="14" t="s">
        <v>153</v>
      </c>
      <c r="F55" s="43">
        <v>0</v>
      </c>
      <c r="G55" s="43">
        <v>0</v>
      </c>
      <c r="H55" s="44" t="str">
        <f t="shared" si="0"/>
        <v>SPP</v>
      </c>
      <c r="I55" s="43">
        <v>1</v>
      </c>
      <c r="J55" s="43">
        <v>1</v>
      </c>
      <c r="K55" s="44">
        <f t="shared" si="1"/>
        <v>1</v>
      </c>
      <c r="L55" s="43">
        <v>0</v>
      </c>
      <c r="M55" s="43">
        <v>0</v>
      </c>
      <c r="N55" s="44" t="str">
        <f t="shared" si="2"/>
        <v>SPP</v>
      </c>
      <c r="O55" s="28">
        <v>3</v>
      </c>
      <c r="P55" s="29">
        <v>0.3333333333333333</v>
      </c>
      <c r="Q55" s="137"/>
      <c r="R55" s="137"/>
      <c r="S55" s="50"/>
    </row>
    <row r="56" spans="1:19" ht="135">
      <c r="A56" s="1" t="s">
        <v>125</v>
      </c>
      <c r="B56" s="1" t="s">
        <v>134</v>
      </c>
      <c r="C56" s="8" t="s">
        <v>6</v>
      </c>
      <c r="D56" s="14" t="s">
        <v>63</v>
      </c>
      <c r="E56" s="14" t="s">
        <v>153</v>
      </c>
      <c r="F56" s="43">
        <v>0</v>
      </c>
      <c r="G56" s="43">
        <v>0</v>
      </c>
      <c r="H56" s="44" t="str">
        <f t="shared" si="0"/>
        <v>SPP</v>
      </c>
      <c r="I56" s="43">
        <v>0</v>
      </c>
      <c r="J56" s="43">
        <v>0</v>
      </c>
      <c r="K56" s="44" t="str">
        <f t="shared" si="1"/>
        <v>SPP</v>
      </c>
      <c r="L56" s="43">
        <v>5</v>
      </c>
      <c r="M56" s="43">
        <v>5</v>
      </c>
      <c r="N56" s="44">
        <f t="shared" si="2"/>
        <v>1</v>
      </c>
      <c r="O56" s="28">
        <v>10</v>
      </c>
      <c r="P56" s="29">
        <v>0.5</v>
      </c>
      <c r="Q56" s="137"/>
      <c r="R56" s="137"/>
      <c r="S56" s="50"/>
    </row>
    <row r="57" spans="1:19" ht="135">
      <c r="A57" s="1" t="s">
        <v>125</v>
      </c>
      <c r="B57" s="1" t="s">
        <v>134</v>
      </c>
      <c r="C57" s="8" t="s">
        <v>6</v>
      </c>
      <c r="D57" s="14" t="s">
        <v>64</v>
      </c>
      <c r="E57" s="14" t="s">
        <v>153</v>
      </c>
      <c r="F57" s="43">
        <v>0</v>
      </c>
      <c r="G57" s="43">
        <v>0</v>
      </c>
      <c r="H57" s="44" t="str">
        <f t="shared" si="0"/>
        <v>SPP</v>
      </c>
      <c r="I57" s="43">
        <v>0</v>
      </c>
      <c r="J57" s="43">
        <v>0</v>
      </c>
      <c r="K57" s="44" t="str">
        <f t="shared" si="1"/>
        <v>SPP</v>
      </c>
      <c r="L57" s="43">
        <v>1</v>
      </c>
      <c r="M57" s="43">
        <v>1</v>
      </c>
      <c r="N57" s="44">
        <f t="shared" si="2"/>
        <v>1</v>
      </c>
      <c r="O57" s="28">
        <v>8</v>
      </c>
      <c r="P57" s="29">
        <v>0.125</v>
      </c>
      <c r="Q57" s="137"/>
      <c r="R57" s="137"/>
      <c r="S57" s="50"/>
    </row>
    <row r="58" spans="1:19" ht="135">
      <c r="A58" s="1" t="s">
        <v>125</v>
      </c>
      <c r="B58" s="1" t="s">
        <v>134</v>
      </c>
      <c r="C58" s="8" t="s">
        <v>8</v>
      </c>
      <c r="D58" s="14" t="s">
        <v>65</v>
      </c>
      <c r="E58" s="14" t="s">
        <v>151</v>
      </c>
      <c r="F58" s="43">
        <v>0</v>
      </c>
      <c r="G58" s="43">
        <v>0</v>
      </c>
      <c r="H58" s="44" t="str">
        <f t="shared" si="0"/>
        <v>SPP</v>
      </c>
      <c r="I58" s="43">
        <v>0</v>
      </c>
      <c r="J58" s="43">
        <v>0</v>
      </c>
      <c r="K58" s="44" t="str">
        <f t="shared" si="1"/>
        <v>SPP</v>
      </c>
      <c r="L58" s="43">
        <v>0</v>
      </c>
      <c r="M58" s="43">
        <v>0</v>
      </c>
      <c r="N58" s="44" t="str">
        <f t="shared" si="2"/>
        <v>SPP</v>
      </c>
      <c r="O58" s="28">
        <v>12</v>
      </c>
      <c r="P58" s="29" t="s">
        <v>199</v>
      </c>
      <c r="Q58" s="137">
        <v>11038987114</v>
      </c>
      <c r="R58" s="137">
        <v>8960425399.2</v>
      </c>
      <c r="S58" s="50"/>
    </row>
    <row r="59" spans="1:19" ht="135">
      <c r="A59" s="1" t="s">
        <v>125</v>
      </c>
      <c r="B59" s="1" t="s">
        <v>134</v>
      </c>
      <c r="C59" s="8" t="s">
        <v>8</v>
      </c>
      <c r="D59" s="14" t="s">
        <v>66</v>
      </c>
      <c r="E59" s="14" t="s">
        <v>151</v>
      </c>
      <c r="F59" s="43">
        <v>2</v>
      </c>
      <c r="G59" s="43">
        <v>2</v>
      </c>
      <c r="H59" s="44">
        <f t="shared" si="0"/>
        <v>1</v>
      </c>
      <c r="I59" s="43">
        <v>2</v>
      </c>
      <c r="J59" s="43">
        <v>2</v>
      </c>
      <c r="K59" s="44">
        <f t="shared" si="1"/>
        <v>1</v>
      </c>
      <c r="L59" s="43">
        <v>2</v>
      </c>
      <c r="M59" s="43">
        <v>2</v>
      </c>
      <c r="N59" s="44">
        <f t="shared" si="2"/>
        <v>1</v>
      </c>
      <c r="O59" s="28">
        <v>25</v>
      </c>
      <c r="P59" s="29">
        <v>0.48</v>
      </c>
      <c r="Q59" s="137"/>
      <c r="R59" s="137"/>
      <c r="S59" s="50"/>
    </row>
    <row r="60" spans="1:19" ht="135">
      <c r="A60" s="1" t="s">
        <v>125</v>
      </c>
      <c r="B60" s="1" t="s">
        <v>134</v>
      </c>
      <c r="C60" s="8" t="s">
        <v>9</v>
      </c>
      <c r="D60" s="14" t="s">
        <v>67</v>
      </c>
      <c r="E60" s="14" t="s">
        <v>151</v>
      </c>
      <c r="F60" s="43">
        <v>0</v>
      </c>
      <c r="G60" s="43">
        <v>0</v>
      </c>
      <c r="H60" s="44" t="str">
        <f t="shared" si="0"/>
        <v>SPP</v>
      </c>
      <c r="I60" s="43">
        <v>1</v>
      </c>
      <c r="J60" s="43">
        <v>1</v>
      </c>
      <c r="K60" s="44">
        <f t="shared" si="1"/>
        <v>1</v>
      </c>
      <c r="L60" s="43">
        <v>0</v>
      </c>
      <c r="M60" s="43">
        <v>0</v>
      </c>
      <c r="N60" s="44" t="str">
        <f t="shared" si="2"/>
        <v>SPP</v>
      </c>
      <c r="O60" s="28">
        <v>4</v>
      </c>
      <c r="P60" s="29">
        <v>0.5</v>
      </c>
      <c r="Q60" s="137">
        <v>3591542380</v>
      </c>
      <c r="R60" s="137">
        <v>1758851638</v>
      </c>
      <c r="S60" s="50"/>
    </row>
    <row r="61" spans="1:19" ht="135">
      <c r="A61" s="1" t="s">
        <v>125</v>
      </c>
      <c r="B61" s="1" t="s">
        <v>134</v>
      </c>
      <c r="C61" s="8" t="s">
        <v>9</v>
      </c>
      <c r="D61" s="14" t="s">
        <v>68</v>
      </c>
      <c r="E61" s="14" t="s">
        <v>151</v>
      </c>
      <c r="F61" s="43">
        <v>0</v>
      </c>
      <c r="G61" s="43">
        <v>0</v>
      </c>
      <c r="H61" s="44" t="str">
        <f t="shared" si="0"/>
        <v>SPP</v>
      </c>
      <c r="I61" s="43">
        <v>1</v>
      </c>
      <c r="J61" s="43">
        <v>1</v>
      </c>
      <c r="K61" s="44">
        <f t="shared" si="1"/>
        <v>1</v>
      </c>
      <c r="L61" s="43">
        <v>0</v>
      </c>
      <c r="M61" s="43">
        <v>0</v>
      </c>
      <c r="N61" s="44" t="str">
        <f t="shared" si="2"/>
        <v>SPP</v>
      </c>
      <c r="O61" s="28">
        <v>4</v>
      </c>
      <c r="P61" s="29">
        <v>0.5</v>
      </c>
      <c r="Q61" s="137"/>
      <c r="R61" s="137"/>
      <c r="S61" s="50"/>
    </row>
    <row r="62" spans="1:19" ht="135">
      <c r="A62" s="1" t="s">
        <v>125</v>
      </c>
      <c r="B62" s="1" t="s">
        <v>134</v>
      </c>
      <c r="C62" s="8" t="s">
        <v>9</v>
      </c>
      <c r="D62" s="14" t="s">
        <v>69</v>
      </c>
      <c r="E62" s="14" t="s">
        <v>151</v>
      </c>
      <c r="F62" s="43">
        <v>0</v>
      </c>
      <c r="G62" s="43">
        <v>0</v>
      </c>
      <c r="H62" s="44" t="str">
        <f t="shared" si="0"/>
        <v>SPP</v>
      </c>
      <c r="I62" s="43">
        <v>1</v>
      </c>
      <c r="J62" s="43">
        <v>1</v>
      </c>
      <c r="K62" s="44">
        <f t="shared" si="1"/>
        <v>1</v>
      </c>
      <c r="L62" s="43">
        <v>0</v>
      </c>
      <c r="M62" s="43">
        <v>0</v>
      </c>
      <c r="N62" s="44" t="str">
        <f t="shared" si="2"/>
        <v>SPP</v>
      </c>
      <c r="O62" s="28">
        <v>2</v>
      </c>
      <c r="P62" s="29">
        <v>0.5</v>
      </c>
      <c r="Q62" s="137"/>
      <c r="R62" s="137"/>
      <c r="S62" s="50"/>
    </row>
    <row r="63" spans="1:19" ht="135">
      <c r="A63" s="1" t="s">
        <v>125</v>
      </c>
      <c r="B63" s="1" t="s">
        <v>134</v>
      </c>
      <c r="C63" s="8" t="s">
        <v>9</v>
      </c>
      <c r="D63" s="14" t="s">
        <v>70</v>
      </c>
      <c r="E63" s="14" t="s">
        <v>151</v>
      </c>
      <c r="F63" s="43">
        <v>1</v>
      </c>
      <c r="G63" s="43">
        <v>1</v>
      </c>
      <c r="H63" s="44">
        <f t="shared" si="0"/>
        <v>1</v>
      </c>
      <c r="I63" s="43">
        <v>1</v>
      </c>
      <c r="J63" s="43">
        <v>1</v>
      </c>
      <c r="K63" s="44">
        <f t="shared" si="1"/>
        <v>1</v>
      </c>
      <c r="L63" s="43">
        <v>1</v>
      </c>
      <c r="M63" s="43">
        <v>1</v>
      </c>
      <c r="N63" s="44">
        <f t="shared" si="2"/>
        <v>1</v>
      </c>
      <c r="O63" s="28">
        <v>12</v>
      </c>
      <c r="P63" s="29">
        <v>0.5</v>
      </c>
      <c r="Q63" s="137"/>
      <c r="R63" s="137"/>
      <c r="S63" s="50"/>
    </row>
    <row r="64" spans="1:19" ht="135">
      <c r="A64" s="1" t="s">
        <v>125</v>
      </c>
      <c r="B64" s="1" t="s">
        <v>134</v>
      </c>
      <c r="C64" s="8" t="s">
        <v>9</v>
      </c>
      <c r="D64" s="14" t="s">
        <v>71</v>
      </c>
      <c r="E64" s="14" t="s">
        <v>151</v>
      </c>
      <c r="F64" s="43">
        <v>0</v>
      </c>
      <c r="G64" s="43">
        <v>0</v>
      </c>
      <c r="H64" s="44" t="str">
        <f t="shared" si="0"/>
        <v>SPP</v>
      </c>
      <c r="I64" s="43">
        <v>1</v>
      </c>
      <c r="J64" s="43">
        <v>0</v>
      </c>
      <c r="K64" s="44">
        <f t="shared" si="1"/>
        <v>0</v>
      </c>
      <c r="L64" s="43">
        <v>0</v>
      </c>
      <c r="M64" s="43">
        <v>0</v>
      </c>
      <c r="N64" s="44" t="str">
        <f t="shared" si="2"/>
        <v>SPP</v>
      </c>
      <c r="O64" s="28">
        <v>4</v>
      </c>
      <c r="P64" s="29">
        <v>0.5</v>
      </c>
      <c r="Q64" s="137"/>
      <c r="R64" s="137"/>
      <c r="S64" s="50"/>
    </row>
    <row r="65" spans="1:19" ht="135">
      <c r="A65" s="1" t="s">
        <v>125</v>
      </c>
      <c r="B65" s="1" t="s">
        <v>134</v>
      </c>
      <c r="C65" s="8" t="s">
        <v>9</v>
      </c>
      <c r="D65" s="14" t="s">
        <v>72</v>
      </c>
      <c r="E65" s="14" t="s">
        <v>151</v>
      </c>
      <c r="F65" s="43">
        <v>0</v>
      </c>
      <c r="G65" s="43">
        <v>0</v>
      </c>
      <c r="H65" s="44" t="str">
        <f t="shared" si="0"/>
        <v>SPP</v>
      </c>
      <c r="I65" s="43">
        <v>0</v>
      </c>
      <c r="J65" s="43">
        <v>0</v>
      </c>
      <c r="K65" s="44" t="str">
        <f t="shared" si="1"/>
        <v>SPP</v>
      </c>
      <c r="L65" s="43">
        <v>1</v>
      </c>
      <c r="M65" s="43">
        <v>0</v>
      </c>
      <c r="N65" s="44">
        <f t="shared" si="2"/>
        <v>0</v>
      </c>
      <c r="O65" s="28">
        <v>4</v>
      </c>
      <c r="P65" s="29">
        <v>0.5</v>
      </c>
      <c r="Q65" s="137"/>
      <c r="R65" s="137"/>
      <c r="S65" s="44" t="s">
        <v>216</v>
      </c>
    </row>
    <row r="66" spans="1:19" ht="135">
      <c r="A66" s="1" t="s">
        <v>125</v>
      </c>
      <c r="B66" s="1" t="s">
        <v>134</v>
      </c>
      <c r="C66" s="8" t="s">
        <v>9</v>
      </c>
      <c r="D66" s="14" t="s">
        <v>73</v>
      </c>
      <c r="E66" s="14" t="s">
        <v>151</v>
      </c>
      <c r="F66" s="43">
        <v>0</v>
      </c>
      <c r="G66" s="43">
        <v>0</v>
      </c>
      <c r="H66" s="44" t="str">
        <f t="shared" si="0"/>
        <v>SPP</v>
      </c>
      <c r="I66" s="43">
        <v>0</v>
      </c>
      <c r="J66" s="43">
        <v>0</v>
      </c>
      <c r="K66" s="44" t="str">
        <f t="shared" si="1"/>
        <v>SPP</v>
      </c>
      <c r="L66" s="43">
        <v>1</v>
      </c>
      <c r="M66" s="43">
        <v>1</v>
      </c>
      <c r="N66" s="44">
        <f t="shared" si="2"/>
        <v>1</v>
      </c>
      <c r="O66" s="28">
        <v>4</v>
      </c>
      <c r="P66" s="29">
        <v>0.5</v>
      </c>
      <c r="Q66" s="137"/>
      <c r="R66" s="137"/>
      <c r="S66" s="50"/>
    </row>
    <row r="67" spans="1:19" ht="135">
      <c r="A67" s="1" t="s">
        <v>125</v>
      </c>
      <c r="B67" s="1" t="s">
        <v>134</v>
      </c>
      <c r="C67" s="8" t="s">
        <v>9</v>
      </c>
      <c r="D67" s="14" t="s">
        <v>74</v>
      </c>
      <c r="E67" s="14" t="s">
        <v>151</v>
      </c>
      <c r="F67" s="43">
        <v>1</v>
      </c>
      <c r="G67" s="43">
        <v>1</v>
      </c>
      <c r="H67" s="44">
        <f t="shared" si="0"/>
        <v>1</v>
      </c>
      <c r="I67" s="43">
        <v>1</v>
      </c>
      <c r="J67" s="43">
        <v>1</v>
      </c>
      <c r="K67" s="44">
        <f t="shared" si="1"/>
        <v>1</v>
      </c>
      <c r="L67" s="43">
        <v>1</v>
      </c>
      <c r="M67" s="43">
        <v>1</v>
      </c>
      <c r="N67" s="44">
        <f t="shared" si="2"/>
        <v>1</v>
      </c>
      <c r="O67" s="28">
        <v>12</v>
      </c>
      <c r="P67" s="29">
        <v>0.5</v>
      </c>
      <c r="Q67" s="137"/>
      <c r="R67" s="137"/>
      <c r="S67" s="50"/>
    </row>
    <row r="68" spans="1:19" ht="135">
      <c r="A68" s="1" t="s">
        <v>125</v>
      </c>
      <c r="B68" s="1" t="s">
        <v>134</v>
      </c>
      <c r="C68" s="8" t="s">
        <v>9</v>
      </c>
      <c r="D68" s="14" t="s">
        <v>75</v>
      </c>
      <c r="E68" s="14" t="s">
        <v>151</v>
      </c>
      <c r="F68" s="43">
        <v>0</v>
      </c>
      <c r="G68" s="43">
        <v>0</v>
      </c>
      <c r="H68" s="44" t="str">
        <f t="shared" si="0"/>
        <v>SPP</v>
      </c>
      <c r="I68" s="43">
        <v>0</v>
      </c>
      <c r="J68" s="43">
        <v>0</v>
      </c>
      <c r="K68" s="44" t="str">
        <f t="shared" si="1"/>
        <v>SPP</v>
      </c>
      <c r="L68" s="43">
        <v>0</v>
      </c>
      <c r="M68" s="43">
        <v>0</v>
      </c>
      <c r="N68" s="44" t="str">
        <f t="shared" si="2"/>
        <v>SPP</v>
      </c>
      <c r="O68" s="28">
        <v>0</v>
      </c>
      <c r="P68" s="29" t="s">
        <v>199</v>
      </c>
      <c r="Q68" s="137"/>
      <c r="R68" s="137"/>
      <c r="S68" s="50"/>
    </row>
    <row r="69" spans="1:19" ht="135">
      <c r="A69" s="1" t="s">
        <v>125</v>
      </c>
      <c r="B69" s="1" t="s">
        <v>134</v>
      </c>
      <c r="C69" s="8" t="s">
        <v>9</v>
      </c>
      <c r="D69" s="14" t="s">
        <v>76</v>
      </c>
      <c r="E69" s="14" t="s">
        <v>151</v>
      </c>
      <c r="F69" s="43">
        <v>0</v>
      </c>
      <c r="G69" s="43">
        <v>0</v>
      </c>
      <c r="H69" s="44" t="str">
        <f t="shared" si="0"/>
        <v>SPP</v>
      </c>
      <c r="I69" s="43">
        <v>0</v>
      </c>
      <c r="J69" s="43">
        <v>0</v>
      </c>
      <c r="K69" s="44" t="str">
        <f t="shared" si="1"/>
        <v>SPP</v>
      </c>
      <c r="L69" s="43">
        <v>0</v>
      </c>
      <c r="M69" s="43">
        <v>0</v>
      </c>
      <c r="N69" s="44" t="str">
        <f t="shared" si="2"/>
        <v>SPP</v>
      </c>
      <c r="O69" s="28">
        <v>0</v>
      </c>
      <c r="P69" s="29" t="s">
        <v>199</v>
      </c>
      <c r="Q69" s="137"/>
      <c r="R69" s="137"/>
      <c r="S69" s="50"/>
    </row>
    <row r="70" spans="1:19" ht="135">
      <c r="A70" s="1" t="s">
        <v>125</v>
      </c>
      <c r="B70" s="1" t="s">
        <v>134</v>
      </c>
      <c r="C70" s="8" t="s">
        <v>9</v>
      </c>
      <c r="D70" s="14" t="s">
        <v>77</v>
      </c>
      <c r="E70" s="14" t="s">
        <v>151</v>
      </c>
      <c r="F70" s="43">
        <v>1</v>
      </c>
      <c r="G70" s="43">
        <v>1</v>
      </c>
      <c r="H70" s="44">
        <f t="shared" si="0"/>
        <v>1</v>
      </c>
      <c r="I70" s="43">
        <v>1</v>
      </c>
      <c r="J70" s="43">
        <v>1</v>
      </c>
      <c r="K70" s="44">
        <f t="shared" si="1"/>
        <v>1</v>
      </c>
      <c r="L70" s="43">
        <v>1</v>
      </c>
      <c r="M70" s="43">
        <v>1</v>
      </c>
      <c r="N70" s="44">
        <f t="shared" si="2"/>
        <v>1</v>
      </c>
      <c r="O70" s="28">
        <v>12</v>
      </c>
      <c r="P70" s="29">
        <v>0.5</v>
      </c>
      <c r="Q70" s="137"/>
      <c r="R70" s="137"/>
      <c r="S70" s="50"/>
    </row>
    <row r="71" spans="1:19" ht="135">
      <c r="A71" s="1" t="s">
        <v>125</v>
      </c>
      <c r="B71" s="1" t="s">
        <v>134</v>
      </c>
      <c r="C71" s="8" t="s">
        <v>9</v>
      </c>
      <c r="D71" s="14" t="s">
        <v>115</v>
      </c>
      <c r="E71" s="14" t="s">
        <v>151</v>
      </c>
      <c r="F71" s="43">
        <v>0</v>
      </c>
      <c r="G71" s="43">
        <v>0</v>
      </c>
      <c r="H71" s="44" t="str">
        <f t="shared" si="0"/>
        <v>SPP</v>
      </c>
      <c r="I71" s="43">
        <v>0</v>
      </c>
      <c r="J71" s="43">
        <v>0</v>
      </c>
      <c r="K71" s="44" t="str">
        <f t="shared" si="1"/>
        <v>SPP</v>
      </c>
      <c r="L71" s="43">
        <v>0</v>
      </c>
      <c r="M71" s="43">
        <v>0</v>
      </c>
      <c r="N71" s="44" t="str">
        <f t="shared" si="2"/>
        <v>SPP</v>
      </c>
      <c r="O71" s="28">
        <v>0</v>
      </c>
      <c r="P71" s="29" t="s">
        <v>199</v>
      </c>
      <c r="Q71" s="137"/>
      <c r="R71" s="137"/>
      <c r="S71" s="50"/>
    </row>
    <row r="72" spans="1:19" ht="135">
      <c r="A72" s="1" t="s">
        <v>125</v>
      </c>
      <c r="B72" s="1" t="s">
        <v>134</v>
      </c>
      <c r="C72" s="8" t="s">
        <v>9</v>
      </c>
      <c r="D72" s="14" t="s">
        <v>78</v>
      </c>
      <c r="E72" s="14" t="s">
        <v>151</v>
      </c>
      <c r="F72" s="43">
        <v>0</v>
      </c>
      <c r="G72" s="43">
        <v>0</v>
      </c>
      <c r="H72" s="44" t="str">
        <f t="shared" si="0"/>
        <v>SPP</v>
      </c>
      <c r="I72" s="43">
        <v>1</v>
      </c>
      <c r="J72" s="43">
        <v>0</v>
      </c>
      <c r="K72" s="44">
        <f t="shared" si="1"/>
        <v>0</v>
      </c>
      <c r="L72" s="43">
        <v>0</v>
      </c>
      <c r="M72" s="43">
        <v>0</v>
      </c>
      <c r="N72" s="44" t="str">
        <f t="shared" si="2"/>
        <v>SPP</v>
      </c>
      <c r="O72" s="28">
        <v>4</v>
      </c>
      <c r="P72" s="29">
        <v>0.5</v>
      </c>
      <c r="Q72" s="137"/>
      <c r="R72" s="137"/>
      <c r="S72" s="50"/>
    </row>
    <row r="73" spans="1:19" ht="135">
      <c r="A73" s="1" t="s">
        <v>125</v>
      </c>
      <c r="B73" s="1" t="s">
        <v>134</v>
      </c>
      <c r="C73" s="8" t="s">
        <v>9</v>
      </c>
      <c r="D73" s="14" t="s">
        <v>79</v>
      </c>
      <c r="E73" s="14" t="s">
        <v>151</v>
      </c>
      <c r="F73" s="43">
        <v>0</v>
      </c>
      <c r="G73" s="43">
        <v>0</v>
      </c>
      <c r="H73" s="44" t="str">
        <f t="shared" si="0"/>
        <v>SPP</v>
      </c>
      <c r="I73" s="43">
        <v>0</v>
      </c>
      <c r="J73" s="43">
        <v>0</v>
      </c>
      <c r="K73" s="44" t="str">
        <f t="shared" si="1"/>
        <v>SPP</v>
      </c>
      <c r="L73" s="43">
        <v>1</v>
      </c>
      <c r="M73" s="43">
        <v>1</v>
      </c>
      <c r="N73" s="44">
        <f t="shared" si="2"/>
        <v>1</v>
      </c>
      <c r="O73" s="28">
        <v>4</v>
      </c>
      <c r="P73" s="29">
        <v>0.5</v>
      </c>
      <c r="Q73" s="137"/>
      <c r="R73" s="137"/>
      <c r="S73" s="50"/>
    </row>
    <row r="74" spans="1:19" ht="165">
      <c r="A74" s="1" t="s">
        <v>173</v>
      </c>
      <c r="B74" s="1" t="s">
        <v>174</v>
      </c>
      <c r="C74" s="8" t="s">
        <v>10</v>
      </c>
      <c r="D74" s="18" t="s">
        <v>80</v>
      </c>
      <c r="E74" s="11" t="s">
        <v>182</v>
      </c>
      <c r="F74" s="43">
        <v>8</v>
      </c>
      <c r="G74" s="43">
        <v>8</v>
      </c>
      <c r="H74" s="44">
        <f aca="true" t="shared" si="3" ref="H74:H106">+IF(F74=0,"SPP",G74/F74)</f>
        <v>1</v>
      </c>
      <c r="I74" s="43">
        <v>3</v>
      </c>
      <c r="J74" s="43">
        <v>3</v>
      </c>
      <c r="K74" s="44">
        <f aca="true" t="shared" si="4" ref="K74:K106">+IF(I74=0,"SPP",J74/I74)</f>
        <v>1</v>
      </c>
      <c r="L74" s="43">
        <v>1</v>
      </c>
      <c r="M74" s="43">
        <v>1</v>
      </c>
      <c r="N74" s="44">
        <f aca="true" t="shared" si="5" ref="N74:N106">+IF(L74=0,"SPP",M74/L74)</f>
        <v>1</v>
      </c>
      <c r="O74" s="28">
        <v>53</v>
      </c>
      <c r="P74" s="29">
        <v>0.39622641509433965</v>
      </c>
      <c r="Q74" s="137">
        <v>2772614321</v>
      </c>
      <c r="R74" s="137">
        <v>1878747571.2</v>
      </c>
      <c r="S74" s="50"/>
    </row>
    <row r="75" spans="1:19" ht="195">
      <c r="A75" s="1" t="s">
        <v>171</v>
      </c>
      <c r="B75" s="1" t="s">
        <v>172</v>
      </c>
      <c r="C75" s="8" t="s">
        <v>10</v>
      </c>
      <c r="D75" s="18" t="s">
        <v>81</v>
      </c>
      <c r="E75" s="11" t="s">
        <v>182</v>
      </c>
      <c r="F75" s="43">
        <v>0</v>
      </c>
      <c r="G75" s="43">
        <v>0</v>
      </c>
      <c r="H75" s="44" t="str">
        <f t="shared" si="3"/>
        <v>SPP</v>
      </c>
      <c r="I75" s="43">
        <v>0</v>
      </c>
      <c r="J75" s="43">
        <v>0</v>
      </c>
      <c r="K75" s="44" t="str">
        <f t="shared" si="4"/>
        <v>SPP</v>
      </c>
      <c r="L75" s="43">
        <v>0</v>
      </c>
      <c r="M75" s="43">
        <v>0</v>
      </c>
      <c r="N75" s="44" t="str">
        <f t="shared" si="5"/>
        <v>SPP</v>
      </c>
      <c r="O75" s="28">
        <v>7</v>
      </c>
      <c r="P75" s="29">
        <v>0</v>
      </c>
      <c r="Q75" s="137"/>
      <c r="R75" s="137"/>
      <c r="S75" s="50"/>
    </row>
    <row r="76" spans="1:19" ht="165">
      <c r="A76" s="1" t="s">
        <v>173</v>
      </c>
      <c r="B76" s="1" t="s">
        <v>174</v>
      </c>
      <c r="C76" s="8" t="s">
        <v>10</v>
      </c>
      <c r="D76" s="18" t="s">
        <v>82</v>
      </c>
      <c r="E76" s="11" t="s">
        <v>182</v>
      </c>
      <c r="F76" s="43">
        <v>0</v>
      </c>
      <c r="G76" s="43">
        <v>0</v>
      </c>
      <c r="H76" s="44" t="str">
        <f t="shared" si="3"/>
        <v>SPP</v>
      </c>
      <c r="I76" s="43">
        <v>1</v>
      </c>
      <c r="J76" s="43">
        <v>1</v>
      </c>
      <c r="K76" s="44">
        <f t="shared" si="4"/>
        <v>1</v>
      </c>
      <c r="L76" s="43">
        <v>2</v>
      </c>
      <c r="M76" s="43">
        <v>2</v>
      </c>
      <c r="N76" s="44">
        <f t="shared" si="5"/>
        <v>1</v>
      </c>
      <c r="O76" s="28">
        <v>20</v>
      </c>
      <c r="P76" s="29">
        <v>0.2</v>
      </c>
      <c r="Q76" s="137"/>
      <c r="R76" s="137"/>
      <c r="S76" s="50"/>
    </row>
    <row r="77" spans="1:19" ht="195">
      <c r="A77" s="1" t="s">
        <v>171</v>
      </c>
      <c r="B77" s="1" t="s">
        <v>172</v>
      </c>
      <c r="C77" s="8" t="s">
        <v>10</v>
      </c>
      <c r="D77" s="18" t="s">
        <v>83</v>
      </c>
      <c r="E77" s="11" t="s">
        <v>182</v>
      </c>
      <c r="F77" s="43">
        <v>0</v>
      </c>
      <c r="G77" s="43">
        <v>0</v>
      </c>
      <c r="H77" s="44" t="str">
        <f t="shared" si="3"/>
        <v>SPP</v>
      </c>
      <c r="I77" s="43">
        <v>7</v>
      </c>
      <c r="J77" s="43">
        <v>4</v>
      </c>
      <c r="K77" s="44">
        <f t="shared" si="4"/>
        <v>0.5714285714285714</v>
      </c>
      <c r="L77" s="43">
        <v>0</v>
      </c>
      <c r="M77" s="43">
        <v>0</v>
      </c>
      <c r="N77" s="44" t="str">
        <f t="shared" si="5"/>
        <v>SPP</v>
      </c>
      <c r="O77" s="28">
        <v>34</v>
      </c>
      <c r="P77" s="29">
        <v>0.22857142857142856</v>
      </c>
      <c r="Q77" s="137"/>
      <c r="R77" s="137"/>
      <c r="S77" s="50"/>
    </row>
    <row r="78" spans="1:19" ht="165">
      <c r="A78" s="140" t="s">
        <v>127</v>
      </c>
      <c r="B78" s="1" t="s">
        <v>128</v>
      </c>
      <c r="C78" s="8" t="s">
        <v>0</v>
      </c>
      <c r="D78" s="14" t="s">
        <v>84</v>
      </c>
      <c r="E78" s="14" t="s">
        <v>152</v>
      </c>
      <c r="F78" s="43">
        <v>1</v>
      </c>
      <c r="G78" s="43">
        <v>1</v>
      </c>
      <c r="H78" s="44">
        <f t="shared" si="3"/>
        <v>1</v>
      </c>
      <c r="I78" s="43">
        <v>0</v>
      </c>
      <c r="J78" s="43">
        <v>0</v>
      </c>
      <c r="K78" s="44" t="str">
        <f t="shared" si="4"/>
        <v>SPP</v>
      </c>
      <c r="L78" s="43">
        <v>0</v>
      </c>
      <c r="M78" s="43">
        <v>0</v>
      </c>
      <c r="N78" s="44" t="str">
        <f t="shared" si="5"/>
        <v>SPP</v>
      </c>
      <c r="O78" s="28">
        <v>21</v>
      </c>
      <c r="P78" s="29">
        <v>0.047619047619047616</v>
      </c>
      <c r="Q78" s="137">
        <v>3780000000</v>
      </c>
      <c r="R78" s="137">
        <v>2642624167.7</v>
      </c>
      <c r="S78" s="50"/>
    </row>
    <row r="79" spans="1:19" ht="120">
      <c r="A79" s="140"/>
      <c r="B79" s="1" t="s">
        <v>129</v>
      </c>
      <c r="C79" s="8" t="s">
        <v>0</v>
      </c>
      <c r="D79" s="14" t="s">
        <v>85</v>
      </c>
      <c r="E79" s="14" t="s">
        <v>152</v>
      </c>
      <c r="F79" s="43">
        <v>0</v>
      </c>
      <c r="G79" s="43">
        <v>0</v>
      </c>
      <c r="H79" s="44" t="str">
        <f t="shared" si="3"/>
        <v>SPP</v>
      </c>
      <c r="I79" s="43">
        <v>0</v>
      </c>
      <c r="J79" s="43">
        <v>0</v>
      </c>
      <c r="K79" s="44" t="str">
        <f t="shared" si="4"/>
        <v>SPP</v>
      </c>
      <c r="L79" s="43">
        <v>0</v>
      </c>
      <c r="M79" s="43">
        <v>0</v>
      </c>
      <c r="N79" s="44" t="str">
        <f t="shared" si="5"/>
        <v>SPP</v>
      </c>
      <c r="O79" s="28">
        <v>28</v>
      </c>
      <c r="P79" s="29">
        <v>0.10714285714285714</v>
      </c>
      <c r="Q79" s="137"/>
      <c r="R79" s="137"/>
      <c r="S79" s="50"/>
    </row>
    <row r="80" spans="1:19" ht="135">
      <c r="A80" s="1" t="s">
        <v>125</v>
      </c>
      <c r="B80" s="1" t="s">
        <v>126</v>
      </c>
      <c r="C80" s="8" t="s">
        <v>11</v>
      </c>
      <c r="D80" s="14" t="s">
        <v>86</v>
      </c>
      <c r="E80" s="14" t="s">
        <v>151</v>
      </c>
      <c r="F80" s="43">
        <v>2</v>
      </c>
      <c r="G80" s="43">
        <v>2</v>
      </c>
      <c r="H80" s="44">
        <f t="shared" si="3"/>
        <v>1</v>
      </c>
      <c r="I80" s="43">
        <v>2</v>
      </c>
      <c r="J80" s="43">
        <v>2</v>
      </c>
      <c r="K80" s="44">
        <f t="shared" si="4"/>
        <v>1</v>
      </c>
      <c r="L80" s="43">
        <v>2</v>
      </c>
      <c r="M80" s="43">
        <v>2</v>
      </c>
      <c r="N80" s="44">
        <f t="shared" si="5"/>
        <v>1</v>
      </c>
      <c r="O80" s="28">
        <v>24</v>
      </c>
      <c r="P80" s="29">
        <v>0.5</v>
      </c>
      <c r="Q80" s="137">
        <v>6615667233</v>
      </c>
      <c r="R80" s="137">
        <v>5740248443.2</v>
      </c>
      <c r="S80" s="50"/>
    </row>
    <row r="81" spans="1:19" ht="135">
      <c r="A81" s="1" t="s">
        <v>125</v>
      </c>
      <c r="B81" s="1" t="s">
        <v>126</v>
      </c>
      <c r="C81" s="8" t="s">
        <v>11</v>
      </c>
      <c r="D81" s="14" t="s">
        <v>87</v>
      </c>
      <c r="E81" s="14" t="s">
        <v>151</v>
      </c>
      <c r="F81" s="43">
        <v>0</v>
      </c>
      <c r="G81" s="43">
        <v>0</v>
      </c>
      <c r="H81" s="44" t="str">
        <f t="shared" si="3"/>
        <v>SPP</v>
      </c>
      <c r="I81" s="43">
        <v>0</v>
      </c>
      <c r="J81" s="43">
        <v>0</v>
      </c>
      <c r="K81" s="44" t="str">
        <f t="shared" si="4"/>
        <v>SPP</v>
      </c>
      <c r="L81" s="43">
        <v>1</v>
      </c>
      <c r="M81" s="43">
        <v>1</v>
      </c>
      <c r="N81" s="44">
        <f t="shared" si="5"/>
        <v>1</v>
      </c>
      <c r="O81" s="28">
        <v>2</v>
      </c>
      <c r="P81" s="29">
        <v>0.5</v>
      </c>
      <c r="Q81" s="137"/>
      <c r="R81" s="137"/>
      <c r="S81" s="50"/>
    </row>
    <row r="82" spans="1:19" ht="135">
      <c r="A82" s="1" t="s">
        <v>125</v>
      </c>
      <c r="B82" s="1" t="s">
        <v>126</v>
      </c>
      <c r="C82" s="8" t="s">
        <v>11</v>
      </c>
      <c r="D82" s="14" t="s">
        <v>116</v>
      </c>
      <c r="E82" s="14" t="s">
        <v>151</v>
      </c>
      <c r="F82" s="43">
        <v>0</v>
      </c>
      <c r="G82" s="43">
        <v>0</v>
      </c>
      <c r="H82" s="44" t="str">
        <f t="shared" si="3"/>
        <v>SPP</v>
      </c>
      <c r="I82" s="43">
        <v>0</v>
      </c>
      <c r="J82" s="43">
        <v>0</v>
      </c>
      <c r="K82" s="44" t="str">
        <f t="shared" si="4"/>
        <v>SPP</v>
      </c>
      <c r="L82" s="43">
        <v>1</v>
      </c>
      <c r="M82" s="43">
        <v>0</v>
      </c>
      <c r="N82" s="44">
        <f t="shared" si="5"/>
        <v>0</v>
      </c>
      <c r="O82" s="28">
        <v>1</v>
      </c>
      <c r="P82" s="29">
        <v>0</v>
      </c>
      <c r="Q82" s="137"/>
      <c r="R82" s="137"/>
      <c r="S82" s="44" t="s">
        <v>217</v>
      </c>
    </row>
    <row r="83" spans="1:19" ht="135">
      <c r="A83" s="1" t="s">
        <v>125</v>
      </c>
      <c r="B83" s="1" t="s">
        <v>126</v>
      </c>
      <c r="C83" s="8" t="s">
        <v>11</v>
      </c>
      <c r="D83" s="14" t="s">
        <v>88</v>
      </c>
      <c r="E83" s="14" t="s">
        <v>151</v>
      </c>
      <c r="F83" s="43">
        <v>1</v>
      </c>
      <c r="G83" s="43">
        <v>1</v>
      </c>
      <c r="H83" s="44">
        <f t="shared" si="3"/>
        <v>1</v>
      </c>
      <c r="I83" s="43">
        <v>0</v>
      </c>
      <c r="J83" s="43">
        <v>0</v>
      </c>
      <c r="K83" s="44" t="str">
        <f t="shared" si="4"/>
        <v>SPP</v>
      </c>
      <c r="L83" s="43">
        <v>0</v>
      </c>
      <c r="M83" s="43">
        <v>0</v>
      </c>
      <c r="N83" s="44" t="str">
        <f t="shared" si="5"/>
        <v>SPP</v>
      </c>
      <c r="O83" s="28">
        <v>4</v>
      </c>
      <c r="P83" s="29">
        <v>0.5</v>
      </c>
      <c r="Q83" s="137"/>
      <c r="R83" s="137"/>
      <c r="S83" s="50"/>
    </row>
    <row r="84" spans="1:19" ht="135">
      <c r="A84" s="1" t="s">
        <v>125</v>
      </c>
      <c r="B84" s="1" t="s">
        <v>126</v>
      </c>
      <c r="C84" s="8" t="s">
        <v>11</v>
      </c>
      <c r="D84" s="14" t="s">
        <v>89</v>
      </c>
      <c r="E84" s="14" t="s">
        <v>151</v>
      </c>
      <c r="F84" s="43">
        <v>1</v>
      </c>
      <c r="G84" s="43">
        <v>1</v>
      </c>
      <c r="H84" s="44">
        <f t="shared" si="3"/>
        <v>1</v>
      </c>
      <c r="I84" s="43">
        <v>1</v>
      </c>
      <c r="J84" s="43">
        <v>1</v>
      </c>
      <c r="K84" s="44">
        <f t="shared" si="4"/>
        <v>1</v>
      </c>
      <c r="L84" s="43">
        <v>1</v>
      </c>
      <c r="M84" s="43">
        <v>1</v>
      </c>
      <c r="N84" s="44">
        <f t="shared" si="5"/>
        <v>1</v>
      </c>
      <c r="O84" s="28">
        <v>12</v>
      </c>
      <c r="P84" s="29">
        <v>0.5</v>
      </c>
      <c r="Q84" s="137"/>
      <c r="R84" s="137"/>
      <c r="S84" s="50"/>
    </row>
    <row r="85" spans="1:19" ht="135">
      <c r="A85" s="1" t="s">
        <v>125</v>
      </c>
      <c r="B85" s="1" t="s">
        <v>126</v>
      </c>
      <c r="C85" s="8" t="s">
        <v>11</v>
      </c>
      <c r="D85" s="14" t="s">
        <v>90</v>
      </c>
      <c r="E85" s="14" t="s">
        <v>151</v>
      </c>
      <c r="F85" s="43">
        <v>1</v>
      </c>
      <c r="G85" s="43">
        <v>1</v>
      </c>
      <c r="H85" s="44">
        <f t="shared" si="3"/>
        <v>1</v>
      </c>
      <c r="I85" s="43">
        <v>1</v>
      </c>
      <c r="J85" s="43">
        <v>0</v>
      </c>
      <c r="K85" s="44">
        <f t="shared" si="4"/>
        <v>0</v>
      </c>
      <c r="L85" s="43">
        <v>1</v>
      </c>
      <c r="M85" s="43">
        <v>1</v>
      </c>
      <c r="N85" s="44">
        <f t="shared" si="5"/>
        <v>1</v>
      </c>
      <c r="O85" s="28">
        <v>12</v>
      </c>
      <c r="P85" s="29">
        <v>0.5</v>
      </c>
      <c r="Q85" s="137"/>
      <c r="R85" s="137"/>
      <c r="S85" s="44" t="s">
        <v>218</v>
      </c>
    </row>
    <row r="86" spans="1:19" ht="135">
      <c r="A86" s="1" t="s">
        <v>125</v>
      </c>
      <c r="B86" s="1" t="s">
        <v>126</v>
      </c>
      <c r="C86" s="8" t="s">
        <v>11</v>
      </c>
      <c r="D86" s="14" t="s">
        <v>92</v>
      </c>
      <c r="E86" s="14" t="s">
        <v>151</v>
      </c>
      <c r="F86" s="43">
        <v>0</v>
      </c>
      <c r="G86" s="43">
        <v>0</v>
      </c>
      <c r="H86" s="44" t="str">
        <f t="shared" si="3"/>
        <v>SPP</v>
      </c>
      <c r="I86" s="43">
        <v>0</v>
      </c>
      <c r="J86" s="43">
        <v>0</v>
      </c>
      <c r="K86" s="44" t="str">
        <f t="shared" si="4"/>
        <v>SPP</v>
      </c>
      <c r="L86" s="43">
        <v>1</v>
      </c>
      <c r="M86" s="43">
        <v>1</v>
      </c>
      <c r="N86" s="44">
        <f t="shared" si="5"/>
        <v>1</v>
      </c>
      <c r="O86" s="28">
        <v>4</v>
      </c>
      <c r="P86" s="29">
        <v>0.5</v>
      </c>
      <c r="Q86" s="137"/>
      <c r="R86" s="137"/>
      <c r="S86" s="50"/>
    </row>
    <row r="87" spans="1:19" ht="135">
      <c r="A87" s="1" t="s">
        <v>125</v>
      </c>
      <c r="B87" s="1" t="s">
        <v>126</v>
      </c>
      <c r="C87" s="8" t="s">
        <v>11</v>
      </c>
      <c r="D87" s="14" t="s">
        <v>93</v>
      </c>
      <c r="E87" s="14" t="s">
        <v>151</v>
      </c>
      <c r="F87" s="43">
        <v>0</v>
      </c>
      <c r="G87" s="43">
        <v>0</v>
      </c>
      <c r="H87" s="44" t="str">
        <f t="shared" si="3"/>
        <v>SPP</v>
      </c>
      <c r="I87" s="43">
        <v>0</v>
      </c>
      <c r="J87" s="43">
        <v>0</v>
      </c>
      <c r="K87" s="44" t="str">
        <f t="shared" si="4"/>
        <v>SPP</v>
      </c>
      <c r="L87" s="43">
        <v>0</v>
      </c>
      <c r="M87" s="43">
        <v>0</v>
      </c>
      <c r="N87" s="44" t="str">
        <f t="shared" si="5"/>
        <v>SPP</v>
      </c>
      <c r="O87" s="28">
        <v>1</v>
      </c>
      <c r="P87" s="29">
        <v>0</v>
      </c>
      <c r="Q87" s="137"/>
      <c r="R87" s="137"/>
      <c r="S87" s="50"/>
    </row>
    <row r="88" spans="1:19" ht="135">
      <c r="A88" s="1" t="s">
        <v>125</v>
      </c>
      <c r="B88" s="1" t="s">
        <v>126</v>
      </c>
      <c r="C88" s="8" t="s">
        <v>11</v>
      </c>
      <c r="D88" s="14" t="s">
        <v>117</v>
      </c>
      <c r="E88" s="14" t="s">
        <v>151</v>
      </c>
      <c r="F88" s="43">
        <v>0</v>
      </c>
      <c r="G88" s="43">
        <v>0</v>
      </c>
      <c r="H88" s="44" t="str">
        <f t="shared" si="3"/>
        <v>SPP</v>
      </c>
      <c r="I88" s="43">
        <v>0</v>
      </c>
      <c r="J88" s="43">
        <v>0</v>
      </c>
      <c r="K88" s="44" t="str">
        <f t="shared" si="4"/>
        <v>SPP</v>
      </c>
      <c r="L88" s="43">
        <v>0</v>
      </c>
      <c r="M88" s="43">
        <v>0</v>
      </c>
      <c r="N88" s="44" t="str">
        <f t="shared" si="5"/>
        <v>SPP</v>
      </c>
      <c r="O88" s="28">
        <v>0</v>
      </c>
      <c r="P88" s="29" t="s">
        <v>199</v>
      </c>
      <c r="Q88" s="137"/>
      <c r="R88" s="137"/>
      <c r="S88" s="50"/>
    </row>
    <row r="89" spans="1:19" ht="135">
      <c r="A89" s="1" t="s">
        <v>125</v>
      </c>
      <c r="B89" s="1" t="s">
        <v>126</v>
      </c>
      <c r="C89" s="8" t="s">
        <v>12</v>
      </c>
      <c r="D89" s="14" t="s">
        <v>94</v>
      </c>
      <c r="E89" s="14" t="s">
        <v>151</v>
      </c>
      <c r="F89" s="43">
        <v>3</v>
      </c>
      <c r="G89" s="43">
        <v>2</v>
      </c>
      <c r="H89" s="44">
        <f t="shared" si="3"/>
        <v>0.6666666666666666</v>
      </c>
      <c r="I89" s="43">
        <v>0</v>
      </c>
      <c r="J89" s="43">
        <v>0</v>
      </c>
      <c r="K89" s="44" t="str">
        <f t="shared" si="4"/>
        <v>SPP</v>
      </c>
      <c r="L89" s="43">
        <v>0</v>
      </c>
      <c r="M89" s="43">
        <v>0</v>
      </c>
      <c r="N89" s="44" t="str">
        <f t="shared" si="5"/>
        <v>SPP</v>
      </c>
      <c r="O89" s="28">
        <v>9</v>
      </c>
      <c r="P89" s="29">
        <v>0.2222222222222222</v>
      </c>
      <c r="Q89" s="137">
        <v>259718744</v>
      </c>
      <c r="R89" s="137">
        <v>48257657</v>
      </c>
      <c r="S89" s="50"/>
    </row>
    <row r="90" spans="1:19" ht="135">
      <c r="A90" s="1" t="s">
        <v>125</v>
      </c>
      <c r="B90" s="1" t="s">
        <v>126</v>
      </c>
      <c r="C90" s="8" t="s">
        <v>12</v>
      </c>
      <c r="D90" s="14" t="s">
        <v>95</v>
      </c>
      <c r="E90" s="14" t="s">
        <v>151</v>
      </c>
      <c r="F90" s="43">
        <v>0</v>
      </c>
      <c r="G90" s="43">
        <v>0</v>
      </c>
      <c r="H90" s="44" t="str">
        <f t="shared" si="3"/>
        <v>SPP</v>
      </c>
      <c r="I90" s="43">
        <v>0</v>
      </c>
      <c r="J90" s="43">
        <v>0</v>
      </c>
      <c r="K90" s="44" t="str">
        <f t="shared" si="4"/>
        <v>SPP</v>
      </c>
      <c r="L90" s="43">
        <v>0</v>
      </c>
      <c r="M90" s="43">
        <v>0</v>
      </c>
      <c r="N90" s="44" t="str">
        <f t="shared" si="5"/>
        <v>SPP</v>
      </c>
      <c r="O90" s="28">
        <v>1</v>
      </c>
      <c r="P90" s="29">
        <v>0</v>
      </c>
      <c r="Q90" s="137"/>
      <c r="R90" s="137"/>
      <c r="S90" s="50"/>
    </row>
    <row r="91" spans="1:19" ht="165">
      <c r="A91" s="1" t="s">
        <v>125</v>
      </c>
      <c r="B91" s="1" t="s">
        <v>126</v>
      </c>
      <c r="C91" s="8" t="s">
        <v>12</v>
      </c>
      <c r="D91" s="14" t="s">
        <v>96</v>
      </c>
      <c r="E91" s="14" t="s">
        <v>151</v>
      </c>
      <c r="F91" s="43">
        <v>0</v>
      </c>
      <c r="G91" s="43">
        <v>0</v>
      </c>
      <c r="H91" s="44" t="str">
        <f t="shared" si="3"/>
        <v>SPP</v>
      </c>
      <c r="I91" s="43">
        <v>1</v>
      </c>
      <c r="J91" s="43">
        <v>1</v>
      </c>
      <c r="K91" s="44">
        <f t="shared" si="4"/>
        <v>1</v>
      </c>
      <c r="L91" s="43">
        <v>2</v>
      </c>
      <c r="M91" s="43">
        <v>1</v>
      </c>
      <c r="N91" s="44">
        <f t="shared" si="5"/>
        <v>0.5</v>
      </c>
      <c r="O91" s="28">
        <v>6</v>
      </c>
      <c r="P91" s="29">
        <v>0.3333333333333333</v>
      </c>
      <c r="Q91" s="137"/>
      <c r="R91" s="137"/>
      <c r="S91" s="44" t="s">
        <v>211</v>
      </c>
    </row>
    <row r="92" spans="1:19" ht="135">
      <c r="A92" s="1" t="s">
        <v>125</v>
      </c>
      <c r="B92" s="1" t="s">
        <v>126</v>
      </c>
      <c r="C92" s="8" t="s">
        <v>12</v>
      </c>
      <c r="D92" s="14" t="s">
        <v>97</v>
      </c>
      <c r="E92" s="14" t="s">
        <v>151</v>
      </c>
      <c r="F92" s="43">
        <v>0</v>
      </c>
      <c r="G92" s="43">
        <v>0</v>
      </c>
      <c r="H92" s="44" t="str">
        <f t="shared" si="3"/>
        <v>SPP</v>
      </c>
      <c r="I92" s="43">
        <v>0</v>
      </c>
      <c r="J92" s="43">
        <v>0</v>
      </c>
      <c r="K92" s="44" t="str">
        <f t="shared" si="4"/>
        <v>SPP</v>
      </c>
      <c r="L92" s="43">
        <v>0</v>
      </c>
      <c r="M92" s="43">
        <v>0</v>
      </c>
      <c r="N92" s="44" t="str">
        <f t="shared" si="5"/>
        <v>SPP</v>
      </c>
      <c r="O92" s="28">
        <v>1</v>
      </c>
      <c r="P92" s="29">
        <v>0</v>
      </c>
      <c r="Q92" s="137"/>
      <c r="R92" s="137"/>
      <c r="S92" s="50"/>
    </row>
    <row r="93" spans="1:19" ht="135">
      <c r="A93" s="1" t="s">
        <v>125</v>
      </c>
      <c r="B93" s="1" t="s">
        <v>126</v>
      </c>
      <c r="C93" s="8" t="s">
        <v>12</v>
      </c>
      <c r="D93" s="14" t="s">
        <v>98</v>
      </c>
      <c r="E93" s="14" t="s">
        <v>151</v>
      </c>
      <c r="F93" s="43">
        <v>1</v>
      </c>
      <c r="G93" s="43">
        <v>1</v>
      </c>
      <c r="H93" s="44">
        <f t="shared" si="3"/>
        <v>1</v>
      </c>
      <c r="I93" s="43">
        <v>0</v>
      </c>
      <c r="J93" s="43">
        <v>0</v>
      </c>
      <c r="K93" s="44" t="str">
        <f t="shared" si="4"/>
        <v>SPP</v>
      </c>
      <c r="L93" s="43">
        <v>0</v>
      </c>
      <c r="M93" s="43">
        <v>0</v>
      </c>
      <c r="N93" s="44" t="str">
        <f t="shared" si="5"/>
        <v>SPP</v>
      </c>
      <c r="O93" s="28">
        <v>4</v>
      </c>
      <c r="P93" s="29">
        <v>0.25</v>
      </c>
      <c r="Q93" s="137"/>
      <c r="R93" s="137"/>
      <c r="S93" s="50"/>
    </row>
    <row r="94" spans="1:19" ht="90">
      <c r="A94" s="1" t="s">
        <v>161</v>
      </c>
      <c r="B94" s="1" t="s">
        <v>162</v>
      </c>
      <c r="C94" s="16" t="s">
        <v>7</v>
      </c>
      <c r="D94" s="14" t="s">
        <v>99</v>
      </c>
      <c r="E94" s="14" t="s">
        <v>155</v>
      </c>
      <c r="F94" s="43">
        <v>0</v>
      </c>
      <c r="G94" s="43">
        <v>0</v>
      </c>
      <c r="H94" s="44" t="str">
        <f t="shared" si="3"/>
        <v>SPP</v>
      </c>
      <c r="I94" s="43">
        <v>0</v>
      </c>
      <c r="J94" s="43">
        <v>0</v>
      </c>
      <c r="K94" s="44" t="str">
        <f t="shared" si="4"/>
        <v>SPP</v>
      </c>
      <c r="L94" s="43">
        <v>4</v>
      </c>
      <c r="M94" s="43">
        <v>3</v>
      </c>
      <c r="N94" s="44">
        <f t="shared" si="5"/>
        <v>0.75</v>
      </c>
      <c r="O94" s="28">
        <v>34</v>
      </c>
      <c r="P94" s="29">
        <v>0.3235294117647059</v>
      </c>
      <c r="Q94" s="137">
        <v>6173878265</v>
      </c>
      <c r="R94" s="137">
        <v>3206048374</v>
      </c>
      <c r="S94" s="44" t="s">
        <v>212</v>
      </c>
    </row>
    <row r="95" spans="1:19" ht="90">
      <c r="A95" s="1" t="s">
        <v>163</v>
      </c>
      <c r="B95" s="1" t="s">
        <v>164</v>
      </c>
      <c r="C95" s="16" t="s">
        <v>7</v>
      </c>
      <c r="D95" s="14" t="s">
        <v>100</v>
      </c>
      <c r="E95" s="14" t="s">
        <v>156</v>
      </c>
      <c r="F95" s="43">
        <v>0</v>
      </c>
      <c r="G95" s="43">
        <v>0</v>
      </c>
      <c r="H95" s="44" t="str">
        <f t="shared" si="3"/>
        <v>SPP</v>
      </c>
      <c r="I95" s="43">
        <v>0</v>
      </c>
      <c r="J95" s="43">
        <v>0</v>
      </c>
      <c r="K95" s="44" t="str">
        <f t="shared" si="4"/>
        <v>SPP</v>
      </c>
      <c r="L95" s="43">
        <v>0</v>
      </c>
      <c r="M95" s="43">
        <v>0</v>
      </c>
      <c r="N95" s="44" t="str">
        <f t="shared" si="5"/>
        <v>SPP</v>
      </c>
      <c r="O95" s="28">
        <v>0</v>
      </c>
      <c r="P95" s="29" t="s">
        <v>199</v>
      </c>
      <c r="Q95" s="137"/>
      <c r="R95" s="137"/>
      <c r="S95" s="50"/>
    </row>
    <row r="96" spans="1:19" ht="195">
      <c r="A96" s="1" t="s">
        <v>163</v>
      </c>
      <c r="B96" s="1" t="s">
        <v>169</v>
      </c>
      <c r="C96" s="16" t="s">
        <v>7</v>
      </c>
      <c r="D96" s="14" t="s">
        <v>101</v>
      </c>
      <c r="E96" s="14" t="s">
        <v>157</v>
      </c>
      <c r="F96" s="43">
        <v>0</v>
      </c>
      <c r="G96" s="43">
        <v>0</v>
      </c>
      <c r="H96" s="44" t="str">
        <f t="shared" si="3"/>
        <v>SPP</v>
      </c>
      <c r="I96" s="43">
        <v>0</v>
      </c>
      <c r="J96" s="43">
        <v>0</v>
      </c>
      <c r="K96" s="44" t="str">
        <f t="shared" si="4"/>
        <v>SPP</v>
      </c>
      <c r="L96" s="43">
        <v>3</v>
      </c>
      <c r="M96" s="43">
        <v>0</v>
      </c>
      <c r="N96" s="44">
        <f t="shared" si="5"/>
        <v>0</v>
      </c>
      <c r="O96" s="28">
        <v>31</v>
      </c>
      <c r="P96" s="29">
        <v>0.06451612903225806</v>
      </c>
      <c r="Q96" s="137"/>
      <c r="R96" s="137"/>
      <c r="S96" s="44"/>
    </row>
    <row r="97" spans="1:19" ht="90">
      <c r="A97" s="1" t="s">
        <v>167</v>
      </c>
      <c r="B97" s="1" t="s">
        <v>168</v>
      </c>
      <c r="C97" s="16" t="s">
        <v>7</v>
      </c>
      <c r="D97" s="14" t="s">
        <v>102</v>
      </c>
      <c r="E97" s="14" t="s">
        <v>158</v>
      </c>
      <c r="F97" s="43">
        <v>0</v>
      </c>
      <c r="G97" s="43">
        <v>0</v>
      </c>
      <c r="H97" s="44" t="str">
        <f t="shared" si="3"/>
        <v>SPP</v>
      </c>
      <c r="I97" s="43">
        <v>0</v>
      </c>
      <c r="J97" s="43">
        <v>0</v>
      </c>
      <c r="K97" s="44" t="str">
        <f t="shared" si="4"/>
        <v>SPP</v>
      </c>
      <c r="L97" s="43">
        <v>0</v>
      </c>
      <c r="M97" s="43">
        <v>0</v>
      </c>
      <c r="N97" s="44" t="str">
        <f t="shared" si="5"/>
        <v>SPP</v>
      </c>
      <c r="O97" s="28">
        <v>2</v>
      </c>
      <c r="P97" s="29">
        <v>0</v>
      </c>
      <c r="Q97" s="137"/>
      <c r="R97" s="137"/>
      <c r="S97" s="50"/>
    </row>
    <row r="98" spans="1:19" ht="165">
      <c r="A98" s="1" t="s">
        <v>165</v>
      </c>
      <c r="B98" s="1" t="s">
        <v>213</v>
      </c>
      <c r="C98" s="16" t="s">
        <v>7</v>
      </c>
      <c r="D98" s="14" t="s">
        <v>103</v>
      </c>
      <c r="E98" s="14" t="s">
        <v>159</v>
      </c>
      <c r="F98" s="43">
        <v>1</v>
      </c>
      <c r="G98" s="43">
        <v>1</v>
      </c>
      <c r="H98" s="44">
        <f t="shared" si="3"/>
        <v>1</v>
      </c>
      <c r="I98" s="43">
        <v>1</v>
      </c>
      <c r="J98" s="43">
        <v>1</v>
      </c>
      <c r="K98" s="44">
        <f t="shared" si="4"/>
        <v>1</v>
      </c>
      <c r="L98" s="43">
        <v>0</v>
      </c>
      <c r="M98" s="43">
        <v>0</v>
      </c>
      <c r="N98" s="44" t="str">
        <f t="shared" si="5"/>
        <v>SPP</v>
      </c>
      <c r="O98" s="28">
        <v>25</v>
      </c>
      <c r="P98" s="29">
        <v>0.16</v>
      </c>
      <c r="Q98" s="137"/>
      <c r="R98" s="137"/>
      <c r="S98" s="50"/>
    </row>
    <row r="99" spans="1:19" ht="165">
      <c r="A99" s="1" t="s">
        <v>165</v>
      </c>
      <c r="B99" s="1" t="s">
        <v>213</v>
      </c>
      <c r="C99" s="16" t="s">
        <v>7</v>
      </c>
      <c r="D99" s="14" t="s">
        <v>104</v>
      </c>
      <c r="E99" s="14" t="s">
        <v>159</v>
      </c>
      <c r="F99" s="43">
        <v>0</v>
      </c>
      <c r="G99" s="43">
        <v>0</v>
      </c>
      <c r="H99" s="44" t="str">
        <f t="shared" si="3"/>
        <v>SPP</v>
      </c>
      <c r="I99" s="43">
        <v>0</v>
      </c>
      <c r="J99" s="43">
        <v>0</v>
      </c>
      <c r="K99" s="44" t="str">
        <f t="shared" si="4"/>
        <v>SPP</v>
      </c>
      <c r="L99" s="43">
        <v>0</v>
      </c>
      <c r="M99" s="43">
        <v>0</v>
      </c>
      <c r="N99" s="44" t="str">
        <f t="shared" si="5"/>
        <v>SPP</v>
      </c>
      <c r="O99" s="28">
        <v>13</v>
      </c>
      <c r="P99" s="29">
        <v>0.07692307692307693</v>
      </c>
      <c r="Q99" s="137"/>
      <c r="R99" s="137"/>
      <c r="S99" s="50"/>
    </row>
    <row r="100" spans="1:19" ht="90">
      <c r="A100" s="1" t="s">
        <v>163</v>
      </c>
      <c r="B100" s="1" t="s">
        <v>164</v>
      </c>
      <c r="C100" s="16" t="s">
        <v>7</v>
      </c>
      <c r="D100" s="14" t="s">
        <v>105</v>
      </c>
      <c r="E100" s="14" t="s">
        <v>156</v>
      </c>
      <c r="F100" s="43">
        <v>0</v>
      </c>
      <c r="G100" s="43">
        <v>0</v>
      </c>
      <c r="H100" s="44" t="str">
        <f t="shared" si="3"/>
        <v>SPP</v>
      </c>
      <c r="I100" s="43">
        <v>0</v>
      </c>
      <c r="J100" s="43">
        <v>0</v>
      </c>
      <c r="K100" s="44" t="str">
        <f t="shared" si="4"/>
        <v>SPP</v>
      </c>
      <c r="L100" s="43">
        <v>0</v>
      </c>
      <c r="M100" s="43">
        <v>0</v>
      </c>
      <c r="N100" s="44" t="str">
        <f t="shared" si="5"/>
        <v>SPP</v>
      </c>
      <c r="O100" s="28">
        <v>2</v>
      </c>
      <c r="P100" s="29">
        <v>0.5</v>
      </c>
      <c r="Q100" s="137"/>
      <c r="R100" s="137"/>
      <c r="S100" s="50"/>
    </row>
    <row r="101" spans="1:19" ht="75">
      <c r="A101" s="1" t="s">
        <v>161</v>
      </c>
      <c r="B101" s="1" t="s">
        <v>162</v>
      </c>
      <c r="C101" s="16" t="s">
        <v>7</v>
      </c>
      <c r="D101" s="14" t="s">
        <v>106</v>
      </c>
      <c r="E101" s="14" t="s">
        <v>155</v>
      </c>
      <c r="F101" s="43">
        <v>4</v>
      </c>
      <c r="G101" s="43">
        <v>4</v>
      </c>
      <c r="H101" s="44">
        <f t="shared" si="3"/>
        <v>1</v>
      </c>
      <c r="I101" s="43">
        <v>4</v>
      </c>
      <c r="J101" s="43">
        <v>4</v>
      </c>
      <c r="K101" s="44">
        <f t="shared" si="4"/>
        <v>1</v>
      </c>
      <c r="L101" s="43">
        <v>5</v>
      </c>
      <c r="M101" s="43">
        <v>5</v>
      </c>
      <c r="N101" s="44">
        <f t="shared" si="5"/>
        <v>1</v>
      </c>
      <c r="O101" s="28">
        <v>52</v>
      </c>
      <c r="P101" s="29">
        <v>0.5</v>
      </c>
      <c r="Q101" s="137"/>
      <c r="R101" s="137"/>
      <c r="S101" s="50"/>
    </row>
    <row r="102" spans="1:19" ht="60">
      <c r="A102" s="1" t="s">
        <v>163</v>
      </c>
      <c r="B102" s="1" t="s">
        <v>170</v>
      </c>
      <c r="C102" s="16" t="s">
        <v>7</v>
      </c>
      <c r="D102" s="14" t="s">
        <v>107</v>
      </c>
      <c r="E102" s="14" t="s">
        <v>183</v>
      </c>
      <c r="F102" s="43">
        <v>0</v>
      </c>
      <c r="G102" s="43">
        <v>0</v>
      </c>
      <c r="H102" s="44" t="str">
        <f t="shared" si="3"/>
        <v>SPP</v>
      </c>
      <c r="I102" s="43">
        <v>1</v>
      </c>
      <c r="J102" s="43">
        <v>1</v>
      </c>
      <c r="K102" s="44">
        <f t="shared" si="4"/>
        <v>1</v>
      </c>
      <c r="L102" s="43">
        <v>0</v>
      </c>
      <c r="M102" s="43">
        <v>0</v>
      </c>
      <c r="N102" s="44" t="str">
        <f t="shared" si="5"/>
        <v>SPP</v>
      </c>
      <c r="O102" s="28">
        <v>14</v>
      </c>
      <c r="P102" s="29">
        <v>0.2857142857142857</v>
      </c>
      <c r="Q102" s="137"/>
      <c r="R102" s="137"/>
      <c r="S102" s="50"/>
    </row>
    <row r="103" spans="1:19" ht="120">
      <c r="A103" s="1" t="s">
        <v>176</v>
      </c>
      <c r="B103" s="1" t="s">
        <v>177</v>
      </c>
      <c r="C103" s="16" t="s">
        <v>7</v>
      </c>
      <c r="D103" s="14" t="s">
        <v>108</v>
      </c>
      <c r="E103" s="14" t="s">
        <v>160</v>
      </c>
      <c r="F103" s="43">
        <v>0</v>
      </c>
      <c r="G103" s="43">
        <v>0</v>
      </c>
      <c r="H103" s="44" t="str">
        <f t="shared" si="3"/>
        <v>SPP</v>
      </c>
      <c r="I103" s="43">
        <v>1</v>
      </c>
      <c r="J103" s="43">
        <v>1</v>
      </c>
      <c r="K103" s="44">
        <f t="shared" si="4"/>
        <v>1</v>
      </c>
      <c r="L103" s="43">
        <v>1</v>
      </c>
      <c r="M103" s="43">
        <v>0</v>
      </c>
      <c r="N103" s="44">
        <f t="shared" si="5"/>
        <v>0</v>
      </c>
      <c r="O103" s="28">
        <v>7</v>
      </c>
      <c r="P103" s="29">
        <v>0.2857142857142857</v>
      </c>
      <c r="Q103" s="137"/>
      <c r="R103" s="137"/>
      <c r="S103" s="44" t="s">
        <v>219</v>
      </c>
    </row>
    <row r="104" spans="1:19" ht="105">
      <c r="A104" s="1" t="s">
        <v>214</v>
      </c>
      <c r="B104" s="1" t="s">
        <v>179</v>
      </c>
      <c r="C104" s="16" t="s">
        <v>7</v>
      </c>
      <c r="D104" s="14" t="s">
        <v>109</v>
      </c>
      <c r="E104" s="14" t="s">
        <v>155</v>
      </c>
      <c r="F104" s="43">
        <v>13</v>
      </c>
      <c r="G104" s="43">
        <v>13</v>
      </c>
      <c r="H104" s="44">
        <f t="shared" si="3"/>
        <v>1</v>
      </c>
      <c r="I104" s="43">
        <v>14</v>
      </c>
      <c r="J104" s="43">
        <v>14</v>
      </c>
      <c r="K104" s="44">
        <f t="shared" si="4"/>
        <v>1</v>
      </c>
      <c r="L104" s="43">
        <v>16</v>
      </c>
      <c r="M104" s="43">
        <v>16</v>
      </c>
      <c r="N104" s="44">
        <f t="shared" si="5"/>
        <v>1</v>
      </c>
      <c r="O104" s="28">
        <v>174</v>
      </c>
      <c r="P104" s="29">
        <v>0.5</v>
      </c>
      <c r="Q104" s="137"/>
      <c r="R104" s="137"/>
      <c r="S104" s="50"/>
    </row>
    <row r="105" spans="1:19" ht="120">
      <c r="A105" s="1" t="s">
        <v>180</v>
      </c>
      <c r="B105" s="1" t="s">
        <v>181</v>
      </c>
      <c r="C105" s="16" t="s">
        <v>7</v>
      </c>
      <c r="D105" s="14" t="s">
        <v>110</v>
      </c>
      <c r="E105" s="14" t="s">
        <v>160</v>
      </c>
      <c r="F105" s="43">
        <v>1</v>
      </c>
      <c r="G105" s="43">
        <v>0</v>
      </c>
      <c r="H105" s="44">
        <f t="shared" si="3"/>
        <v>0</v>
      </c>
      <c r="I105" s="43">
        <v>1</v>
      </c>
      <c r="J105" s="43">
        <v>0</v>
      </c>
      <c r="K105" s="44">
        <f t="shared" si="4"/>
        <v>0</v>
      </c>
      <c r="L105" s="43">
        <v>1</v>
      </c>
      <c r="M105" s="43">
        <v>0</v>
      </c>
      <c r="N105" s="44">
        <f t="shared" si="5"/>
        <v>0</v>
      </c>
      <c r="O105" s="28">
        <v>15</v>
      </c>
      <c r="P105" s="29">
        <v>0.4666666666666667</v>
      </c>
      <c r="Q105" s="137"/>
      <c r="R105" s="137"/>
      <c r="S105" s="44" t="s">
        <v>220</v>
      </c>
    </row>
    <row r="106" spans="1:19" ht="165">
      <c r="A106" s="1" t="s">
        <v>165</v>
      </c>
      <c r="B106" s="1" t="s">
        <v>213</v>
      </c>
      <c r="C106" s="16" t="s">
        <v>7</v>
      </c>
      <c r="D106" s="14" t="s">
        <v>111</v>
      </c>
      <c r="E106" s="14" t="s">
        <v>159</v>
      </c>
      <c r="F106" s="43">
        <v>0</v>
      </c>
      <c r="G106" s="43">
        <v>0</v>
      </c>
      <c r="H106" s="44" t="str">
        <f t="shared" si="3"/>
        <v>SPP</v>
      </c>
      <c r="I106" s="43">
        <v>0</v>
      </c>
      <c r="J106" s="43">
        <v>0</v>
      </c>
      <c r="K106" s="44" t="str">
        <f t="shared" si="4"/>
        <v>SPP</v>
      </c>
      <c r="L106" s="43">
        <v>0</v>
      </c>
      <c r="M106" s="43">
        <v>0</v>
      </c>
      <c r="N106" s="44" t="str">
        <f t="shared" si="5"/>
        <v>SPP</v>
      </c>
      <c r="O106" s="28">
        <v>30</v>
      </c>
      <c r="P106" s="29">
        <v>0</v>
      </c>
      <c r="Q106" s="137"/>
      <c r="R106" s="137"/>
      <c r="S106" s="50"/>
    </row>
    <row r="107" spans="1:19" ht="38.25">
      <c r="A107" s="143" t="s">
        <v>175</v>
      </c>
      <c r="B107" s="143" t="s">
        <v>134</v>
      </c>
      <c r="C107" s="145" t="s">
        <v>13</v>
      </c>
      <c r="D107" s="46" t="s">
        <v>198</v>
      </c>
      <c r="E107" s="14" t="s">
        <v>151</v>
      </c>
      <c r="F107" s="43">
        <v>0</v>
      </c>
      <c r="G107" s="43">
        <v>0</v>
      </c>
      <c r="H107" s="44" t="str">
        <f aca="true" t="shared" si="6" ref="H107:H112">+IF(F107=0,"SPP",G107/F107)</f>
        <v>SPP</v>
      </c>
      <c r="I107" s="43">
        <v>0</v>
      </c>
      <c r="J107" s="43">
        <v>0</v>
      </c>
      <c r="K107" s="44" t="str">
        <f aca="true" t="shared" si="7" ref="K107:K112">+IF(I107=0,"SPP",J107/I107)</f>
        <v>SPP</v>
      </c>
      <c r="L107" s="43">
        <v>0</v>
      </c>
      <c r="M107" s="43">
        <v>0</v>
      </c>
      <c r="N107" s="44" t="str">
        <f aca="true" t="shared" si="8" ref="N107:N112">+IF(L107=0,"SPP",M107/L107)</f>
        <v>SPP</v>
      </c>
      <c r="O107" s="1">
        <v>6</v>
      </c>
      <c r="P107" s="44" t="s">
        <v>190</v>
      </c>
      <c r="Q107" s="137">
        <v>11842873529</v>
      </c>
      <c r="R107" s="137">
        <v>2488904384.12</v>
      </c>
      <c r="S107" s="50"/>
    </row>
    <row r="108" spans="1:19" ht="25.5">
      <c r="A108" s="144"/>
      <c r="B108" s="144"/>
      <c r="C108" s="146"/>
      <c r="D108" s="47" t="s">
        <v>205</v>
      </c>
      <c r="E108" s="14" t="s">
        <v>154</v>
      </c>
      <c r="F108" s="43">
        <v>0</v>
      </c>
      <c r="G108" s="43">
        <v>0</v>
      </c>
      <c r="H108" s="44" t="str">
        <f t="shared" si="6"/>
        <v>SPP</v>
      </c>
      <c r="I108" s="43">
        <v>0</v>
      </c>
      <c r="J108" s="43">
        <v>0</v>
      </c>
      <c r="K108" s="44" t="str">
        <f t="shared" si="7"/>
        <v>SPP</v>
      </c>
      <c r="L108" s="43">
        <v>0</v>
      </c>
      <c r="M108" s="43">
        <v>0</v>
      </c>
      <c r="N108" s="44" t="str">
        <f t="shared" si="8"/>
        <v>SPP</v>
      </c>
      <c r="O108" s="1">
        <v>1</v>
      </c>
      <c r="P108" s="44" t="s">
        <v>190</v>
      </c>
      <c r="Q108" s="137"/>
      <c r="R108" s="137"/>
      <c r="S108" s="50"/>
    </row>
    <row r="109" spans="1:19" ht="38.25">
      <c r="A109" s="144"/>
      <c r="B109" s="144"/>
      <c r="C109" s="146"/>
      <c r="D109" s="51" t="s">
        <v>206</v>
      </c>
      <c r="E109" s="14" t="s">
        <v>151</v>
      </c>
      <c r="F109" s="43">
        <v>0</v>
      </c>
      <c r="G109" s="43">
        <v>0</v>
      </c>
      <c r="H109" s="44" t="str">
        <f t="shared" si="6"/>
        <v>SPP</v>
      </c>
      <c r="I109" s="43">
        <v>0</v>
      </c>
      <c r="J109" s="43">
        <v>0</v>
      </c>
      <c r="K109" s="44" t="str">
        <f t="shared" si="7"/>
        <v>SPP</v>
      </c>
      <c r="L109" s="43">
        <v>0</v>
      </c>
      <c r="M109" s="43">
        <v>0</v>
      </c>
      <c r="N109" s="44" t="str">
        <f t="shared" si="8"/>
        <v>SPP</v>
      </c>
      <c r="O109" s="1">
        <v>4</v>
      </c>
      <c r="P109" s="44" t="s">
        <v>190</v>
      </c>
      <c r="Q109" s="137"/>
      <c r="R109" s="137"/>
      <c r="S109" s="50"/>
    </row>
    <row r="110" spans="1:19" ht="135">
      <c r="A110" s="1" t="s">
        <v>125</v>
      </c>
      <c r="B110" s="1" t="s">
        <v>126</v>
      </c>
      <c r="C110" s="16" t="s">
        <v>20</v>
      </c>
      <c r="D110" s="12" t="s">
        <v>197</v>
      </c>
      <c r="E110" s="14" t="s">
        <v>151</v>
      </c>
      <c r="F110" s="43">
        <v>0</v>
      </c>
      <c r="G110" s="43">
        <v>0</v>
      </c>
      <c r="H110" s="44" t="str">
        <f t="shared" si="6"/>
        <v>SPP</v>
      </c>
      <c r="I110" s="43">
        <v>0</v>
      </c>
      <c r="J110" s="43">
        <v>0</v>
      </c>
      <c r="K110" s="44" t="str">
        <f t="shared" si="7"/>
        <v>SPP</v>
      </c>
      <c r="L110" s="43">
        <v>0</v>
      </c>
      <c r="M110" s="43">
        <v>0</v>
      </c>
      <c r="N110" s="44" t="str">
        <f t="shared" si="8"/>
        <v>SPP</v>
      </c>
      <c r="O110" s="1">
        <v>1</v>
      </c>
      <c r="P110" s="44" t="s">
        <v>190</v>
      </c>
      <c r="Q110" s="39">
        <v>6000000000</v>
      </c>
      <c r="R110" s="45">
        <v>0</v>
      </c>
      <c r="S110" s="50"/>
    </row>
    <row r="111" spans="1:19" ht="135">
      <c r="A111" s="1" t="s">
        <v>125</v>
      </c>
      <c r="B111" s="1" t="s">
        <v>126</v>
      </c>
      <c r="C111" s="16" t="s">
        <v>194</v>
      </c>
      <c r="D111" s="18" t="s">
        <v>194</v>
      </c>
      <c r="E111" s="14" t="s">
        <v>151</v>
      </c>
      <c r="F111" s="43">
        <v>0</v>
      </c>
      <c r="G111" s="43">
        <v>0</v>
      </c>
      <c r="H111" s="44" t="str">
        <f t="shared" si="6"/>
        <v>SPP</v>
      </c>
      <c r="I111" s="43">
        <v>0</v>
      </c>
      <c r="J111" s="43">
        <v>0</v>
      </c>
      <c r="K111" s="44" t="str">
        <f t="shared" si="7"/>
        <v>SPP</v>
      </c>
      <c r="L111" s="43">
        <v>0</v>
      </c>
      <c r="M111" s="43">
        <v>0</v>
      </c>
      <c r="N111" s="44" t="str">
        <f t="shared" si="8"/>
        <v>SPP</v>
      </c>
      <c r="O111" s="44" t="s">
        <v>190</v>
      </c>
      <c r="P111" s="44" t="s">
        <v>190</v>
      </c>
      <c r="Q111" s="39">
        <v>4993705149</v>
      </c>
      <c r="R111" s="45">
        <v>0</v>
      </c>
      <c r="S111" s="44" t="s">
        <v>221</v>
      </c>
    </row>
    <row r="112" spans="1:19" ht="135">
      <c r="A112" s="1" t="s">
        <v>125</v>
      </c>
      <c r="B112" s="1" t="s">
        <v>126</v>
      </c>
      <c r="C112" s="16" t="s">
        <v>195</v>
      </c>
      <c r="D112" s="12" t="s">
        <v>196</v>
      </c>
      <c r="E112" s="14" t="s">
        <v>151</v>
      </c>
      <c r="F112" s="43">
        <v>0</v>
      </c>
      <c r="G112" s="43">
        <v>0</v>
      </c>
      <c r="H112" s="44" t="str">
        <f t="shared" si="6"/>
        <v>SPP</v>
      </c>
      <c r="I112" s="43">
        <v>0</v>
      </c>
      <c r="J112" s="43">
        <v>0</v>
      </c>
      <c r="K112" s="44" t="str">
        <f t="shared" si="7"/>
        <v>SPP</v>
      </c>
      <c r="L112" s="43">
        <v>0</v>
      </c>
      <c r="M112" s="43">
        <v>0</v>
      </c>
      <c r="N112" s="44" t="str">
        <f t="shared" si="8"/>
        <v>SPP</v>
      </c>
      <c r="O112" s="1">
        <v>3</v>
      </c>
      <c r="P112" s="44" t="s">
        <v>190</v>
      </c>
      <c r="Q112" s="39">
        <v>2500000000</v>
      </c>
      <c r="R112" s="45">
        <v>336214813</v>
      </c>
      <c r="S112" s="50"/>
    </row>
    <row r="113" spans="6:18" ht="14.25">
      <c r="F113" s="52"/>
      <c r="G113" s="52"/>
      <c r="I113" s="52"/>
      <c r="J113" s="52"/>
      <c r="L113" s="52"/>
      <c r="M113" s="52"/>
      <c r="O113" s="52"/>
      <c r="Q113" s="52"/>
      <c r="R113" s="52"/>
    </row>
    <row r="117" ht="14.25">
      <c r="Q117" s="52"/>
    </row>
    <row r="118" spans="15:17" ht="14.25">
      <c r="O118" s="52"/>
      <c r="Q118" s="52"/>
    </row>
    <row r="119" ht="14.25">
      <c r="Q119" s="48"/>
    </row>
    <row r="164" ht="14.25">
      <c r="J164" s="3"/>
    </row>
  </sheetData>
  <sheetProtection/>
  <mergeCells count="49">
    <mergeCell ref="R89:R93"/>
    <mergeCell ref="R94:R106"/>
    <mergeCell ref="Q52:Q57"/>
    <mergeCell ref="R52:R57"/>
    <mergeCell ref="Q107:Q109"/>
    <mergeCell ref="R107:R109"/>
    <mergeCell ref="Q74:Q77"/>
    <mergeCell ref="A107:A109"/>
    <mergeCell ref="R58:R59"/>
    <mergeCell ref="R60:R73"/>
    <mergeCell ref="R74:R77"/>
    <mergeCell ref="R78:R79"/>
    <mergeCell ref="R80:R88"/>
    <mergeCell ref="B107:B109"/>
    <mergeCell ref="C107:C109"/>
    <mergeCell ref="Q89:Q93"/>
    <mergeCell ref="Q94:Q106"/>
    <mergeCell ref="Q7:Q8"/>
    <mergeCell ref="R7:R8"/>
    <mergeCell ref="R9:R11"/>
    <mergeCell ref="R12:R28"/>
    <mergeCell ref="R29:R31"/>
    <mergeCell ref="R32:R38"/>
    <mergeCell ref="R39:R41"/>
    <mergeCell ref="R42:R51"/>
    <mergeCell ref="Q78:Q79"/>
    <mergeCell ref="Q80:Q88"/>
    <mergeCell ref="A7:A8"/>
    <mergeCell ref="B7:B8"/>
    <mergeCell ref="C7:C8"/>
    <mergeCell ref="D7:D8"/>
    <mergeCell ref="A78:A79"/>
    <mergeCell ref="Q58:Q59"/>
    <mergeCell ref="A39:A41"/>
    <mergeCell ref="B39:B41"/>
    <mergeCell ref="C39:C41"/>
    <mergeCell ref="Q39:Q41"/>
    <mergeCell ref="Q42:Q51"/>
    <mergeCell ref="Q60:Q73"/>
    <mergeCell ref="E7:E8"/>
    <mergeCell ref="S7:S8"/>
    <mergeCell ref="Q9:Q11"/>
    <mergeCell ref="Q12:Q28"/>
    <mergeCell ref="Q29:Q31"/>
    <mergeCell ref="Q32:Q38"/>
    <mergeCell ref="F7:H7"/>
    <mergeCell ref="I7:K7"/>
    <mergeCell ref="L7:N7"/>
    <mergeCell ref="O7:P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7:S164"/>
  <sheetViews>
    <sheetView zoomScale="70" zoomScaleNormal="70" zoomScalePageLayoutView="0" workbookViewId="0" topLeftCell="A1">
      <selection activeCell="A14" sqref="A14"/>
    </sheetView>
  </sheetViews>
  <sheetFormatPr defaultColWidth="11.19921875" defaultRowHeight="14.25"/>
  <cols>
    <col min="1" max="1" width="27.69921875" style="0" customWidth="1"/>
    <col min="2" max="2" width="19.59765625" style="0" customWidth="1"/>
    <col min="3" max="3" width="19.8984375" style="0" customWidth="1"/>
    <col min="4" max="4" width="16.8984375" style="0" customWidth="1"/>
    <col min="5" max="5" width="16.8984375" style="0" hidden="1" customWidth="1"/>
    <col min="6" max="6" width="8.3984375" style="0" bestFit="1" customWidth="1"/>
    <col min="7" max="7" width="8.69921875" style="0" bestFit="1" customWidth="1"/>
    <col min="8" max="8" width="9.59765625" style="0" customWidth="1"/>
    <col min="9" max="9" width="8.3984375" style="0" bestFit="1" customWidth="1"/>
    <col min="10" max="10" width="16.3984375" style="0" bestFit="1" customWidth="1"/>
    <col min="11" max="11" width="9.09765625" style="0" customWidth="1"/>
    <col min="12" max="12" width="8.3984375" style="0" bestFit="1" customWidth="1"/>
    <col min="13" max="13" width="8.69921875" style="0" bestFit="1" customWidth="1"/>
    <col min="14" max="14" width="9.3984375" style="0" customWidth="1"/>
    <col min="15" max="15" width="11.59765625" style="0" customWidth="1"/>
    <col min="16" max="16" width="10.19921875" style="0" customWidth="1"/>
    <col min="17" max="17" width="17" style="0" customWidth="1"/>
    <col min="18" max="18" width="15.5" style="0" customWidth="1"/>
    <col min="19" max="19" width="27.69921875" style="0" customWidth="1"/>
  </cols>
  <sheetData>
    <row r="6" ht="15" thickBot="1"/>
    <row r="7" spans="1:19" ht="15.75">
      <c r="A7" s="132" t="s">
        <v>133</v>
      </c>
      <c r="B7" s="134" t="s">
        <v>122</v>
      </c>
      <c r="C7" s="134" t="s">
        <v>15</v>
      </c>
      <c r="D7" s="134" t="s">
        <v>17</v>
      </c>
      <c r="E7" s="134" t="s">
        <v>150</v>
      </c>
      <c r="F7" s="134" t="s">
        <v>184</v>
      </c>
      <c r="G7" s="134"/>
      <c r="H7" s="134"/>
      <c r="I7" s="134" t="s">
        <v>185</v>
      </c>
      <c r="J7" s="134"/>
      <c r="K7" s="134"/>
      <c r="L7" s="134" t="s">
        <v>186</v>
      </c>
      <c r="M7" s="134"/>
      <c r="N7" s="134"/>
      <c r="O7" s="134" t="s">
        <v>201</v>
      </c>
      <c r="P7" s="134"/>
      <c r="Q7" s="138" t="s">
        <v>132</v>
      </c>
      <c r="R7" s="138" t="s">
        <v>143</v>
      </c>
      <c r="S7" s="134" t="s">
        <v>124</v>
      </c>
    </row>
    <row r="8" spans="1:19" ht="63.75" thickBot="1">
      <c r="A8" s="133"/>
      <c r="B8" s="135"/>
      <c r="C8" s="135"/>
      <c r="D8" s="135"/>
      <c r="E8" s="135"/>
      <c r="F8" s="55" t="s">
        <v>16</v>
      </c>
      <c r="G8" s="55" t="s">
        <v>21</v>
      </c>
      <c r="H8" s="55" t="s">
        <v>118</v>
      </c>
      <c r="I8" s="55" t="s">
        <v>16</v>
      </c>
      <c r="J8" s="55" t="s">
        <v>21</v>
      </c>
      <c r="K8" s="55" t="s">
        <v>118</v>
      </c>
      <c r="L8" s="55" t="s">
        <v>16</v>
      </c>
      <c r="M8" s="55" t="s">
        <v>21</v>
      </c>
      <c r="N8" s="55" t="s">
        <v>118</v>
      </c>
      <c r="O8" s="55" t="s">
        <v>204</v>
      </c>
      <c r="P8" s="55" t="s">
        <v>223</v>
      </c>
      <c r="Q8" s="139"/>
      <c r="R8" s="139"/>
      <c r="S8" s="136"/>
    </row>
    <row r="9" spans="1:19" ht="135">
      <c r="A9" s="28" t="s">
        <v>125</v>
      </c>
      <c r="B9" s="28" t="s">
        <v>130</v>
      </c>
      <c r="C9" s="70" t="s">
        <v>1</v>
      </c>
      <c r="D9" s="25" t="s">
        <v>18</v>
      </c>
      <c r="E9" s="25" t="s">
        <v>151</v>
      </c>
      <c r="F9" s="61">
        <v>1</v>
      </c>
      <c r="G9" s="61">
        <v>1</v>
      </c>
      <c r="H9" s="62">
        <f>+IF(F9=0,"SPP",G9/F9)</f>
        <v>1</v>
      </c>
      <c r="I9" s="61">
        <v>1</v>
      </c>
      <c r="J9" s="61">
        <v>1</v>
      </c>
      <c r="K9" s="62">
        <f>+IF(I9=0,"SPP",J9/I9)</f>
        <v>1</v>
      </c>
      <c r="L9" s="61">
        <v>1</v>
      </c>
      <c r="M9" s="61">
        <v>1</v>
      </c>
      <c r="N9" s="62">
        <f>+IF(L9=0,"SPP",M9/L9)</f>
        <v>1</v>
      </c>
      <c r="O9" s="57">
        <f>+VLOOKUP(D9,'[2]SEGUIMIENTO'!$D$18:$N$117,11,FALSE)</f>
        <v>12</v>
      </c>
      <c r="P9" s="29">
        <v>0.67</v>
      </c>
      <c r="Q9" s="149">
        <v>17433891092</v>
      </c>
      <c r="R9" s="150">
        <f>+'[3]REP_EPG034_EjecucionPresupuesta'!$W$27</f>
        <v>14418882836.203001</v>
      </c>
      <c r="S9" s="83"/>
    </row>
    <row r="10" spans="1:19" ht="135">
      <c r="A10" s="1" t="s">
        <v>125</v>
      </c>
      <c r="B10" s="1" t="s">
        <v>130</v>
      </c>
      <c r="C10" s="59" t="s">
        <v>1</v>
      </c>
      <c r="D10" s="14" t="s">
        <v>19</v>
      </c>
      <c r="E10" s="14" t="s">
        <v>151</v>
      </c>
      <c r="F10" s="61">
        <v>0</v>
      </c>
      <c r="G10" s="61">
        <v>0</v>
      </c>
      <c r="H10" s="62" t="str">
        <f aca="true" t="shared" si="0" ref="H10:H73">+IF(F10=0,"SPP",G10/F10)</f>
        <v>SPP</v>
      </c>
      <c r="I10" s="61">
        <v>0</v>
      </c>
      <c r="J10" s="61">
        <v>0</v>
      </c>
      <c r="K10" s="62" t="str">
        <f aca="true" t="shared" si="1" ref="K10:K73">+IF(I10=0,"SPP",J10/I10)</f>
        <v>SPP</v>
      </c>
      <c r="L10" s="61">
        <v>0</v>
      </c>
      <c r="M10" s="61">
        <v>0</v>
      </c>
      <c r="N10" s="62" t="str">
        <f aca="true" t="shared" si="2" ref="N10:N73">+IF(L10=0,"SPP",M10/L10)</f>
        <v>SPP</v>
      </c>
      <c r="O10" s="57">
        <f>+VLOOKUP(D10,'[2]SEGUIMIENTO'!$D$18:$N$117,11,FALSE)</f>
        <v>1</v>
      </c>
      <c r="P10" s="29">
        <v>1</v>
      </c>
      <c r="Q10" s="149"/>
      <c r="R10" s="150"/>
      <c r="S10" s="83"/>
    </row>
    <row r="11" spans="1:19" ht="135">
      <c r="A11" s="1" t="s">
        <v>125</v>
      </c>
      <c r="B11" s="1" t="s">
        <v>130</v>
      </c>
      <c r="C11" s="59" t="s">
        <v>1</v>
      </c>
      <c r="D11" s="14" t="s">
        <v>20</v>
      </c>
      <c r="E11" s="14" t="s">
        <v>151</v>
      </c>
      <c r="F11" s="61">
        <v>0</v>
      </c>
      <c r="G11" s="61">
        <v>0</v>
      </c>
      <c r="H11" s="62" t="str">
        <f t="shared" si="0"/>
        <v>SPP</v>
      </c>
      <c r="I11" s="61">
        <v>0</v>
      </c>
      <c r="J11" s="61">
        <v>0</v>
      </c>
      <c r="K11" s="62" t="str">
        <f t="shared" si="1"/>
        <v>SPP</v>
      </c>
      <c r="L11" s="61">
        <v>0</v>
      </c>
      <c r="M11" s="61">
        <v>0</v>
      </c>
      <c r="N11" s="62" t="str">
        <f t="shared" si="2"/>
        <v>SPP</v>
      </c>
      <c r="O11" s="57">
        <f>+VLOOKUP(D11,'[2]SEGUIMIENTO'!$D$18:$N$117,11,FALSE)</f>
        <v>1</v>
      </c>
      <c r="P11" s="29">
        <v>0</v>
      </c>
      <c r="Q11" s="149"/>
      <c r="R11" s="150"/>
      <c r="S11" s="85" t="s">
        <v>207</v>
      </c>
    </row>
    <row r="12" spans="1:19" ht="135">
      <c r="A12" s="1" t="s">
        <v>125</v>
      </c>
      <c r="B12" s="1" t="s">
        <v>130</v>
      </c>
      <c r="C12" s="59" t="s">
        <v>2</v>
      </c>
      <c r="D12" s="14" t="s">
        <v>22</v>
      </c>
      <c r="E12" s="14" t="s">
        <v>151</v>
      </c>
      <c r="F12" s="61">
        <v>2</v>
      </c>
      <c r="G12" s="61">
        <v>2</v>
      </c>
      <c r="H12" s="62">
        <f t="shared" si="0"/>
        <v>1</v>
      </c>
      <c r="I12" s="61">
        <v>0</v>
      </c>
      <c r="J12" s="61">
        <v>0</v>
      </c>
      <c r="K12" s="62" t="str">
        <f t="shared" si="1"/>
        <v>SPP</v>
      </c>
      <c r="L12" s="61">
        <v>1</v>
      </c>
      <c r="M12" s="61">
        <v>1</v>
      </c>
      <c r="N12" s="62">
        <f t="shared" si="2"/>
        <v>1</v>
      </c>
      <c r="O12" s="57">
        <f>+VLOOKUP(D12,'[2]SEGUIMIENTO'!$D$18:$N$117,11,FALSE)</f>
        <v>16</v>
      </c>
      <c r="P12" s="29">
        <v>0.32</v>
      </c>
      <c r="Q12" s="149">
        <v>7948602382</v>
      </c>
      <c r="R12" s="150">
        <f>+'[3]REP_EPG034_EjecucionPresupuesta'!$W$18</f>
        <v>6574730360.2</v>
      </c>
      <c r="S12" s="83"/>
    </row>
    <row r="13" spans="1:19" ht="135">
      <c r="A13" s="1" t="s">
        <v>125</v>
      </c>
      <c r="B13" s="1" t="s">
        <v>130</v>
      </c>
      <c r="C13" s="59" t="s">
        <v>2</v>
      </c>
      <c r="D13" s="14" t="s">
        <v>23</v>
      </c>
      <c r="E13" s="14" t="s">
        <v>151</v>
      </c>
      <c r="F13" s="61">
        <v>0</v>
      </c>
      <c r="G13" s="61">
        <v>0</v>
      </c>
      <c r="H13" s="62" t="str">
        <f t="shared" si="0"/>
        <v>SPP</v>
      </c>
      <c r="I13" s="61">
        <v>0</v>
      </c>
      <c r="J13" s="61">
        <v>0</v>
      </c>
      <c r="K13" s="62" t="str">
        <f t="shared" si="1"/>
        <v>SPP</v>
      </c>
      <c r="L13" s="61">
        <v>0</v>
      </c>
      <c r="M13" s="61">
        <v>0</v>
      </c>
      <c r="N13" s="62" t="str">
        <f t="shared" si="2"/>
        <v>SPP</v>
      </c>
      <c r="O13" s="57">
        <f>+VLOOKUP(D13,'[2]SEGUIMIENTO'!$D$18:$N$117,11,FALSE)</f>
        <v>2</v>
      </c>
      <c r="P13" s="29">
        <v>0</v>
      </c>
      <c r="Q13" s="149"/>
      <c r="R13" s="150"/>
      <c r="S13" s="83"/>
    </row>
    <row r="14" spans="1:19" ht="135">
      <c r="A14" s="1" t="s">
        <v>125</v>
      </c>
      <c r="B14" s="1" t="s">
        <v>130</v>
      </c>
      <c r="C14" s="59" t="s">
        <v>2</v>
      </c>
      <c r="D14" s="14" t="s">
        <v>24</v>
      </c>
      <c r="E14" s="14" t="s">
        <v>151</v>
      </c>
      <c r="F14" s="61">
        <v>0</v>
      </c>
      <c r="G14" s="61">
        <v>0</v>
      </c>
      <c r="H14" s="62" t="str">
        <f t="shared" si="0"/>
        <v>SPP</v>
      </c>
      <c r="I14" s="61">
        <v>1</v>
      </c>
      <c r="J14" s="61">
        <v>1</v>
      </c>
      <c r="K14" s="62">
        <f t="shared" si="1"/>
        <v>1</v>
      </c>
      <c r="L14" s="61">
        <v>0</v>
      </c>
      <c r="M14" s="61">
        <v>0</v>
      </c>
      <c r="N14" s="62" t="str">
        <f t="shared" si="2"/>
        <v>SPP</v>
      </c>
      <c r="O14" s="57">
        <f>+VLOOKUP(D14,'[2]SEGUIMIENTO'!$D$18:$N$117,11,FALSE)</f>
        <v>10</v>
      </c>
      <c r="P14" s="29">
        <v>0.4</v>
      </c>
      <c r="Q14" s="149"/>
      <c r="R14" s="150"/>
      <c r="S14" s="83"/>
    </row>
    <row r="15" spans="1:19" ht="135">
      <c r="A15" s="1" t="s">
        <v>125</v>
      </c>
      <c r="B15" s="1" t="s">
        <v>130</v>
      </c>
      <c r="C15" s="59" t="s">
        <v>2</v>
      </c>
      <c r="D15" s="14" t="s">
        <v>25</v>
      </c>
      <c r="E15" s="14" t="s">
        <v>151</v>
      </c>
      <c r="F15" s="61">
        <v>0</v>
      </c>
      <c r="G15" s="61">
        <v>0</v>
      </c>
      <c r="H15" s="62" t="str">
        <f t="shared" si="0"/>
        <v>SPP</v>
      </c>
      <c r="I15" s="61">
        <v>0</v>
      </c>
      <c r="J15" s="61">
        <v>0</v>
      </c>
      <c r="K15" s="62" t="str">
        <f t="shared" si="1"/>
        <v>SPP</v>
      </c>
      <c r="L15" s="61">
        <v>0</v>
      </c>
      <c r="M15" s="61">
        <v>0</v>
      </c>
      <c r="N15" s="62" t="str">
        <f t="shared" si="2"/>
        <v>SPP</v>
      </c>
      <c r="O15" s="57">
        <f>+VLOOKUP(D15,'[2]SEGUIMIENTO'!$D$18:$N$117,11,FALSE)</f>
        <v>5</v>
      </c>
      <c r="P15" s="29">
        <v>0.6</v>
      </c>
      <c r="Q15" s="149"/>
      <c r="R15" s="150"/>
      <c r="S15" s="83"/>
    </row>
    <row r="16" spans="1:19" ht="135">
      <c r="A16" s="1" t="s">
        <v>125</v>
      </c>
      <c r="B16" s="1" t="s">
        <v>130</v>
      </c>
      <c r="C16" s="59" t="s">
        <v>2</v>
      </c>
      <c r="D16" s="14" t="s">
        <v>26</v>
      </c>
      <c r="E16" s="14" t="s">
        <v>151</v>
      </c>
      <c r="F16" s="61">
        <v>1</v>
      </c>
      <c r="G16" s="61">
        <v>0</v>
      </c>
      <c r="H16" s="62">
        <f t="shared" si="0"/>
        <v>0</v>
      </c>
      <c r="I16" s="61">
        <v>0</v>
      </c>
      <c r="J16" s="61">
        <v>0</v>
      </c>
      <c r="K16" s="62" t="str">
        <f t="shared" si="1"/>
        <v>SPP</v>
      </c>
      <c r="L16" s="61">
        <v>0</v>
      </c>
      <c r="M16" s="61">
        <v>0</v>
      </c>
      <c r="N16" s="62" t="str">
        <f t="shared" si="2"/>
        <v>SPP</v>
      </c>
      <c r="O16" s="57">
        <f>+VLOOKUP(D16,'[2]SEGUIMIENTO'!$D$18:$N$117,11,FALSE)</f>
        <v>4</v>
      </c>
      <c r="P16" s="29">
        <v>0</v>
      </c>
      <c r="Q16" s="149"/>
      <c r="R16" s="150"/>
      <c r="S16" s="85" t="s">
        <v>208</v>
      </c>
    </row>
    <row r="17" spans="1:19" ht="135">
      <c r="A17" s="1" t="s">
        <v>125</v>
      </c>
      <c r="B17" s="1" t="s">
        <v>130</v>
      </c>
      <c r="C17" s="59" t="s">
        <v>2</v>
      </c>
      <c r="D17" s="14" t="s">
        <v>27</v>
      </c>
      <c r="E17" s="14" t="s">
        <v>151</v>
      </c>
      <c r="F17" s="61">
        <v>0</v>
      </c>
      <c r="G17" s="61">
        <v>0</v>
      </c>
      <c r="H17" s="62" t="str">
        <f t="shared" si="0"/>
        <v>SPP</v>
      </c>
      <c r="I17" s="61">
        <v>0</v>
      </c>
      <c r="J17" s="61">
        <v>0</v>
      </c>
      <c r="K17" s="62" t="str">
        <f t="shared" si="1"/>
        <v>SPP</v>
      </c>
      <c r="L17" s="61">
        <v>1</v>
      </c>
      <c r="M17" s="61">
        <v>0</v>
      </c>
      <c r="N17" s="62">
        <f t="shared" si="2"/>
        <v>0</v>
      </c>
      <c r="O17" s="57">
        <f>+VLOOKUP(D17,'[2]SEGUIMIENTO'!$D$18:$N$117,11,FALSE)</f>
        <v>4</v>
      </c>
      <c r="P17" s="29">
        <v>0</v>
      </c>
      <c r="Q17" s="149"/>
      <c r="R17" s="150"/>
      <c r="S17" s="85" t="s">
        <v>209</v>
      </c>
    </row>
    <row r="18" spans="1:19" ht="135">
      <c r="A18" s="1" t="s">
        <v>125</v>
      </c>
      <c r="B18" s="1" t="s">
        <v>130</v>
      </c>
      <c r="C18" s="59" t="s">
        <v>2</v>
      </c>
      <c r="D18" s="14" t="s">
        <v>28</v>
      </c>
      <c r="E18" s="14" t="s">
        <v>151</v>
      </c>
      <c r="F18" s="61">
        <v>2</v>
      </c>
      <c r="G18" s="61">
        <v>2</v>
      </c>
      <c r="H18" s="62">
        <f t="shared" si="0"/>
        <v>1</v>
      </c>
      <c r="I18" s="61">
        <v>2</v>
      </c>
      <c r="J18" s="61">
        <v>1</v>
      </c>
      <c r="K18" s="62">
        <f t="shared" si="1"/>
        <v>0.5</v>
      </c>
      <c r="L18" s="61">
        <v>2</v>
      </c>
      <c r="M18" s="61">
        <v>2</v>
      </c>
      <c r="N18" s="62">
        <f t="shared" si="2"/>
        <v>1</v>
      </c>
      <c r="O18" s="57">
        <f>+VLOOKUP(D18,'[2]SEGUIMIENTO'!$D$18:$N$117,11,FALSE)</f>
        <v>24</v>
      </c>
      <c r="P18" s="29">
        <v>0.71</v>
      </c>
      <c r="Q18" s="149"/>
      <c r="R18" s="150"/>
      <c r="S18" s="83"/>
    </row>
    <row r="19" spans="1:19" ht="135">
      <c r="A19" s="1" t="s">
        <v>125</v>
      </c>
      <c r="B19" s="1" t="s">
        <v>130</v>
      </c>
      <c r="C19" s="59" t="s">
        <v>2</v>
      </c>
      <c r="D19" s="14" t="s">
        <v>29</v>
      </c>
      <c r="E19" s="14" t="s">
        <v>151</v>
      </c>
      <c r="F19" s="61">
        <v>0</v>
      </c>
      <c r="G19" s="61">
        <v>0</v>
      </c>
      <c r="H19" s="62" t="str">
        <f t="shared" si="0"/>
        <v>SPP</v>
      </c>
      <c r="I19" s="61">
        <v>1</v>
      </c>
      <c r="J19" s="61">
        <v>1</v>
      </c>
      <c r="K19" s="62">
        <f t="shared" si="1"/>
        <v>1</v>
      </c>
      <c r="L19" s="61">
        <v>0</v>
      </c>
      <c r="M19" s="61">
        <v>0</v>
      </c>
      <c r="N19" s="62" t="str">
        <f t="shared" si="2"/>
        <v>SPP</v>
      </c>
      <c r="O19" s="57">
        <f>+VLOOKUP(D19,'[2]SEGUIMIENTO'!$D$18:$N$117,11,FALSE)</f>
        <v>4</v>
      </c>
      <c r="P19" s="29">
        <v>0.75</v>
      </c>
      <c r="Q19" s="149"/>
      <c r="R19" s="150"/>
      <c r="S19" s="83"/>
    </row>
    <row r="20" spans="1:19" ht="135">
      <c r="A20" s="1" t="s">
        <v>125</v>
      </c>
      <c r="B20" s="1" t="s">
        <v>130</v>
      </c>
      <c r="C20" s="59" t="s">
        <v>2</v>
      </c>
      <c r="D20" s="14" t="s">
        <v>30</v>
      </c>
      <c r="E20" s="14" t="s">
        <v>151</v>
      </c>
      <c r="F20" s="61">
        <v>1</v>
      </c>
      <c r="G20" s="61">
        <v>1</v>
      </c>
      <c r="H20" s="62">
        <f t="shared" si="0"/>
        <v>1</v>
      </c>
      <c r="I20" s="61">
        <v>1</v>
      </c>
      <c r="J20" s="61">
        <v>1</v>
      </c>
      <c r="K20" s="62">
        <f t="shared" si="1"/>
        <v>1</v>
      </c>
      <c r="L20" s="61">
        <v>1</v>
      </c>
      <c r="M20" s="61">
        <v>1</v>
      </c>
      <c r="N20" s="62">
        <f t="shared" si="2"/>
        <v>1</v>
      </c>
      <c r="O20" s="57">
        <f>+VLOOKUP(D20,'[2]SEGUIMIENTO'!$D$18:$N$117,11,FALSE)</f>
        <v>12</v>
      </c>
      <c r="P20" s="29">
        <v>0.75</v>
      </c>
      <c r="Q20" s="149"/>
      <c r="R20" s="150"/>
      <c r="S20" s="83"/>
    </row>
    <row r="21" spans="1:19" ht="135">
      <c r="A21" s="1" t="s">
        <v>125</v>
      </c>
      <c r="B21" s="1" t="s">
        <v>130</v>
      </c>
      <c r="C21" s="59" t="s">
        <v>2</v>
      </c>
      <c r="D21" s="14" t="s">
        <v>31</v>
      </c>
      <c r="E21" s="14" t="s">
        <v>151</v>
      </c>
      <c r="F21" s="61">
        <v>2</v>
      </c>
      <c r="G21" s="61">
        <v>2</v>
      </c>
      <c r="H21" s="62">
        <f t="shared" si="0"/>
        <v>1</v>
      </c>
      <c r="I21" s="61">
        <v>2</v>
      </c>
      <c r="J21" s="61">
        <v>2</v>
      </c>
      <c r="K21" s="62">
        <f t="shared" si="1"/>
        <v>1</v>
      </c>
      <c r="L21" s="61">
        <v>2</v>
      </c>
      <c r="M21" s="61">
        <v>2</v>
      </c>
      <c r="N21" s="62">
        <f t="shared" si="2"/>
        <v>1</v>
      </c>
      <c r="O21" s="57">
        <f>+VLOOKUP(D21,'[2]SEGUIMIENTO'!$D$18:$N$117,11,FALSE)</f>
        <v>30</v>
      </c>
      <c r="P21" s="29">
        <v>0.6</v>
      </c>
      <c r="Q21" s="149"/>
      <c r="R21" s="150"/>
      <c r="S21" s="83"/>
    </row>
    <row r="22" spans="1:19" ht="135">
      <c r="A22" s="1" t="s">
        <v>125</v>
      </c>
      <c r="B22" s="1" t="s">
        <v>130</v>
      </c>
      <c r="C22" s="59" t="s">
        <v>2</v>
      </c>
      <c r="D22" s="14" t="s">
        <v>32</v>
      </c>
      <c r="E22" s="14" t="s">
        <v>151</v>
      </c>
      <c r="F22" s="61">
        <v>1</v>
      </c>
      <c r="G22" s="61">
        <v>1</v>
      </c>
      <c r="H22" s="62">
        <f t="shared" si="0"/>
        <v>1</v>
      </c>
      <c r="I22" s="61">
        <v>1</v>
      </c>
      <c r="J22" s="61">
        <v>1</v>
      </c>
      <c r="K22" s="62">
        <f t="shared" si="1"/>
        <v>1</v>
      </c>
      <c r="L22" s="61">
        <v>1</v>
      </c>
      <c r="M22" s="61">
        <v>1</v>
      </c>
      <c r="N22" s="62">
        <f t="shared" si="2"/>
        <v>1</v>
      </c>
      <c r="O22" s="57">
        <f>+VLOOKUP(D22,'[2]SEGUIMIENTO'!$D$18:$N$117,11,FALSE)</f>
        <v>12</v>
      </c>
      <c r="P22" s="29">
        <v>0.75</v>
      </c>
      <c r="Q22" s="149"/>
      <c r="R22" s="150"/>
      <c r="S22" s="83"/>
    </row>
    <row r="23" spans="1:19" ht="135">
      <c r="A23" s="1" t="s">
        <v>125</v>
      </c>
      <c r="B23" s="1" t="s">
        <v>130</v>
      </c>
      <c r="C23" s="59" t="s">
        <v>2</v>
      </c>
      <c r="D23" s="14" t="s">
        <v>33</v>
      </c>
      <c r="E23" s="14" t="s">
        <v>151</v>
      </c>
      <c r="F23" s="61">
        <v>0</v>
      </c>
      <c r="G23" s="61">
        <v>0</v>
      </c>
      <c r="H23" s="62" t="str">
        <f t="shared" si="0"/>
        <v>SPP</v>
      </c>
      <c r="I23" s="61">
        <v>0</v>
      </c>
      <c r="J23" s="61">
        <v>0</v>
      </c>
      <c r="K23" s="62" t="str">
        <f t="shared" si="1"/>
        <v>SPP</v>
      </c>
      <c r="L23" s="61">
        <v>1</v>
      </c>
      <c r="M23" s="61">
        <v>1</v>
      </c>
      <c r="N23" s="62">
        <f t="shared" si="2"/>
        <v>1</v>
      </c>
      <c r="O23" s="57">
        <f>+VLOOKUP(D23,'[2]SEGUIMIENTO'!$D$18:$N$117,11,FALSE)</f>
        <v>4</v>
      </c>
      <c r="P23" s="29">
        <v>0.75</v>
      </c>
      <c r="Q23" s="149"/>
      <c r="R23" s="150"/>
      <c r="S23" s="83"/>
    </row>
    <row r="24" spans="1:19" ht="135">
      <c r="A24" s="1" t="s">
        <v>125</v>
      </c>
      <c r="B24" s="1" t="s">
        <v>130</v>
      </c>
      <c r="C24" s="59" t="s">
        <v>2</v>
      </c>
      <c r="D24" s="14" t="s">
        <v>34</v>
      </c>
      <c r="E24" s="14" t="s">
        <v>151</v>
      </c>
      <c r="F24" s="61">
        <v>0</v>
      </c>
      <c r="G24" s="61">
        <v>0</v>
      </c>
      <c r="H24" s="62" t="str">
        <f t="shared" si="0"/>
        <v>SPP</v>
      </c>
      <c r="I24" s="61">
        <v>0</v>
      </c>
      <c r="J24" s="61">
        <v>0</v>
      </c>
      <c r="K24" s="62" t="str">
        <f t="shared" si="1"/>
        <v>SPP</v>
      </c>
      <c r="L24" s="61">
        <v>1</v>
      </c>
      <c r="M24" s="61">
        <v>1</v>
      </c>
      <c r="N24" s="62">
        <f t="shared" si="2"/>
        <v>1</v>
      </c>
      <c r="O24" s="57">
        <f>+VLOOKUP(D24,'[2]SEGUIMIENTO'!$D$18:$N$117,11,FALSE)</f>
        <v>5</v>
      </c>
      <c r="P24" s="29">
        <v>0.6</v>
      </c>
      <c r="Q24" s="149"/>
      <c r="R24" s="150"/>
      <c r="S24" s="83"/>
    </row>
    <row r="25" spans="1:19" ht="135">
      <c r="A25" s="1" t="s">
        <v>125</v>
      </c>
      <c r="B25" s="1" t="s">
        <v>130</v>
      </c>
      <c r="C25" s="59" t="s">
        <v>2</v>
      </c>
      <c r="D25" s="14" t="s">
        <v>35</v>
      </c>
      <c r="E25" s="14" t="s">
        <v>151</v>
      </c>
      <c r="F25" s="61">
        <v>0</v>
      </c>
      <c r="G25" s="61">
        <v>0</v>
      </c>
      <c r="H25" s="62" t="str">
        <f t="shared" si="0"/>
        <v>SPP</v>
      </c>
      <c r="I25" s="61">
        <v>1</v>
      </c>
      <c r="J25" s="61">
        <v>1</v>
      </c>
      <c r="K25" s="62">
        <f t="shared" si="1"/>
        <v>1</v>
      </c>
      <c r="L25" s="61">
        <v>0</v>
      </c>
      <c r="M25" s="61">
        <v>0</v>
      </c>
      <c r="N25" s="62" t="str">
        <f t="shared" si="2"/>
        <v>SPP</v>
      </c>
      <c r="O25" s="57">
        <f>+VLOOKUP(D25,'[2]SEGUIMIENTO'!$D$18:$N$117,11,FALSE)</f>
        <v>4</v>
      </c>
      <c r="P25" s="29">
        <v>0.75</v>
      </c>
      <c r="Q25" s="149"/>
      <c r="R25" s="150"/>
      <c r="S25" s="83"/>
    </row>
    <row r="26" spans="1:19" ht="135">
      <c r="A26" s="1" t="s">
        <v>125</v>
      </c>
      <c r="B26" s="1" t="s">
        <v>130</v>
      </c>
      <c r="C26" s="59" t="s">
        <v>2</v>
      </c>
      <c r="D26" s="14" t="s">
        <v>36</v>
      </c>
      <c r="E26" s="14" t="s">
        <v>151</v>
      </c>
      <c r="F26" s="61">
        <v>0</v>
      </c>
      <c r="G26" s="61">
        <v>0</v>
      </c>
      <c r="H26" s="62" t="str">
        <f t="shared" si="0"/>
        <v>SPP</v>
      </c>
      <c r="I26" s="61">
        <v>0</v>
      </c>
      <c r="J26" s="61">
        <v>0</v>
      </c>
      <c r="K26" s="62" t="str">
        <f t="shared" si="1"/>
        <v>SPP</v>
      </c>
      <c r="L26" s="61">
        <v>0</v>
      </c>
      <c r="M26" s="61">
        <v>0</v>
      </c>
      <c r="N26" s="62" t="str">
        <f t="shared" si="2"/>
        <v>SPP</v>
      </c>
      <c r="O26" s="57">
        <f>+VLOOKUP(D26,'[2]SEGUIMIENTO'!$D$18:$N$117,11,FALSE)</f>
        <v>13</v>
      </c>
      <c r="P26" s="29">
        <v>0.08</v>
      </c>
      <c r="Q26" s="149"/>
      <c r="R26" s="150"/>
      <c r="S26" s="83"/>
    </row>
    <row r="27" spans="1:19" ht="135">
      <c r="A27" s="1" t="s">
        <v>125</v>
      </c>
      <c r="B27" s="1" t="s">
        <v>130</v>
      </c>
      <c r="C27" s="59" t="s">
        <v>2</v>
      </c>
      <c r="D27" s="14" t="s">
        <v>37</v>
      </c>
      <c r="E27" s="14" t="s">
        <v>151</v>
      </c>
      <c r="F27" s="61">
        <v>1</v>
      </c>
      <c r="G27" s="61">
        <v>0</v>
      </c>
      <c r="H27" s="62">
        <f t="shared" si="0"/>
        <v>0</v>
      </c>
      <c r="I27" s="61">
        <v>0</v>
      </c>
      <c r="J27" s="61">
        <v>0</v>
      </c>
      <c r="K27" s="62" t="str">
        <f t="shared" si="1"/>
        <v>SPP</v>
      </c>
      <c r="L27" s="61">
        <v>0</v>
      </c>
      <c r="M27" s="61">
        <v>0</v>
      </c>
      <c r="N27" s="62" t="str">
        <f t="shared" si="2"/>
        <v>SPP</v>
      </c>
      <c r="O27" s="57">
        <f>+VLOOKUP(D27,'[2]SEGUIMIENTO'!$D$18:$N$117,11,FALSE)</f>
        <v>1</v>
      </c>
      <c r="P27" s="29">
        <v>0</v>
      </c>
      <c r="Q27" s="149"/>
      <c r="R27" s="150"/>
      <c r="S27" s="83"/>
    </row>
    <row r="28" spans="1:19" ht="135">
      <c r="A28" s="1" t="s">
        <v>125</v>
      </c>
      <c r="B28" s="1" t="s">
        <v>130</v>
      </c>
      <c r="C28" s="59" t="s">
        <v>2</v>
      </c>
      <c r="D28" s="14" t="s">
        <v>38</v>
      </c>
      <c r="E28" s="14" t="s">
        <v>151</v>
      </c>
      <c r="F28" s="61">
        <v>0</v>
      </c>
      <c r="G28" s="61">
        <v>0</v>
      </c>
      <c r="H28" s="62" t="str">
        <f t="shared" si="0"/>
        <v>SPP</v>
      </c>
      <c r="I28" s="61">
        <v>1</v>
      </c>
      <c r="J28" s="61">
        <v>0</v>
      </c>
      <c r="K28" s="62">
        <f t="shared" si="1"/>
        <v>0</v>
      </c>
      <c r="L28" s="61">
        <v>0</v>
      </c>
      <c r="M28" s="61">
        <v>0</v>
      </c>
      <c r="N28" s="62" t="str">
        <f t="shared" si="2"/>
        <v>SPP</v>
      </c>
      <c r="O28" s="57">
        <f>+VLOOKUP(D28,'[2]SEGUIMIENTO'!$D$18:$N$117,11,FALSE)</f>
        <v>4</v>
      </c>
      <c r="P28" s="29">
        <v>0</v>
      </c>
      <c r="Q28" s="149"/>
      <c r="R28" s="150"/>
      <c r="S28" s="83"/>
    </row>
    <row r="29" spans="1:19" ht="120">
      <c r="A29" s="1" t="s">
        <v>135</v>
      </c>
      <c r="B29" s="1" t="s">
        <v>136</v>
      </c>
      <c r="C29" s="59" t="s">
        <v>14</v>
      </c>
      <c r="D29" s="14" t="s">
        <v>39</v>
      </c>
      <c r="E29" s="14" t="s">
        <v>152</v>
      </c>
      <c r="F29" s="61">
        <v>0</v>
      </c>
      <c r="G29" s="61">
        <v>0</v>
      </c>
      <c r="H29" s="62" t="str">
        <f t="shared" si="0"/>
        <v>SPP</v>
      </c>
      <c r="I29" s="61">
        <v>0</v>
      </c>
      <c r="J29" s="61">
        <v>0</v>
      </c>
      <c r="K29" s="62" t="str">
        <f t="shared" si="1"/>
        <v>SPP</v>
      </c>
      <c r="L29" s="61">
        <v>0</v>
      </c>
      <c r="M29" s="61">
        <v>0</v>
      </c>
      <c r="N29" s="62" t="str">
        <f t="shared" si="2"/>
        <v>SPP</v>
      </c>
      <c r="O29" s="57">
        <f>+VLOOKUP(D29,'[2]SEGUIMIENTO'!$D$18:$N$117,11,FALSE)</f>
        <v>17</v>
      </c>
      <c r="P29" s="29">
        <v>0</v>
      </c>
      <c r="Q29" s="149">
        <v>1194030452</v>
      </c>
      <c r="R29" s="150">
        <f>+'[3]REP_EPG034_EjecucionPresupuesta'!$W$23</f>
        <v>927604667.2</v>
      </c>
      <c r="S29" s="83"/>
    </row>
    <row r="30" spans="1:19" ht="120">
      <c r="A30" s="1" t="s">
        <v>135</v>
      </c>
      <c r="B30" s="1" t="s">
        <v>136</v>
      </c>
      <c r="C30" s="59" t="s">
        <v>14</v>
      </c>
      <c r="D30" s="14" t="s">
        <v>40</v>
      </c>
      <c r="E30" s="14" t="s">
        <v>152</v>
      </c>
      <c r="F30" s="61">
        <v>0</v>
      </c>
      <c r="G30" s="61">
        <v>0</v>
      </c>
      <c r="H30" s="62" t="str">
        <f t="shared" si="0"/>
        <v>SPP</v>
      </c>
      <c r="I30" s="61">
        <v>1</v>
      </c>
      <c r="J30" s="61">
        <v>1</v>
      </c>
      <c r="K30" s="62">
        <f t="shared" si="1"/>
        <v>1</v>
      </c>
      <c r="L30" s="61">
        <v>2</v>
      </c>
      <c r="M30" s="61">
        <v>1</v>
      </c>
      <c r="N30" s="62">
        <f t="shared" si="2"/>
        <v>0.5</v>
      </c>
      <c r="O30" s="57">
        <v>7</v>
      </c>
      <c r="P30" s="29">
        <v>0.67</v>
      </c>
      <c r="Q30" s="149"/>
      <c r="R30" s="150"/>
      <c r="S30" s="83" t="s">
        <v>297</v>
      </c>
    </row>
    <row r="31" spans="1:19" ht="120">
      <c r="A31" s="1" t="s">
        <v>135</v>
      </c>
      <c r="B31" s="1" t="s">
        <v>136</v>
      </c>
      <c r="C31" s="59" t="s">
        <v>14</v>
      </c>
      <c r="D31" s="14" t="s">
        <v>41</v>
      </c>
      <c r="E31" s="14" t="s">
        <v>152</v>
      </c>
      <c r="F31" s="61">
        <v>0</v>
      </c>
      <c r="G31" s="61">
        <v>0</v>
      </c>
      <c r="H31" s="62" t="str">
        <f t="shared" si="0"/>
        <v>SPP</v>
      </c>
      <c r="I31" s="61">
        <v>0</v>
      </c>
      <c r="J31" s="61">
        <v>0</v>
      </c>
      <c r="K31" s="62" t="str">
        <f t="shared" si="1"/>
        <v>SPP</v>
      </c>
      <c r="L31" s="61">
        <v>0</v>
      </c>
      <c r="M31" s="61">
        <v>0</v>
      </c>
      <c r="N31" s="62" t="str">
        <f t="shared" si="2"/>
        <v>SPP</v>
      </c>
      <c r="O31" s="57">
        <f>+VLOOKUP(D31,'[2]SEGUIMIENTO'!$D$18:$N$117,11,FALSE)</f>
        <v>2</v>
      </c>
      <c r="P31" s="29">
        <v>0</v>
      </c>
      <c r="Q31" s="149"/>
      <c r="R31" s="150"/>
      <c r="S31" s="83"/>
    </row>
    <row r="32" spans="1:19" ht="135">
      <c r="A32" s="1" t="s">
        <v>131</v>
      </c>
      <c r="B32" s="1" t="s">
        <v>134</v>
      </c>
      <c r="C32" s="65" t="s">
        <v>3</v>
      </c>
      <c r="D32" s="14" t="s">
        <v>42</v>
      </c>
      <c r="E32" s="14" t="s">
        <v>151</v>
      </c>
      <c r="F32" s="61">
        <v>0</v>
      </c>
      <c r="G32" s="61">
        <v>0</v>
      </c>
      <c r="H32" s="62" t="str">
        <f t="shared" si="0"/>
        <v>SPP</v>
      </c>
      <c r="I32" s="61">
        <v>0</v>
      </c>
      <c r="J32" s="61">
        <v>0</v>
      </c>
      <c r="K32" s="62" t="str">
        <f t="shared" si="1"/>
        <v>SPP</v>
      </c>
      <c r="L32" s="61">
        <v>0</v>
      </c>
      <c r="M32" s="61">
        <v>0</v>
      </c>
      <c r="N32" s="62" t="str">
        <f t="shared" si="2"/>
        <v>SPP</v>
      </c>
      <c r="O32" s="57">
        <f>+VLOOKUP(D32,'[2]SEGUIMIENTO'!$D$18:$N$117,11,FALSE)</f>
        <v>1</v>
      </c>
      <c r="P32" s="29">
        <v>1</v>
      </c>
      <c r="Q32" s="149">
        <v>7824618151</v>
      </c>
      <c r="R32" s="150">
        <f>+'[3]REP_EPG034_EjecucionPresupuesta'!$W$16+'[3]REP_EPG034_EjecucionPresupuesta'!$W$17</f>
        <v>7305404049.2</v>
      </c>
      <c r="S32" s="83"/>
    </row>
    <row r="33" spans="1:19" ht="135">
      <c r="A33" s="1" t="s">
        <v>131</v>
      </c>
      <c r="B33" s="1" t="s">
        <v>134</v>
      </c>
      <c r="C33" s="65" t="s">
        <v>3</v>
      </c>
      <c r="D33" s="14" t="s">
        <v>43</v>
      </c>
      <c r="E33" s="14" t="s">
        <v>151</v>
      </c>
      <c r="F33" s="61">
        <v>1</v>
      </c>
      <c r="G33" s="61">
        <v>1</v>
      </c>
      <c r="H33" s="62">
        <f t="shared" si="0"/>
        <v>1</v>
      </c>
      <c r="I33" s="61">
        <v>1</v>
      </c>
      <c r="J33" s="61">
        <v>1</v>
      </c>
      <c r="K33" s="62">
        <f t="shared" si="1"/>
        <v>1</v>
      </c>
      <c r="L33" s="61">
        <v>0</v>
      </c>
      <c r="M33" s="61">
        <v>0</v>
      </c>
      <c r="N33" s="62" t="str">
        <f t="shared" si="2"/>
        <v>SPP</v>
      </c>
      <c r="O33" s="57">
        <f>+VLOOKUP(D33,'[2]SEGUIMIENTO'!$D$18:$N$117,11,FALSE)</f>
        <v>5</v>
      </c>
      <c r="P33" s="29">
        <v>0.6</v>
      </c>
      <c r="Q33" s="149"/>
      <c r="R33" s="150"/>
      <c r="S33" s="83"/>
    </row>
    <row r="34" spans="1:19" ht="135">
      <c r="A34" s="1" t="s">
        <v>131</v>
      </c>
      <c r="B34" s="1" t="s">
        <v>134</v>
      </c>
      <c r="C34" s="65" t="s">
        <v>3</v>
      </c>
      <c r="D34" s="14" t="s">
        <v>44</v>
      </c>
      <c r="E34" s="14" t="s">
        <v>151</v>
      </c>
      <c r="F34" s="61">
        <v>0</v>
      </c>
      <c r="G34" s="61">
        <v>0</v>
      </c>
      <c r="H34" s="62" t="str">
        <f t="shared" si="0"/>
        <v>SPP</v>
      </c>
      <c r="I34" s="61">
        <v>0</v>
      </c>
      <c r="J34" s="61">
        <v>0</v>
      </c>
      <c r="K34" s="62" t="str">
        <f t="shared" si="1"/>
        <v>SPP</v>
      </c>
      <c r="L34" s="61">
        <v>0</v>
      </c>
      <c r="M34" s="61">
        <v>0</v>
      </c>
      <c r="N34" s="62" t="str">
        <f t="shared" si="2"/>
        <v>SPP</v>
      </c>
      <c r="O34" s="57">
        <f>+VLOOKUP(D34,'[2]SEGUIMIENTO'!$D$18:$N$117,11,FALSE)</f>
        <v>19</v>
      </c>
      <c r="P34" s="29">
        <v>0.11</v>
      </c>
      <c r="Q34" s="149"/>
      <c r="R34" s="150"/>
      <c r="S34" s="85" t="s">
        <v>210</v>
      </c>
    </row>
    <row r="35" spans="1:19" ht="270">
      <c r="A35" s="1" t="s">
        <v>131</v>
      </c>
      <c r="B35" s="56" t="s">
        <v>144</v>
      </c>
      <c r="C35" s="65" t="s">
        <v>3</v>
      </c>
      <c r="D35" s="14" t="s">
        <v>45</v>
      </c>
      <c r="E35" s="14" t="s">
        <v>151</v>
      </c>
      <c r="F35" s="61">
        <v>0</v>
      </c>
      <c r="G35" s="61">
        <v>0</v>
      </c>
      <c r="H35" s="62" t="str">
        <f t="shared" si="0"/>
        <v>SPP</v>
      </c>
      <c r="I35" s="61">
        <v>0</v>
      </c>
      <c r="J35" s="61">
        <v>0</v>
      </c>
      <c r="K35" s="62" t="str">
        <f t="shared" si="1"/>
        <v>SPP</v>
      </c>
      <c r="L35" s="61">
        <v>0</v>
      </c>
      <c r="M35" s="61">
        <v>0</v>
      </c>
      <c r="N35" s="62" t="str">
        <f t="shared" si="2"/>
        <v>SPP</v>
      </c>
      <c r="O35" s="57">
        <f>+VLOOKUP(D35,'[2]SEGUIMIENTO'!$D$18:$N$117,11,FALSE)</f>
        <v>2</v>
      </c>
      <c r="P35" s="29">
        <v>0</v>
      </c>
      <c r="Q35" s="149"/>
      <c r="R35" s="150"/>
      <c r="S35" s="83"/>
    </row>
    <row r="36" spans="1:19" ht="135">
      <c r="A36" s="1" t="s">
        <v>131</v>
      </c>
      <c r="B36" s="1" t="s">
        <v>134</v>
      </c>
      <c r="C36" s="65" t="s">
        <v>3</v>
      </c>
      <c r="D36" s="14" t="s">
        <v>46</v>
      </c>
      <c r="E36" s="14" t="s">
        <v>151</v>
      </c>
      <c r="F36" s="61">
        <v>1</v>
      </c>
      <c r="G36" s="61">
        <v>0</v>
      </c>
      <c r="H36" s="62">
        <f t="shared" si="0"/>
        <v>0</v>
      </c>
      <c r="I36" s="61">
        <v>0</v>
      </c>
      <c r="J36" s="61">
        <v>0</v>
      </c>
      <c r="K36" s="62" t="str">
        <f t="shared" si="1"/>
        <v>SPP</v>
      </c>
      <c r="L36" s="61">
        <v>0</v>
      </c>
      <c r="M36" s="61">
        <v>0</v>
      </c>
      <c r="N36" s="62" t="str">
        <f t="shared" si="2"/>
        <v>SPP</v>
      </c>
      <c r="O36" s="57">
        <f>+VLOOKUP(D36,'[2]SEGUIMIENTO'!$D$18:$N$117,11,FALSE)</f>
        <v>18</v>
      </c>
      <c r="P36" s="29">
        <v>0.67</v>
      </c>
      <c r="Q36" s="149"/>
      <c r="R36" s="150"/>
      <c r="S36" s="83"/>
    </row>
    <row r="37" spans="1:19" ht="135">
      <c r="A37" s="1" t="s">
        <v>131</v>
      </c>
      <c r="B37" s="1" t="s">
        <v>134</v>
      </c>
      <c r="C37" s="65" t="s">
        <v>3</v>
      </c>
      <c r="D37" s="14" t="s">
        <v>47</v>
      </c>
      <c r="E37" s="14" t="s">
        <v>151</v>
      </c>
      <c r="F37" s="61">
        <v>0</v>
      </c>
      <c r="G37" s="61">
        <v>0</v>
      </c>
      <c r="H37" s="62" t="str">
        <f t="shared" si="0"/>
        <v>SPP</v>
      </c>
      <c r="I37" s="61">
        <v>2</v>
      </c>
      <c r="J37" s="61">
        <v>0</v>
      </c>
      <c r="K37" s="62">
        <f t="shared" si="1"/>
        <v>0</v>
      </c>
      <c r="L37" s="61">
        <v>1</v>
      </c>
      <c r="M37" s="61">
        <v>1</v>
      </c>
      <c r="N37" s="62">
        <f t="shared" si="2"/>
        <v>1</v>
      </c>
      <c r="O37" s="57">
        <f>+VLOOKUP(D37,'[2]SEGUIMIENTO'!$D$18:$N$117,11,FALSE)</f>
        <v>17</v>
      </c>
      <c r="P37" s="29">
        <v>0.53</v>
      </c>
      <c r="Q37" s="149"/>
      <c r="R37" s="150"/>
      <c r="S37" s="83"/>
    </row>
    <row r="38" spans="1:19" ht="135">
      <c r="A38" s="1" t="s">
        <v>131</v>
      </c>
      <c r="B38" s="1" t="s">
        <v>134</v>
      </c>
      <c r="C38" s="65" t="s">
        <v>3</v>
      </c>
      <c r="D38" s="14" t="s">
        <v>48</v>
      </c>
      <c r="E38" s="14" t="s">
        <v>151</v>
      </c>
      <c r="F38" s="61">
        <v>0</v>
      </c>
      <c r="G38" s="61">
        <v>0</v>
      </c>
      <c r="H38" s="62" t="str">
        <f t="shared" si="0"/>
        <v>SPP</v>
      </c>
      <c r="I38" s="61">
        <v>0</v>
      </c>
      <c r="J38" s="61">
        <v>0</v>
      </c>
      <c r="K38" s="62" t="str">
        <f t="shared" si="1"/>
        <v>SPP</v>
      </c>
      <c r="L38" s="61">
        <v>0</v>
      </c>
      <c r="M38" s="61">
        <v>0</v>
      </c>
      <c r="N38" s="62" t="str">
        <f t="shared" si="2"/>
        <v>SPP</v>
      </c>
      <c r="O38" s="57" t="e">
        <f>+VLOOKUP(D38,'[2]SEGUIMIENTO'!$D$18:$N$117,11,FALSE)</f>
        <v>#REF!</v>
      </c>
      <c r="P38" s="29">
        <v>0</v>
      </c>
      <c r="Q38" s="149"/>
      <c r="R38" s="150"/>
      <c r="S38" s="83"/>
    </row>
    <row r="39" spans="1:19" ht="38.25">
      <c r="A39" s="141" t="s">
        <v>131</v>
      </c>
      <c r="B39" s="140" t="s">
        <v>134</v>
      </c>
      <c r="C39" s="151" t="s">
        <v>4</v>
      </c>
      <c r="D39" s="14" t="s">
        <v>49</v>
      </c>
      <c r="E39" s="14" t="s">
        <v>151</v>
      </c>
      <c r="F39" s="61">
        <v>0</v>
      </c>
      <c r="G39" s="61">
        <v>0</v>
      </c>
      <c r="H39" s="62" t="str">
        <f t="shared" si="0"/>
        <v>SPP</v>
      </c>
      <c r="I39" s="61">
        <v>0</v>
      </c>
      <c r="J39" s="61">
        <v>0</v>
      </c>
      <c r="K39" s="62" t="str">
        <f t="shared" si="1"/>
        <v>SPP</v>
      </c>
      <c r="L39" s="61">
        <v>0</v>
      </c>
      <c r="M39" s="61">
        <v>0</v>
      </c>
      <c r="N39" s="62" t="str">
        <f t="shared" si="2"/>
        <v>SPP</v>
      </c>
      <c r="O39" s="57">
        <f>+VLOOKUP(D39,'[2]SEGUIMIENTO'!$D$18:$N$117,11,FALSE)</f>
        <v>1</v>
      </c>
      <c r="P39" s="29">
        <v>0</v>
      </c>
      <c r="Q39" s="149">
        <v>1614933183</v>
      </c>
      <c r="R39" s="150">
        <f>+'[3]REP_EPG034_EjecucionPresupuesta'!$W$24</f>
        <v>1445226206.2</v>
      </c>
      <c r="S39" s="152"/>
    </row>
    <row r="40" spans="1:19" ht="38.25">
      <c r="A40" s="141"/>
      <c r="B40" s="140"/>
      <c r="C40" s="151"/>
      <c r="D40" s="14" t="s">
        <v>50</v>
      </c>
      <c r="E40" s="14" t="s">
        <v>151</v>
      </c>
      <c r="F40" s="61">
        <v>0</v>
      </c>
      <c r="G40" s="61">
        <v>0</v>
      </c>
      <c r="H40" s="62" t="str">
        <f t="shared" si="0"/>
        <v>SPP</v>
      </c>
      <c r="I40" s="61">
        <v>0</v>
      </c>
      <c r="J40" s="61">
        <v>0</v>
      </c>
      <c r="K40" s="62" t="str">
        <f t="shared" si="1"/>
        <v>SPP</v>
      </c>
      <c r="L40" s="61">
        <v>0</v>
      </c>
      <c r="M40" s="61">
        <v>0</v>
      </c>
      <c r="N40" s="62" t="str">
        <f t="shared" si="2"/>
        <v>SPP</v>
      </c>
      <c r="O40" s="57">
        <f>+VLOOKUP(D40,'[2]SEGUIMIENTO'!$D$18:$N$117,11,FALSE)</f>
        <v>3</v>
      </c>
      <c r="P40" s="29">
        <v>0.33</v>
      </c>
      <c r="Q40" s="149"/>
      <c r="R40" s="150"/>
      <c r="S40" s="153"/>
    </row>
    <row r="41" spans="1:19" ht="38.25">
      <c r="A41" s="141"/>
      <c r="B41" s="140"/>
      <c r="C41" s="151"/>
      <c r="D41" s="14" t="s">
        <v>51</v>
      </c>
      <c r="E41" s="14" t="s">
        <v>151</v>
      </c>
      <c r="F41" s="61">
        <v>0</v>
      </c>
      <c r="G41" s="61">
        <v>0</v>
      </c>
      <c r="H41" s="62" t="str">
        <f t="shared" si="0"/>
        <v>SPP</v>
      </c>
      <c r="I41" s="61">
        <v>0</v>
      </c>
      <c r="J41" s="61">
        <v>0</v>
      </c>
      <c r="K41" s="62" t="str">
        <f t="shared" si="1"/>
        <v>SPP</v>
      </c>
      <c r="L41" s="61">
        <v>0</v>
      </c>
      <c r="M41" s="61">
        <v>0</v>
      </c>
      <c r="N41" s="62" t="str">
        <f t="shared" si="2"/>
        <v>SPP</v>
      </c>
      <c r="O41" s="57">
        <f>+VLOOKUP(D41,'[2]SEGUIMIENTO'!$D$18:$N$117,11,FALSE)</f>
        <v>3</v>
      </c>
      <c r="P41" s="29">
        <v>0.33</v>
      </c>
      <c r="Q41" s="149"/>
      <c r="R41" s="150"/>
      <c r="S41" s="154"/>
    </row>
    <row r="42" spans="1:19" ht="90">
      <c r="A42" s="1" t="s">
        <v>145</v>
      </c>
      <c r="B42" s="1" t="s">
        <v>146</v>
      </c>
      <c r="C42" s="65" t="s">
        <v>5</v>
      </c>
      <c r="D42" s="14" t="s">
        <v>52</v>
      </c>
      <c r="E42" s="14" t="s">
        <v>154</v>
      </c>
      <c r="F42" s="61">
        <v>0</v>
      </c>
      <c r="G42" s="61">
        <v>0</v>
      </c>
      <c r="H42" s="62" t="str">
        <f t="shared" si="0"/>
        <v>SPP</v>
      </c>
      <c r="I42" s="61">
        <v>0</v>
      </c>
      <c r="J42" s="61">
        <v>0</v>
      </c>
      <c r="K42" s="62" t="str">
        <f t="shared" si="1"/>
        <v>SPP</v>
      </c>
      <c r="L42" s="61">
        <v>0</v>
      </c>
      <c r="M42" s="61">
        <v>0</v>
      </c>
      <c r="N42" s="62" t="str">
        <f t="shared" si="2"/>
        <v>SPP</v>
      </c>
      <c r="O42" s="57">
        <f>+VLOOKUP(D42,'[2]SEGUIMIENTO'!$D$18:$N$117,11,FALSE)</f>
        <v>2</v>
      </c>
      <c r="P42" s="29">
        <v>0</v>
      </c>
      <c r="Q42" s="149">
        <v>703218740</v>
      </c>
      <c r="R42" s="150">
        <f>+'[3]REP_EPG034_EjecucionPresupuesta'!$W$25</f>
        <v>678871403.2</v>
      </c>
      <c r="S42" s="83"/>
    </row>
    <row r="43" spans="1:19" ht="90">
      <c r="A43" s="1" t="s">
        <v>145</v>
      </c>
      <c r="B43" s="1" t="s">
        <v>146</v>
      </c>
      <c r="C43" s="65" t="s">
        <v>5</v>
      </c>
      <c r="D43" s="14" t="s">
        <v>53</v>
      </c>
      <c r="E43" s="14" t="s">
        <v>154</v>
      </c>
      <c r="F43" s="61">
        <v>0</v>
      </c>
      <c r="G43" s="61">
        <v>0</v>
      </c>
      <c r="H43" s="62" t="str">
        <f t="shared" si="0"/>
        <v>SPP</v>
      </c>
      <c r="I43" s="61">
        <v>0</v>
      </c>
      <c r="J43" s="61">
        <v>0</v>
      </c>
      <c r="K43" s="62" t="str">
        <f t="shared" si="1"/>
        <v>SPP</v>
      </c>
      <c r="L43" s="61">
        <v>0</v>
      </c>
      <c r="M43" s="61">
        <v>0</v>
      </c>
      <c r="N43" s="62" t="str">
        <f t="shared" si="2"/>
        <v>SPP</v>
      </c>
      <c r="O43" s="57">
        <f>+VLOOKUP(D43,'[2]SEGUIMIENTO'!$D$18:$N$117,11,FALSE)</f>
        <v>1</v>
      </c>
      <c r="P43" s="29">
        <v>0</v>
      </c>
      <c r="Q43" s="149"/>
      <c r="R43" s="150"/>
      <c r="S43" s="83"/>
    </row>
    <row r="44" spans="1:19" ht="90">
      <c r="A44" s="1" t="s">
        <v>145</v>
      </c>
      <c r="B44" s="1" t="s">
        <v>146</v>
      </c>
      <c r="C44" s="65" t="s">
        <v>5</v>
      </c>
      <c r="D44" s="14" t="s">
        <v>54</v>
      </c>
      <c r="E44" s="14" t="s">
        <v>154</v>
      </c>
      <c r="F44" s="61">
        <v>0</v>
      </c>
      <c r="G44" s="61">
        <v>0</v>
      </c>
      <c r="H44" s="62" t="str">
        <f t="shared" si="0"/>
        <v>SPP</v>
      </c>
      <c r="I44" s="61">
        <v>0</v>
      </c>
      <c r="J44" s="61">
        <v>0</v>
      </c>
      <c r="K44" s="62" t="str">
        <f t="shared" si="1"/>
        <v>SPP</v>
      </c>
      <c r="L44" s="61">
        <v>0</v>
      </c>
      <c r="M44" s="61">
        <v>0</v>
      </c>
      <c r="N44" s="62" t="str">
        <f t="shared" si="2"/>
        <v>SPP</v>
      </c>
      <c r="O44" s="57">
        <f>+VLOOKUP(D44,'[2]SEGUIMIENTO'!$D$18:$N$117,11,FALSE)</f>
        <v>1</v>
      </c>
      <c r="P44" s="29">
        <v>0</v>
      </c>
      <c r="Q44" s="149"/>
      <c r="R44" s="150"/>
      <c r="S44" s="83"/>
    </row>
    <row r="45" spans="1:19" ht="90">
      <c r="A45" s="1" t="s">
        <v>145</v>
      </c>
      <c r="B45" s="1" t="s">
        <v>146</v>
      </c>
      <c r="C45" s="65" t="s">
        <v>5</v>
      </c>
      <c r="D45" s="14" t="s">
        <v>112</v>
      </c>
      <c r="E45" s="14" t="s">
        <v>154</v>
      </c>
      <c r="F45" s="61">
        <v>0</v>
      </c>
      <c r="G45" s="61">
        <v>0</v>
      </c>
      <c r="H45" s="62" t="str">
        <f t="shared" si="0"/>
        <v>SPP</v>
      </c>
      <c r="I45" s="61">
        <v>0</v>
      </c>
      <c r="J45" s="61">
        <v>0</v>
      </c>
      <c r="K45" s="62" t="str">
        <f t="shared" si="1"/>
        <v>SPP</v>
      </c>
      <c r="L45" s="61">
        <v>0</v>
      </c>
      <c r="M45" s="61">
        <v>0</v>
      </c>
      <c r="N45" s="62" t="str">
        <f t="shared" si="2"/>
        <v>SPP</v>
      </c>
      <c r="O45" s="57">
        <f>+VLOOKUP(D45,'[2]SEGUIMIENTO'!$D$18:$N$117,11,FALSE)</f>
        <v>1</v>
      </c>
      <c r="P45" s="29">
        <v>1</v>
      </c>
      <c r="Q45" s="149"/>
      <c r="R45" s="150"/>
      <c r="S45" s="83"/>
    </row>
    <row r="46" spans="1:19" ht="90">
      <c r="A46" s="1" t="s">
        <v>145</v>
      </c>
      <c r="B46" s="1" t="s">
        <v>146</v>
      </c>
      <c r="C46" s="65" t="s">
        <v>5</v>
      </c>
      <c r="D46" s="14" t="s">
        <v>113</v>
      </c>
      <c r="E46" s="14" t="s">
        <v>154</v>
      </c>
      <c r="F46" s="61">
        <v>0</v>
      </c>
      <c r="G46" s="61">
        <v>0</v>
      </c>
      <c r="H46" s="62" t="str">
        <f t="shared" si="0"/>
        <v>SPP</v>
      </c>
      <c r="I46" s="61">
        <v>0</v>
      </c>
      <c r="J46" s="61">
        <v>0</v>
      </c>
      <c r="K46" s="62" t="str">
        <f t="shared" si="1"/>
        <v>SPP</v>
      </c>
      <c r="L46" s="61">
        <v>0</v>
      </c>
      <c r="M46" s="61">
        <v>0</v>
      </c>
      <c r="N46" s="62" t="str">
        <f t="shared" si="2"/>
        <v>SPP</v>
      </c>
      <c r="O46" s="57">
        <f>+VLOOKUP(D46,'[2]SEGUIMIENTO'!$D$18:$N$117,11,FALSE)</f>
        <v>3</v>
      </c>
      <c r="P46" s="29">
        <v>0</v>
      </c>
      <c r="Q46" s="149"/>
      <c r="R46" s="150"/>
      <c r="S46" s="83"/>
    </row>
    <row r="47" spans="1:19" ht="90">
      <c r="A47" s="1" t="s">
        <v>145</v>
      </c>
      <c r="B47" s="1" t="s">
        <v>146</v>
      </c>
      <c r="C47" s="65" t="s">
        <v>5</v>
      </c>
      <c r="D47" s="14" t="s">
        <v>55</v>
      </c>
      <c r="E47" s="14" t="s">
        <v>154</v>
      </c>
      <c r="F47" s="61">
        <v>0</v>
      </c>
      <c r="G47" s="61">
        <v>0</v>
      </c>
      <c r="H47" s="62" t="str">
        <f t="shared" si="0"/>
        <v>SPP</v>
      </c>
      <c r="I47" s="61">
        <v>0</v>
      </c>
      <c r="J47" s="61">
        <v>0</v>
      </c>
      <c r="K47" s="62" t="str">
        <f t="shared" si="1"/>
        <v>SPP</v>
      </c>
      <c r="L47" s="61">
        <v>0</v>
      </c>
      <c r="M47" s="61">
        <v>0</v>
      </c>
      <c r="N47" s="62" t="str">
        <f t="shared" si="2"/>
        <v>SPP</v>
      </c>
      <c r="O47" s="57">
        <f>+VLOOKUP(D47,'[2]SEGUIMIENTO'!$D$18:$N$117,11,FALSE)</f>
        <v>2</v>
      </c>
      <c r="P47" s="29">
        <v>0.5</v>
      </c>
      <c r="Q47" s="149"/>
      <c r="R47" s="150"/>
      <c r="S47" s="83"/>
    </row>
    <row r="48" spans="1:19" ht="90">
      <c r="A48" s="1" t="s">
        <v>145</v>
      </c>
      <c r="B48" s="1" t="s">
        <v>146</v>
      </c>
      <c r="C48" s="65" t="s">
        <v>5</v>
      </c>
      <c r="D48" s="14" t="s">
        <v>56</v>
      </c>
      <c r="E48" s="14" t="s">
        <v>154</v>
      </c>
      <c r="F48" s="61">
        <v>0</v>
      </c>
      <c r="G48" s="61">
        <v>0</v>
      </c>
      <c r="H48" s="62" t="str">
        <f t="shared" si="0"/>
        <v>SPP</v>
      </c>
      <c r="I48" s="61">
        <v>0</v>
      </c>
      <c r="J48" s="61">
        <v>0</v>
      </c>
      <c r="K48" s="62" t="str">
        <f t="shared" si="1"/>
        <v>SPP</v>
      </c>
      <c r="L48" s="61">
        <v>0</v>
      </c>
      <c r="M48" s="61">
        <v>0</v>
      </c>
      <c r="N48" s="62" t="str">
        <f t="shared" si="2"/>
        <v>SPP</v>
      </c>
      <c r="O48" s="57">
        <f>+VLOOKUP(D48,'[2]SEGUIMIENTO'!$D$18:$N$117,11,FALSE)</f>
        <v>2</v>
      </c>
      <c r="P48" s="29">
        <v>0.5</v>
      </c>
      <c r="Q48" s="149"/>
      <c r="R48" s="150"/>
      <c r="S48" s="83"/>
    </row>
    <row r="49" spans="1:19" ht="90">
      <c r="A49" s="1" t="s">
        <v>145</v>
      </c>
      <c r="B49" s="1" t="s">
        <v>146</v>
      </c>
      <c r="C49" s="65" t="s">
        <v>5</v>
      </c>
      <c r="D49" s="14" t="s">
        <v>57</v>
      </c>
      <c r="E49" s="14" t="s">
        <v>154</v>
      </c>
      <c r="F49" s="61">
        <v>1</v>
      </c>
      <c r="G49" s="61">
        <v>1</v>
      </c>
      <c r="H49" s="62">
        <f t="shared" si="0"/>
        <v>1</v>
      </c>
      <c r="I49" s="61">
        <v>0</v>
      </c>
      <c r="J49" s="61">
        <v>0</v>
      </c>
      <c r="K49" s="62" t="str">
        <f t="shared" si="1"/>
        <v>SPP</v>
      </c>
      <c r="L49" s="61">
        <v>0</v>
      </c>
      <c r="M49" s="61">
        <v>0</v>
      </c>
      <c r="N49" s="62" t="str">
        <f t="shared" si="2"/>
        <v>SPP</v>
      </c>
      <c r="O49" s="57">
        <f>+VLOOKUP(D49,'[2]SEGUIMIENTO'!$D$18:$N$117,11,FALSE)</f>
        <v>6</v>
      </c>
      <c r="P49" s="29">
        <v>0.67</v>
      </c>
      <c r="Q49" s="149"/>
      <c r="R49" s="150"/>
      <c r="S49" s="83"/>
    </row>
    <row r="50" spans="1:19" ht="90">
      <c r="A50" s="1" t="s">
        <v>145</v>
      </c>
      <c r="B50" s="1" t="s">
        <v>146</v>
      </c>
      <c r="C50" s="65" t="s">
        <v>5</v>
      </c>
      <c r="D50" s="14" t="s">
        <v>58</v>
      </c>
      <c r="E50" s="14" t="s">
        <v>154</v>
      </c>
      <c r="F50" s="61">
        <v>0</v>
      </c>
      <c r="G50" s="61">
        <v>0</v>
      </c>
      <c r="H50" s="62" t="str">
        <f t="shared" si="0"/>
        <v>SPP</v>
      </c>
      <c r="I50" s="61">
        <v>0</v>
      </c>
      <c r="J50" s="61">
        <v>0</v>
      </c>
      <c r="K50" s="62" t="str">
        <f t="shared" si="1"/>
        <v>SPP</v>
      </c>
      <c r="L50" s="61">
        <v>2</v>
      </c>
      <c r="M50" s="61">
        <v>2</v>
      </c>
      <c r="N50" s="62">
        <f t="shared" si="2"/>
        <v>1</v>
      </c>
      <c r="O50" s="57">
        <f>+VLOOKUP(D50,'[2]SEGUIMIENTO'!$D$18:$N$117,11,FALSE)</f>
        <v>8</v>
      </c>
      <c r="P50" s="29">
        <v>0.75</v>
      </c>
      <c r="Q50" s="149"/>
      <c r="R50" s="150"/>
      <c r="S50" s="83"/>
    </row>
    <row r="51" spans="1:19" ht="90">
      <c r="A51" s="1" t="s">
        <v>145</v>
      </c>
      <c r="B51" s="1" t="s">
        <v>146</v>
      </c>
      <c r="C51" s="65" t="s">
        <v>5</v>
      </c>
      <c r="D51" s="14" t="s">
        <v>59</v>
      </c>
      <c r="E51" s="14" t="s">
        <v>154</v>
      </c>
      <c r="F51" s="61">
        <v>0</v>
      </c>
      <c r="G51" s="61">
        <v>0</v>
      </c>
      <c r="H51" s="62" t="str">
        <f t="shared" si="0"/>
        <v>SPP</v>
      </c>
      <c r="I51" s="61">
        <v>0</v>
      </c>
      <c r="J51" s="61">
        <v>0</v>
      </c>
      <c r="K51" s="62" t="str">
        <f t="shared" si="1"/>
        <v>SPP</v>
      </c>
      <c r="L51" s="61">
        <v>0</v>
      </c>
      <c r="M51" s="61">
        <v>0</v>
      </c>
      <c r="N51" s="62" t="str">
        <f t="shared" si="2"/>
        <v>SPP</v>
      </c>
      <c r="O51" s="57">
        <f>+VLOOKUP(D51,'[2]SEGUIMIENTO'!$D$18:$N$117,11,FALSE)</f>
        <v>1</v>
      </c>
      <c r="P51" s="29">
        <v>0</v>
      </c>
      <c r="Q51" s="149"/>
      <c r="R51" s="150"/>
      <c r="S51" s="83"/>
    </row>
    <row r="52" spans="1:19" ht="210">
      <c r="A52" s="56" t="s">
        <v>131</v>
      </c>
      <c r="B52" s="56" t="s">
        <v>137</v>
      </c>
      <c r="C52" s="65" t="s">
        <v>6</v>
      </c>
      <c r="D52" s="14" t="s">
        <v>114</v>
      </c>
      <c r="E52" s="14" t="s">
        <v>153</v>
      </c>
      <c r="F52" s="61">
        <v>0</v>
      </c>
      <c r="G52" s="61">
        <v>0</v>
      </c>
      <c r="H52" s="62" t="str">
        <f t="shared" si="0"/>
        <v>SPP</v>
      </c>
      <c r="I52" s="61">
        <v>0</v>
      </c>
      <c r="J52" s="61">
        <v>0</v>
      </c>
      <c r="K52" s="62" t="str">
        <f t="shared" si="1"/>
        <v>SPP</v>
      </c>
      <c r="L52" s="61">
        <v>0</v>
      </c>
      <c r="M52" s="61">
        <v>0</v>
      </c>
      <c r="N52" s="62" t="str">
        <f t="shared" si="2"/>
        <v>SPP</v>
      </c>
      <c r="O52" s="57">
        <f>+VLOOKUP(D52,'[2]SEGUIMIENTO'!$D$18:$N$117,11,FALSE)</f>
        <v>7</v>
      </c>
      <c r="P52" s="29">
        <v>0</v>
      </c>
      <c r="Q52" s="149">
        <v>2899501539</v>
      </c>
      <c r="R52" s="150">
        <f>+'[3]REP_EPG034_EjecucionPresupuesta'!$W$28</f>
        <v>1878684917.2</v>
      </c>
      <c r="S52" s="83"/>
    </row>
    <row r="53" spans="1:19" ht="120">
      <c r="A53" s="56" t="s">
        <v>139</v>
      </c>
      <c r="B53" s="1" t="s">
        <v>140</v>
      </c>
      <c r="C53" s="65" t="s">
        <v>6</v>
      </c>
      <c r="D53" s="14" t="s">
        <v>60</v>
      </c>
      <c r="E53" s="14" t="s">
        <v>153</v>
      </c>
      <c r="F53" s="61">
        <v>0</v>
      </c>
      <c r="G53" s="61">
        <v>0</v>
      </c>
      <c r="H53" s="62" t="str">
        <f t="shared" si="0"/>
        <v>SPP</v>
      </c>
      <c r="I53" s="61">
        <v>0</v>
      </c>
      <c r="J53" s="61">
        <v>0</v>
      </c>
      <c r="K53" s="62" t="str">
        <f t="shared" si="1"/>
        <v>SPP</v>
      </c>
      <c r="L53" s="61">
        <v>0</v>
      </c>
      <c r="M53" s="61">
        <v>0</v>
      </c>
      <c r="N53" s="62" t="str">
        <f t="shared" si="2"/>
        <v>SPP</v>
      </c>
      <c r="O53" s="57">
        <f>+VLOOKUP(D53,'[2]SEGUIMIENTO'!$D$18:$N$117,11,FALSE)</f>
        <v>2</v>
      </c>
      <c r="P53" s="29">
        <v>0.5</v>
      </c>
      <c r="Q53" s="149"/>
      <c r="R53" s="150"/>
      <c r="S53" s="83"/>
    </row>
    <row r="54" spans="1:19" ht="195">
      <c r="A54" s="56" t="s">
        <v>139</v>
      </c>
      <c r="B54" s="56" t="s">
        <v>138</v>
      </c>
      <c r="C54" s="65" t="s">
        <v>6</v>
      </c>
      <c r="D54" s="14" t="s">
        <v>61</v>
      </c>
      <c r="E54" s="14" t="s">
        <v>153</v>
      </c>
      <c r="F54" s="61">
        <v>1</v>
      </c>
      <c r="G54" s="61">
        <v>1</v>
      </c>
      <c r="H54" s="62">
        <f t="shared" si="0"/>
        <v>1</v>
      </c>
      <c r="I54" s="61">
        <v>0</v>
      </c>
      <c r="J54" s="61">
        <v>0</v>
      </c>
      <c r="K54" s="62" t="str">
        <f t="shared" si="1"/>
        <v>SPP</v>
      </c>
      <c r="L54" s="61">
        <v>1</v>
      </c>
      <c r="M54" s="61">
        <v>1</v>
      </c>
      <c r="N54" s="62">
        <f t="shared" si="2"/>
        <v>1</v>
      </c>
      <c r="O54" s="57">
        <f>+VLOOKUP(D54,'[2]SEGUIMIENTO'!$D$18:$N$117,11,FALSE)</f>
        <v>7</v>
      </c>
      <c r="P54" s="29">
        <v>0.72</v>
      </c>
      <c r="Q54" s="149"/>
      <c r="R54" s="150"/>
      <c r="S54" s="83"/>
    </row>
    <row r="55" spans="1:19" ht="135">
      <c r="A55" s="1" t="s">
        <v>125</v>
      </c>
      <c r="B55" s="1" t="s">
        <v>134</v>
      </c>
      <c r="C55" s="65" t="s">
        <v>6</v>
      </c>
      <c r="D55" s="14" t="s">
        <v>62</v>
      </c>
      <c r="E55" s="14" t="s">
        <v>153</v>
      </c>
      <c r="F55" s="61">
        <v>0</v>
      </c>
      <c r="G55" s="61">
        <v>0</v>
      </c>
      <c r="H55" s="62" t="str">
        <f t="shared" si="0"/>
        <v>SPP</v>
      </c>
      <c r="I55" s="61">
        <v>1</v>
      </c>
      <c r="J55" s="61">
        <v>1</v>
      </c>
      <c r="K55" s="62">
        <f t="shared" si="1"/>
        <v>1</v>
      </c>
      <c r="L55" s="61">
        <v>0</v>
      </c>
      <c r="M55" s="61">
        <v>0</v>
      </c>
      <c r="N55" s="62" t="str">
        <f t="shared" si="2"/>
        <v>SPP</v>
      </c>
      <c r="O55" s="57">
        <f>+VLOOKUP(D55,'[2]SEGUIMIENTO'!$D$18:$N$117,11,FALSE)</f>
        <v>3</v>
      </c>
      <c r="P55" s="29">
        <v>0.66</v>
      </c>
      <c r="Q55" s="149"/>
      <c r="R55" s="150"/>
      <c r="S55" s="83"/>
    </row>
    <row r="56" spans="1:19" ht="135">
      <c r="A56" s="1" t="s">
        <v>125</v>
      </c>
      <c r="B56" s="1" t="s">
        <v>134</v>
      </c>
      <c r="C56" s="65" t="s">
        <v>6</v>
      </c>
      <c r="D56" s="14" t="s">
        <v>63</v>
      </c>
      <c r="E56" s="14" t="s">
        <v>153</v>
      </c>
      <c r="F56" s="61">
        <v>0</v>
      </c>
      <c r="G56" s="61">
        <v>0</v>
      </c>
      <c r="H56" s="62" t="str">
        <f t="shared" si="0"/>
        <v>SPP</v>
      </c>
      <c r="I56" s="61">
        <v>0</v>
      </c>
      <c r="J56" s="61">
        <v>0</v>
      </c>
      <c r="K56" s="62" t="str">
        <f t="shared" si="1"/>
        <v>SPP</v>
      </c>
      <c r="L56" s="61">
        <v>0</v>
      </c>
      <c r="M56" s="61">
        <v>0</v>
      </c>
      <c r="N56" s="62" t="str">
        <f t="shared" si="2"/>
        <v>SPP</v>
      </c>
      <c r="O56" s="57">
        <f>+VLOOKUP(D56,'[2]SEGUIMIENTO'!$D$18:$N$117,11,FALSE)</f>
        <v>10</v>
      </c>
      <c r="P56" s="29">
        <v>0.5</v>
      </c>
      <c r="Q56" s="149"/>
      <c r="R56" s="150"/>
      <c r="S56" s="83"/>
    </row>
    <row r="57" spans="1:19" ht="135">
      <c r="A57" s="1" t="s">
        <v>125</v>
      </c>
      <c r="B57" s="1" t="s">
        <v>134</v>
      </c>
      <c r="C57" s="65" t="s">
        <v>6</v>
      </c>
      <c r="D57" s="14" t="s">
        <v>64</v>
      </c>
      <c r="E57" s="14" t="s">
        <v>153</v>
      </c>
      <c r="F57" s="61">
        <v>0</v>
      </c>
      <c r="G57" s="61">
        <v>0</v>
      </c>
      <c r="H57" s="62" t="str">
        <f t="shared" si="0"/>
        <v>SPP</v>
      </c>
      <c r="I57" s="61">
        <v>1</v>
      </c>
      <c r="J57" s="61">
        <v>1</v>
      </c>
      <c r="K57" s="62">
        <f t="shared" si="1"/>
        <v>1</v>
      </c>
      <c r="L57" s="61">
        <v>0</v>
      </c>
      <c r="M57" s="61">
        <v>0</v>
      </c>
      <c r="N57" s="62" t="str">
        <f t="shared" si="2"/>
        <v>SPP</v>
      </c>
      <c r="O57" s="57">
        <f>+VLOOKUP(D57,'[2]SEGUIMIENTO'!$D$18:$N$117,11,FALSE)</f>
        <v>8</v>
      </c>
      <c r="P57" s="29">
        <v>0.26</v>
      </c>
      <c r="Q57" s="149"/>
      <c r="R57" s="150"/>
      <c r="S57" s="83"/>
    </row>
    <row r="58" spans="1:19" ht="135">
      <c r="A58" s="1" t="s">
        <v>125</v>
      </c>
      <c r="B58" s="1" t="s">
        <v>134</v>
      </c>
      <c r="C58" s="65" t="s">
        <v>8</v>
      </c>
      <c r="D58" s="14" t="s">
        <v>65</v>
      </c>
      <c r="E58" s="14" t="s">
        <v>151</v>
      </c>
      <c r="F58" s="61">
        <v>0</v>
      </c>
      <c r="G58" s="61">
        <v>0</v>
      </c>
      <c r="H58" s="62" t="str">
        <f t="shared" si="0"/>
        <v>SPP</v>
      </c>
      <c r="I58" s="61">
        <v>0</v>
      </c>
      <c r="J58" s="61">
        <v>0</v>
      </c>
      <c r="K58" s="62" t="str">
        <f t="shared" si="1"/>
        <v>SPP</v>
      </c>
      <c r="L58" s="61">
        <v>0</v>
      </c>
      <c r="M58" s="61">
        <v>0</v>
      </c>
      <c r="N58" s="62" t="str">
        <f t="shared" si="2"/>
        <v>SPP</v>
      </c>
      <c r="O58" s="57">
        <f>+VLOOKUP(D58,'[2]SEGUIMIENTO'!$D$18:$N$117,11,FALSE)</f>
        <v>12</v>
      </c>
      <c r="P58" s="29">
        <v>0</v>
      </c>
      <c r="Q58" s="149">
        <v>11038987114</v>
      </c>
      <c r="R58" s="150">
        <f>+'[3]REP_EPG034_EjecucionPresupuesta'!$W$21</f>
        <v>9779040120.6</v>
      </c>
      <c r="S58" s="83"/>
    </row>
    <row r="59" spans="1:19" ht="135">
      <c r="A59" s="1" t="s">
        <v>125</v>
      </c>
      <c r="B59" s="1" t="s">
        <v>134</v>
      </c>
      <c r="C59" s="65" t="s">
        <v>8</v>
      </c>
      <c r="D59" s="14" t="s">
        <v>66</v>
      </c>
      <c r="E59" s="14" t="s">
        <v>151</v>
      </c>
      <c r="F59" s="61">
        <v>2</v>
      </c>
      <c r="G59" s="61">
        <v>2</v>
      </c>
      <c r="H59" s="62">
        <f t="shared" si="0"/>
        <v>1</v>
      </c>
      <c r="I59" s="61">
        <v>2</v>
      </c>
      <c r="J59" s="61">
        <v>2</v>
      </c>
      <c r="K59" s="62">
        <f t="shared" si="1"/>
        <v>1</v>
      </c>
      <c r="L59" s="61">
        <v>2</v>
      </c>
      <c r="M59" s="61">
        <v>2</v>
      </c>
      <c r="N59" s="62">
        <f t="shared" si="2"/>
        <v>1</v>
      </c>
      <c r="O59" s="57">
        <f>+VLOOKUP(D59,'[2]SEGUIMIENTO'!$D$18:$N$117,11,FALSE)</f>
        <v>25</v>
      </c>
      <c r="P59" s="29">
        <v>0.72</v>
      </c>
      <c r="Q59" s="149"/>
      <c r="R59" s="150"/>
      <c r="S59" s="83"/>
    </row>
    <row r="60" spans="1:19" ht="135">
      <c r="A60" s="1" t="s">
        <v>125</v>
      </c>
      <c r="B60" s="1" t="s">
        <v>134</v>
      </c>
      <c r="C60" s="65" t="s">
        <v>9</v>
      </c>
      <c r="D60" s="14" t="s">
        <v>67</v>
      </c>
      <c r="E60" s="14" t="s">
        <v>151</v>
      </c>
      <c r="F60" s="61">
        <v>0</v>
      </c>
      <c r="G60" s="61">
        <v>0</v>
      </c>
      <c r="H60" s="62" t="str">
        <f t="shared" si="0"/>
        <v>SPP</v>
      </c>
      <c r="I60" s="61">
        <v>1</v>
      </c>
      <c r="J60" s="61">
        <v>0</v>
      </c>
      <c r="K60" s="62">
        <f t="shared" si="1"/>
        <v>0</v>
      </c>
      <c r="L60" s="61">
        <v>0</v>
      </c>
      <c r="M60" s="61">
        <v>0</v>
      </c>
      <c r="N60" s="62" t="str">
        <f t="shared" si="2"/>
        <v>SPP</v>
      </c>
      <c r="O60" s="57">
        <f>+VLOOKUP(D60,'[2]SEGUIMIENTO'!$D$18:$N$117,11,FALSE)</f>
        <v>4</v>
      </c>
      <c r="P60" s="29">
        <v>0.5</v>
      </c>
      <c r="Q60" s="149">
        <v>3591542380</v>
      </c>
      <c r="R60" s="150">
        <f>+'[3]REP_EPG034_EjecucionPresupuesta'!$W$19</f>
        <v>2853819556</v>
      </c>
      <c r="S60" s="83"/>
    </row>
    <row r="61" spans="1:19" ht="135">
      <c r="A61" s="1" t="s">
        <v>125</v>
      </c>
      <c r="B61" s="1" t="s">
        <v>134</v>
      </c>
      <c r="C61" s="65" t="s">
        <v>9</v>
      </c>
      <c r="D61" s="14" t="s">
        <v>68</v>
      </c>
      <c r="E61" s="14" t="s">
        <v>151</v>
      </c>
      <c r="F61" s="61">
        <v>0</v>
      </c>
      <c r="G61" s="61">
        <v>0</v>
      </c>
      <c r="H61" s="62" t="str">
        <f t="shared" si="0"/>
        <v>SPP</v>
      </c>
      <c r="I61" s="61">
        <v>1</v>
      </c>
      <c r="J61" s="61">
        <v>1</v>
      </c>
      <c r="K61" s="62">
        <f t="shared" si="1"/>
        <v>1</v>
      </c>
      <c r="L61" s="61">
        <v>0</v>
      </c>
      <c r="M61" s="61">
        <v>0</v>
      </c>
      <c r="N61" s="62" t="str">
        <f t="shared" si="2"/>
        <v>SPP</v>
      </c>
      <c r="O61" s="57">
        <f>+VLOOKUP(D61,'[2]SEGUIMIENTO'!$D$18:$N$117,11,FALSE)</f>
        <v>4</v>
      </c>
      <c r="P61" s="29">
        <v>0.75</v>
      </c>
      <c r="Q61" s="149"/>
      <c r="R61" s="150"/>
      <c r="S61" s="83"/>
    </row>
    <row r="62" spans="1:19" ht="135">
      <c r="A62" s="1" t="s">
        <v>125</v>
      </c>
      <c r="B62" s="1" t="s">
        <v>134</v>
      </c>
      <c r="C62" s="65" t="s">
        <v>9</v>
      </c>
      <c r="D62" s="14" t="s">
        <v>69</v>
      </c>
      <c r="E62" s="14" t="s">
        <v>151</v>
      </c>
      <c r="F62" s="61">
        <v>0</v>
      </c>
      <c r="G62" s="61">
        <v>0</v>
      </c>
      <c r="H62" s="62" t="str">
        <f t="shared" si="0"/>
        <v>SPP</v>
      </c>
      <c r="I62" s="61">
        <v>1</v>
      </c>
      <c r="J62" s="61">
        <v>1</v>
      </c>
      <c r="K62" s="62">
        <f t="shared" si="1"/>
        <v>1</v>
      </c>
      <c r="L62" s="61">
        <v>0</v>
      </c>
      <c r="M62" s="61">
        <v>0</v>
      </c>
      <c r="N62" s="62" t="str">
        <f t="shared" si="2"/>
        <v>SPP</v>
      </c>
      <c r="O62" s="57">
        <f>+VLOOKUP(D62,'[2]SEGUIMIENTO'!$D$18:$N$117,11,FALSE)</f>
        <v>2</v>
      </c>
      <c r="P62" s="29">
        <v>1</v>
      </c>
      <c r="Q62" s="149"/>
      <c r="R62" s="150"/>
      <c r="S62" s="83"/>
    </row>
    <row r="63" spans="1:19" ht="135">
      <c r="A63" s="1" t="s">
        <v>125</v>
      </c>
      <c r="B63" s="1" t="s">
        <v>134</v>
      </c>
      <c r="C63" s="65" t="s">
        <v>9</v>
      </c>
      <c r="D63" s="14" t="s">
        <v>70</v>
      </c>
      <c r="E63" s="14" t="s">
        <v>151</v>
      </c>
      <c r="F63" s="61">
        <v>1</v>
      </c>
      <c r="G63" s="61">
        <v>1</v>
      </c>
      <c r="H63" s="62">
        <f t="shared" si="0"/>
        <v>1</v>
      </c>
      <c r="I63" s="61">
        <v>1</v>
      </c>
      <c r="J63" s="61">
        <v>1</v>
      </c>
      <c r="K63" s="62">
        <f t="shared" si="1"/>
        <v>1</v>
      </c>
      <c r="L63" s="61">
        <v>1</v>
      </c>
      <c r="M63" s="61">
        <v>1</v>
      </c>
      <c r="N63" s="62">
        <f t="shared" si="2"/>
        <v>1</v>
      </c>
      <c r="O63" s="57">
        <f>+VLOOKUP(D63,'[2]SEGUIMIENTO'!$D$18:$N$117,11,FALSE)</f>
        <v>12</v>
      </c>
      <c r="P63" s="29">
        <v>0.75</v>
      </c>
      <c r="Q63" s="149"/>
      <c r="R63" s="150"/>
      <c r="S63" s="83"/>
    </row>
    <row r="64" spans="1:19" ht="135">
      <c r="A64" s="1" t="s">
        <v>125</v>
      </c>
      <c r="B64" s="1" t="s">
        <v>134</v>
      </c>
      <c r="C64" s="65" t="s">
        <v>9</v>
      </c>
      <c r="D64" s="14" t="s">
        <v>71</v>
      </c>
      <c r="E64" s="14" t="s">
        <v>151</v>
      </c>
      <c r="F64" s="61">
        <v>0</v>
      </c>
      <c r="G64" s="61">
        <v>0</v>
      </c>
      <c r="H64" s="62" t="str">
        <f t="shared" si="0"/>
        <v>SPP</v>
      </c>
      <c r="I64" s="61">
        <v>1</v>
      </c>
      <c r="J64" s="61">
        <v>1</v>
      </c>
      <c r="K64" s="62">
        <f t="shared" si="1"/>
        <v>1</v>
      </c>
      <c r="L64" s="61">
        <v>0</v>
      </c>
      <c r="M64" s="61">
        <v>0</v>
      </c>
      <c r="N64" s="62" t="str">
        <f t="shared" si="2"/>
        <v>SPP</v>
      </c>
      <c r="O64" s="57">
        <f>+VLOOKUP(D64,'[2]SEGUIMIENTO'!$D$18:$N$117,11,FALSE)</f>
        <v>4</v>
      </c>
      <c r="P64" s="29">
        <v>0.75</v>
      </c>
      <c r="Q64" s="149"/>
      <c r="R64" s="150"/>
      <c r="S64" s="83"/>
    </row>
    <row r="65" spans="1:19" ht="135">
      <c r="A65" s="1" t="s">
        <v>125</v>
      </c>
      <c r="B65" s="1" t="s">
        <v>134</v>
      </c>
      <c r="C65" s="65" t="s">
        <v>9</v>
      </c>
      <c r="D65" s="14" t="s">
        <v>72</v>
      </c>
      <c r="E65" s="14" t="s">
        <v>151</v>
      </c>
      <c r="F65" s="61">
        <v>0</v>
      </c>
      <c r="G65" s="61">
        <v>0</v>
      </c>
      <c r="H65" s="62" t="str">
        <f t="shared" si="0"/>
        <v>SPP</v>
      </c>
      <c r="I65" s="61">
        <v>0</v>
      </c>
      <c r="J65" s="61">
        <v>0</v>
      </c>
      <c r="K65" s="62" t="str">
        <f t="shared" si="1"/>
        <v>SPP</v>
      </c>
      <c r="L65" s="61">
        <v>1</v>
      </c>
      <c r="M65" s="61">
        <v>0</v>
      </c>
      <c r="N65" s="62">
        <f t="shared" si="2"/>
        <v>0</v>
      </c>
      <c r="O65" s="57">
        <f>+VLOOKUP(D65,'[2]SEGUIMIENTO'!$D$18:$N$117,11,FALSE)</f>
        <v>4</v>
      </c>
      <c r="P65" s="29">
        <v>0.5</v>
      </c>
      <c r="Q65" s="149"/>
      <c r="R65" s="150"/>
      <c r="S65" s="85" t="s">
        <v>216</v>
      </c>
    </row>
    <row r="66" spans="1:19" ht="135">
      <c r="A66" s="1" t="s">
        <v>125</v>
      </c>
      <c r="B66" s="1" t="s">
        <v>134</v>
      </c>
      <c r="C66" s="65" t="s">
        <v>9</v>
      </c>
      <c r="D66" s="14" t="s">
        <v>73</v>
      </c>
      <c r="E66" s="14" t="s">
        <v>151</v>
      </c>
      <c r="F66" s="61">
        <v>0</v>
      </c>
      <c r="G66" s="61">
        <v>0</v>
      </c>
      <c r="H66" s="62" t="str">
        <f t="shared" si="0"/>
        <v>SPP</v>
      </c>
      <c r="I66" s="61">
        <v>0</v>
      </c>
      <c r="J66" s="61">
        <v>0</v>
      </c>
      <c r="K66" s="62" t="str">
        <f t="shared" si="1"/>
        <v>SPP</v>
      </c>
      <c r="L66" s="61">
        <v>1</v>
      </c>
      <c r="M66" s="61">
        <v>1</v>
      </c>
      <c r="N66" s="62">
        <f t="shared" si="2"/>
        <v>1</v>
      </c>
      <c r="O66" s="57">
        <f>+VLOOKUP(D66,'[2]SEGUIMIENTO'!$D$18:$N$117,11,FALSE)</f>
        <v>4</v>
      </c>
      <c r="P66" s="29">
        <v>0.75</v>
      </c>
      <c r="Q66" s="149"/>
      <c r="R66" s="150"/>
      <c r="S66" s="83"/>
    </row>
    <row r="67" spans="1:19" ht="135">
      <c r="A67" s="1" t="s">
        <v>125</v>
      </c>
      <c r="B67" s="1" t="s">
        <v>134</v>
      </c>
      <c r="C67" s="65" t="s">
        <v>9</v>
      </c>
      <c r="D67" s="14" t="s">
        <v>74</v>
      </c>
      <c r="E67" s="14" t="s">
        <v>151</v>
      </c>
      <c r="F67" s="61">
        <v>0</v>
      </c>
      <c r="G67" s="61">
        <v>0</v>
      </c>
      <c r="H67" s="62" t="str">
        <f t="shared" si="0"/>
        <v>SPP</v>
      </c>
      <c r="I67" s="61">
        <v>1</v>
      </c>
      <c r="J67" s="61">
        <v>1</v>
      </c>
      <c r="K67" s="62">
        <f t="shared" si="1"/>
        <v>1</v>
      </c>
      <c r="L67" s="61">
        <v>2</v>
      </c>
      <c r="M67" s="61">
        <v>2</v>
      </c>
      <c r="N67" s="62">
        <f t="shared" si="2"/>
        <v>1</v>
      </c>
      <c r="O67" s="57">
        <f>+VLOOKUP(D67,'[2]SEGUIMIENTO'!$D$18:$N$117,11,FALSE)</f>
        <v>12</v>
      </c>
      <c r="P67" s="29">
        <v>0.75</v>
      </c>
      <c r="Q67" s="149"/>
      <c r="R67" s="150"/>
      <c r="S67" s="83"/>
    </row>
    <row r="68" spans="1:19" ht="135">
      <c r="A68" s="1" t="s">
        <v>125</v>
      </c>
      <c r="B68" s="1" t="s">
        <v>134</v>
      </c>
      <c r="C68" s="65" t="s">
        <v>9</v>
      </c>
      <c r="D68" s="14" t="s">
        <v>75</v>
      </c>
      <c r="E68" s="14" t="s">
        <v>151</v>
      </c>
      <c r="F68" s="61">
        <v>0</v>
      </c>
      <c r="G68" s="61">
        <v>0</v>
      </c>
      <c r="H68" s="62" t="str">
        <f t="shared" si="0"/>
        <v>SPP</v>
      </c>
      <c r="I68" s="61">
        <v>0</v>
      </c>
      <c r="J68" s="61">
        <v>0</v>
      </c>
      <c r="K68" s="62" t="str">
        <f t="shared" si="1"/>
        <v>SPP</v>
      </c>
      <c r="L68" s="61">
        <v>0</v>
      </c>
      <c r="M68" s="61">
        <v>0</v>
      </c>
      <c r="N68" s="62" t="str">
        <f t="shared" si="2"/>
        <v>SPP</v>
      </c>
      <c r="O68" s="57" t="e">
        <f>+VLOOKUP(D68,'[2]SEGUIMIENTO'!$D$18:$N$117,11,FALSE)</f>
        <v>#REF!</v>
      </c>
      <c r="P68" s="29">
        <v>0</v>
      </c>
      <c r="Q68" s="149"/>
      <c r="R68" s="150"/>
      <c r="S68" s="83"/>
    </row>
    <row r="69" spans="1:19" ht="135">
      <c r="A69" s="1" t="s">
        <v>125</v>
      </c>
      <c r="B69" s="1" t="s">
        <v>134</v>
      </c>
      <c r="C69" s="65" t="s">
        <v>9</v>
      </c>
      <c r="D69" s="14" t="s">
        <v>76</v>
      </c>
      <c r="E69" s="14" t="s">
        <v>151</v>
      </c>
      <c r="F69" s="61">
        <v>0</v>
      </c>
      <c r="G69" s="61">
        <v>0</v>
      </c>
      <c r="H69" s="62" t="str">
        <f t="shared" si="0"/>
        <v>SPP</v>
      </c>
      <c r="I69" s="61">
        <v>0</v>
      </c>
      <c r="J69" s="61">
        <v>0</v>
      </c>
      <c r="K69" s="62" t="str">
        <f t="shared" si="1"/>
        <v>SPP</v>
      </c>
      <c r="L69" s="61">
        <v>0</v>
      </c>
      <c r="M69" s="61">
        <v>0</v>
      </c>
      <c r="N69" s="62" t="str">
        <f t="shared" si="2"/>
        <v>SPP</v>
      </c>
      <c r="O69" s="57" t="e">
        <f>+VLOOKUP(D69,'[2]SEGUIMIENTO'!$D$18:$N$117,11,FALSE)</f>
        <v>#REF!</v>
      </c>
      <c r="P69" s="29">
        <v>0</v>
      </c>
      <c r="Q69" s="149"/>
      <c r="R69" s="150"/>
      <c r="S69" s="83"/>
    </row>
    <row r="70" spans="1:19" ht="135">
      <c r="A70" s="1" t="s">
        <v>125</v>
      </c>
      <c r="B70" s="1" t="s">
        <v>134</v>
      </c>
      <c r="C70" s="65" t="s">
        <v>9</v>
      </c>
      <c r="D70" s="14" t="s">
        <v>77</v>
      </c>
      <c r="E70" s="14" t="s">
        <v>151</v>
      </c>
      <c r="F70" s="61">
        <v>1</v>
      </c>
      <c r="G70" s="61">
        <v>1</v>
      </c>
      <c r="H70" s="62">
        <f t="shared" si="0"/>
        <v>1</v>
      </c>
      <c r="I70" s="61">
        <v>1</v>
      </c>
      <c r="J70" s="61">
        <v>1</v>
      </c>
      <c r="K70" s="62">
        <f t="shared" si="1"/>
        <v>1</v>
      </c>
      <c r="L70" s="61">
        <v>1</v>
      </c>
      <c r="M70" s="61">
        <v>1</v>
      </c>
      <c r="N70" s="62">
        <f t="shared" si="2"/>
        <v>1</v>
      </c>
      <c r="O70" s="57">
        <f>+VLOOKUP(D70,'[2]SEGUIMIENTO'!$D$18:$N$117,11,FALSE)</f>
        <v>12</v>
      </c>
      <c r="P70" s="29">
        <v>0.75</v>
      </c>
      <c r="Q70" s="149"/>
      <c r="R70" s="150"/>
      <c r="S70" s="83"/>
    </row>
    <row r="71" spans="1:19" ht="135">
      <c r="A71" s="1" t="s">
        <v>125</v>
      </c>
      <c r="B71" s="1" t="s">
        <v>134</v>
      </c>
      <c r="C71" s="65" t="s">
        <v>9</v>
      </c>
      <c r="D71" s="14" t="s">
        <v>115</v>
      </c>
      <c r="E71" s="14" t="s">
        <v>151</v>
      </c>
      <c r="F71" s="61">
        <v>0</v>
      </c>
      <c r="G71" s="61">
        <v>0</v>
      </c>
      <c r="H71" s="62" t="str">
        <f t="shared" si="0"/>
        <v>SPP</v>
      </c>
      <c r="I71" s="61">
        <v>0</v>
      </c>
      <c r="J71" s="61">
        <v>0</v>
      </c>
      <c r="K71" s="62" t="str">
        <f t="shared" si="1"/>
        <v>SPP</v>
      </c>
      <c r="L71" s="61">
        <v>0</v>
      </c>
      <c r="M71" s="61">
        <v>0</v>
      </c>
      <c r="N71" s="62" t="str">
        <f t="shared" si="2"/>
        <v>SPP</v>
      </c>
      <c r="O71" s="57" t="e">
        <f>+VLOOKUP(D71,'[2]SEGUIMIENTO'!$D$18:$N$117,11,FALSE)</f>
        <v>#REF!</v>
      </c>
      <c r="P71" s="29">
        <v>0</v>
      </c>
      <c r="Q71" s="149"/>
      <c r="R71" s="150"/>
      <c r="S71" s="83"/>
    </row>
    <row r="72" spans="1:19" ht="135">
      <c r="A72" s="1" t="s">
        <v>125</v>
      </c>
      <c r="B72" s="1" t="s">
        <v>134</v>
      </c>
      <c r="C72" s="65" t="s">
        <v>9</v>
      </c>
      <c r="D72" s="14" t="s">
        <v>78</v>
      </c>
      <c r="E72" s="14" t="s">
        <v>151</v>
      </c>
      <c r="F72" s="61">
        <v>0</v>
      </c>
      <c r="G72" s="61">
        <v>0</v>
      </c>
      <c r="H72" s="62" t="str">
        <f t="shared" si="0"/>
        <v>SPP</v>
      </c>
      <c r="I72" s="61">
        <v>0</v>
      </c>
      <c r="J72" s="61">
        <v>0</v>
      </c>
      <c r="K72" s="62" t="str">
        <f t="shared" si="1"/>
        <v>SPP</v>
      </c>
      <c r="L72" s="61">
        <v>1</v>
      </c>
      <c r="M72" s="61">
        <v>0</v>
      </c>
      <c r="N72" s="62">
        <f t="shared" si="2"/>
        <v>0</v>
      </c>
      <c r="O72" s="57">
        <f>+VLOOKUP(D72,'[2]SEGUIMIENTO'!$D$18:$N$117,11,FALSE)</f>
        <v>4</v>
      </c>
      <c r="P72" s="29">
        <v>0.5</v>
      </c>
      <c r="Q72" s="149"/>
      <c r="R72" s="150"/>
      <c r="S72" s="83" t="s">
        <v>298</v>
      </c>
    </row>
    <row r="73" spans="1:19" ht="135">
      <c r="A73" s="1" t="s">
        <v>125</v>
      </c>
      <c r="B73" s="1" t="s">
        <v>134</v>
      </c>
      <c r="C73" s="65" t="s">
        <v>9</v>
      </c>
      <c r="D73" s="14" t="s">
        <v>79</v>
      </c>
      <c r="E73" s="14" t="s">
        <v>151</v>
      </c>
      <c r="F73" s="61">
        <v>0</v>
      </c>
      <c r="G73" s="61">
        <v>0</v>
      </c>
      <c r="H73" s="62" t="str">
        <f t="shared" si="0"/>
        <v>SPP</v>
      </c>
      <c r="I73" s="61">
        <v>0</v>
      </c>
      <c r="J73" s="61">
        <v>0</v>
      </c>
      <c r="K73" s="62" t="str">
        <f t="shared" si="1"/>
        <v>SPP</v>
      </c>
      <c r="L73" s="61">
        <v>1</v>
      </c>
      <c r="M73" s="61">
        <v>1</v>
      </c>
      <c r="N73" s="62">
        <f t="shared" si="2"/>
        <v>1</v>
      </c>
      <c r="O73" s="57">
        <f>+VLOOKUP(D73,'[2]SEGUIMIENTO'!$D$18:$N$117,11,FALSE)</f>
        <v>4</v>
      </c>
      <c r="P73" s="29">
        <v>0.75</v>
      </c>
      <c r="Q73" s="149"/>
      <c r="R73" s="150"/>
      <c r="S73" s="83"/>
    </row>
    <row r="74" spans="1:19" ht="165">
      <c r="A74" s="1" t="s">
        <v>173</v>
      </c>
      <c r="B74" s="1" t="s">
        <v>174</v>
      </c>
      <c r="C74" s="65" t="s">
        <v>10</v>
      </c>
      <c r="D74" s="69" t="s">
        <v>80</v>
      </c>
      <c r="E74" s="60" t="s">
        <v>182</v>
      </c>
      <c r="F74" s="61">
        <v>1</v>
      </c>
      <c r="G74" s="61">
        <v>1</v>
      </c>
      <c r="H74" s="62">
        <f aca="true" t="shared" si="3" ref="H74:H114">+IF(F74=0,"SPP",G74/F74)</f>
        <v>1</v>
      </c>
      <c r="I74" s="61">
        <v>0</v>
      </c>
      <c r="J74" s="61">
        <v>0</v>
      </c>
      <c r="K74" s="62" t="str">
        <f aca="true" t="shared" si="4" ref="K74:K114">+IF(I74=0,"SPP",J74/I74)</f>
        <v>SPP</v>
      </c>
      <c r="L74" s="61">
        <v>7</v>
      </c>
      <c r="M74" s="61">
        <v>7</v>
      </c>
      <c r="N74" s="62">
        <f aca="true" t="shared" si="5" ref="N74:N115">+IF(L74=0,"SPP",M74/L74)</f>
        <v>1</v>
      </c>
      <c r="O74" s="57">
        <v>15</v>
      </c>
      <c r="P74" s="29">
        <v>0.533333333333333</v>
      </c>
      <c r="Q74" s="149">
        <v>2772614321</v>
      </c>
      <c r="R74" s="150">
        <f>+'[3]REP_EPG034_EjecucionPresupuesta'!$W$26</f>
        <v>2340233697.2</v>
      </c>
      <c r="S74" s="83" t="s">
        <v>278</v>
      </c>
    </row>
    <row r="75" spans="1:19" ht="195">
      <c r="A75" s="1" t="s">
        <v>171</v>
      </c>
      <c r="B75" s="1" t="s">
        <v>172</v>
      </c>
      <c r="C75" s="65" t="s">
        <v>10</v>
      </c>
      <c r="D75" s="69" t="s">
        <v>81</v>
      </c>
      <c r="E75" s="60" t="s">
        <v>182</v>
      </c>
      <c r="F75" s="61">
        <v>0</v>
      </c>
      <c r="G75" s="61">
        <v>0</v>
      </c>
      <c r="H75" s="62" t="str">
        <f t="shared" si="3"/>
        <v>SPP</v>
      </c>
      <c r="I75" s="61">
        <v>0</v>
      </c>
      <c r="J75" s="61">
        <v>0</v>
      </c>
      <c r="K75" s="62" t="str">
        <f t="shared" si="4"/>
        <v>SPP</v>
      </c>
      <c r="L75" s="61">
        <v>0</v>
      </c>
      <c r="M75" s="61">
        <v>0</v>
      </c>
      <c r="N75" s="62" t="str">
        <f t="shared" si="5"/>
        <v>SPP</v>
      </c>
      <c r="O75" s="57">
        <f>+VLOOKUP(D75,'[2]SEGUIMIENTO'!$D$18:$N$117,11,FALSE)</f>
        <v>7</v>
      </c>
      <c r="P75" s="29">
        <v>0</v>
      </c>
      <c r="Q75" s="149"/>
      <c r="R75" s="150"/>
      <c r="S75" s="83"/>
    </row>
    <row r="76" spans="1:19" ht="165">
      <c r="A76" s="1" t="s">
        <v>173</v>
      </c>
      <c r="B76" s="1" t="s">
        <v>174</v>
      </c>
      <c r="C76" s="65" t="s">
        <v>10</v>
      </c>
      <c r="D76" s="69" t="s">
        <v>82</v>
      </c>
      <c r="E76" s="60" t="s">
        <v>182</v>
      </c>
      <c r="F76" s="61">
        <v>3</v>
      </c>
      <c r="G76" s="61">
        <v>3</v>
      </c>
      <c r="H76" s="62">
        <f t="shared" si="3"/>
        <v>1</v>
      </c>
      <c r="I76" s="61">
        <v>0</v>
      </c>
      <c r="J76" s="61">
        <v>0</v>
      </c>
      <c r="K76" s="62" t="str">
        <f t="shared" si="4"/>
        <v>SPP</v>
      </c>
      <c r="L76" s="61">
        <v>0</v>
      </c>
      <c r="M76" s="61">
        <v>0</v>
      </c>
      <c r="N76" s="62" t="str">
        <f t="shared" si="5"/>
        <v>SPP</v>
      </c>
      <c r="O76" s="57">
        <v>19</v>
      </c>
      <c r="P76" s="29">
        <v>0.473684210526316</v>
      </c>
      <c r="Q76" s="149"/>
      <c r="R76" s="150"/>
      <c r="S76" s="83" t="s">
        <v>278</v>
      </c>
    </row>
    <row r="77" spans="1:19" ht="195">
      <c r="A77" s="1" t="s">
        <v>171</v>
      </c>
      <c r="B77" s="1" t="s">
        <v>172</v>
      </c>
      <c r="C77" s="65" t="s">
        <v>10</v>
      </c>
      <c r="D77" s="69" t="s">
        <v>83</v>
      </c>
      <c r="E77" s="60" t="s">
        <v>182</v>
      </c>
      <c r="F77" s="61">
        <v>1</v>
      </c>
      <c r="G77" s="61">
        <v>1</v>
      </c>
      <c r="H77" s="62">
        <f t="shared" si="3"/>
        <v>1</v>
      </c>
      <c r="I77" s="61">
        <v>0</v>
      </c>
      <c r="J77" s="61">
        <v>0</v>
      </c>
      <c r="K77" s="62" t="str">
        <f t="shared" si="4"/>
        <v>SPP</v>
      </c>
      <c r="L77" s="61">
        <v>2</v>
      </c>
      <c r="M77" s="61">
        <v>2</v>
      </c>
      <c r="N77" s="62">
        <f t="shared" si="5"/>
        <v>1</v>
      </c>
      <c r="O77" s="57">
        <v>34</v>
      </c>
      <c r="P77" s="29">
        <v>0.3235294117647059</v>
      </c>
      <c r="Q77" s="149"/>
      <c r="R77" s="150"/>
      <c r="S77" s="83" t="s">
        <v>278</v>
      </c>
    </row>
    <row r="78" spans="1:19" ht="165">
      <c r="A78" s="140" t="s">
        <v>127</v>
      </c>
      <c r="B78" s="1" t="s">
        <v>128</v>
      </c>
      <c r="C78" s="65" t="s">
        <v>0</v>
      </c>
      <c r="D78" s="14" t="s">
        <v>84</v>
      </c>
      <c r="E78" s="14" t="s">
        <v>152</v>
      </c>
      <c r="F78" s="61">
        <v>0</v>
      </c>
      <c r="G78" s="61">
        <v>0</v>
      </c>
      <c r="H78" s="62" t="str">
        <f t="shared" si="3"/>
        <v>SPP</v>
      </c>
      <c r="I78" s="61">
        <v>0</v>
      </c>
      <c r="J78" s="61">
        <v>0</v>
      </c>
      <c r="K78" s="62" t="str">
        <f t="shared" si="4"/>
        <v>SPP</v>
      </c>
      <c r="L78" s="61">
        <v>0</v>
      </c>
      <c r="M78" s="61">
        <v>0</v>
      </c>
      <c r="N78" s="62" t="str">
        <f t="shared" si="5"/>
        <v>SPP</v>
      </c>
      <c r="O78" s="57">
        <f>+VLOOKUP(D78,'[2]SEGUIMIENTO'!$D$18:$N$117,11,FALSE)</f>
        <v>21</v>
      </c>
      <c r="P78" s="29">
        <v>0.05</v>
      </c>
      <c r="Q78" s="149">
        <v>3780000000</v>
      </c>
      <c r="R78" s="150">
        <f>+'[3]REP_EPG034_EjecucionPresupuesta'!$W$29</f>
        <v>3510250945.7</v>
      </c>
      <c r="S78" s="83"/>
    </row>
    <row r="79" spans="1:19" ht="120">
      <c r="A79" s="140"/>
      <c r="B79" s="1" t="s">
        <v>129</v>
      </c>
      <c r="C79" s="65" t="s">
        <v>0</v>
      </c>
      <c r="D79" s="14" t="s">
        <v>85</v>
      </c>
      <c r="E79" s="14" t="s">
        <v>152</v>
      </c>
      <c r="F79" s="61">
        <v>1</v>
      </c>
      <c r="G79" s="61">
        <v>1</v>
      </c>
      <c r="H79" s="62">
        <f t="shared" si="3"/>
        <v>1</v>
      </c>
      <c r="I79" s="61">
        <v>0</v>
      </c>
      <c r="J79" s="61">
        <v>0</v>
      </c>
      <c r="K79" s="62" t="str">
        <f t="shared" si="4"/>
        <v>SPP</v>
      </c>
      <c r="L79" s="61">
        <v>2</v>
      </c>
      <c r="M79" s="61">
        <v>2</v>
      </c>
      <c r="N79" s="62">
        <f t="shared" si="5"/>
        <v>1</v>
      </c>
      <c r="O79" s="57">
        <f>+VLOOKUP(D79,'[2]SEGUIMIENTO'!$D$18:$N$117,11,FALSE)</f>
        <v>28</v>
      </c>
      <c r="P79" s="29">
        <v>0.22</v>
      </c>
      <c r="Q79" s="149"/>
      <c r="R79" s="150"/>
      <c r="S79" s="83"/>
    </row>
    <row r="80" spans="1:19" ht="135">
      <c r="A80" s="1" t="s">
        <v>125</v>
      </c>
      <c r="B80" s="1" t="s">
        <v>126</v>
      </c>
      <c r="C80" s="65" t="s">
        <v>11</v>
      </c>
      <c r="D80" s="14" t="s">
        <v>86</v>
      </c>
      <c r="E80" s="14" t="s">
        <v>151</v>
      </c>
      <c r="F80" s="61">
        <v>2</v>
      </c>
      <c r="G80" s="61">
        <v>2</v>
      </c>
      <c r="H80" s="62">
        <f t="shared" si="3"/>
        <v>1</v>
      </c>
      <c r="I80" s="61">
        <v>2</v>
      </c>
      <c r="J80" s="61">
        <v>2</v>
      </c>
      <c r="K80" s="62">
        <f t="shared" si="4"/>
        <v>1</v>
      </c>
      <c r="L80" s="61">
        <v>2</v>
      </c>
      <c r="M80" s="61">
        <v>2</v>
      </c>
      <c r="N80" s="62">
        <f t="shared" si="5"/>
        <v>1</v>
      </c>
      <c r="O80" s="57">
        <f>+VLOOKUP(D80,'[2]SEGUIMIENTO'!$D$18:$N$117,11,FALSE)</f>
        <v>24</v>
      </c>
      <c r="P80" s="29">
        <v>0.75</v>
      </c>
      <c r="Q80" s="149">
        <v>6615667233</v>
      </c>
      <c r="R80" s="150">
        <f>+'[3]REP_EPG034_EjecucionPresupuesta'!$W$20</f>
        <v>6173201290.2</v>
      </c>
      <c r="S80" s="83"/>
    </row>
    <row r="81" spans="1:19" ht="135">
      <c r="A81" s="1" t="s">
        <v>125</v>
      </c>
      <c r="B81" s="1" t="s">
        <v>126</v>
      </c>
      <c r="C81" s="65" t="s">
        <v>11</v>
      </c>
      <c r="D81" s="14" t="s">
        <v>87</v>
      </c>
      <c r="E81" s="14" t="s">
        <v>151</v>
      </c>
      <c r="F81" s="61">
        <v>0</v>
      </c>
      <c r="G81" s="61">
        <v>0</v>
      </c>
      <c r="H81" s="62" t="str">
        <f t="shared" si="3"/>
        <v>SPP</v>
      </c>
      <c r="I81" s="61">
        <v>0</v>
      </c>
      <c r="J81" s="61">
        <v>0</v>
      </c>
      <c r="K81" s="62" t="str">
        <f t="shared" si="4"/>
        <v>SPP</v>
      </c>
      <c r="L81" s="61">
        <v>0</v>
      </c>
      <c r="M81" s="61">
        <v>0</v>
      </c>
      <c r="N81" s="62" t="str">
        <f t="shared" si="5"/>
        <v>SPP</v>
      </c>
      <c r="O81" s="57">
        <f>+VLOOKUP(D81,'[2]SEGUIMIENTO'!$D$18:$N$117,11,FALSE)</f>
        <v>2</v>
      </c>
      <c r="P81" s="29">
        <v>0.5</v>
      </c>
      <c r="Q81" s="149"/>
      <c r="R81" s="150"/>
      <c r="S81" s="83"/>
    </row>
    <row r="82" spans="1:19" ht="135">
      <c r="A82" s="1" t="s">
        <v>125</v>
      </c>
      <c r="B82" s="1" t="s">
        <v>126</v>
      </c>
      <c r="C82" s="65" t="s">
        <v>11</v>
      </c>
      <c r="D82" s="14" t="s">
        <v>116</v>
      </c>
      <c r="E82" s="14" t="s">
        <v>151</v>
      </c>
      <c r="F82" s="61">
        <v>0</v>
      </c>
      <c r="G82" s="61">
        <v>0</v>
      </c>
      <c r="H82" s="62" t="str">
        <f t="shared" si="3"/>
        <v>SPP</v>
      </c>
      <c r="I82" s="61">
        <v>0</v>
      </c>
      <c r="J82" s="61">
        <v>0</v>
      </c>
      <c r="K82" s="62" t="str">
        <f t="shared" si="4"/>
        <v>SPP</v>
      </c>
      <c r="L82" s="61">
        <v>0</v>
      </c>
      <c r="M82" s="61">
        <v>0</v>
      </c>
      <c r="N82" s="62" t="str">
        <f t="shared" si="5"/>
        <v>SPP</v>
      </c>
      <c r="O82" s="57">
        <f>+VLOOKUP(D82,'[2]SEGUIMIENTO'!$D$18:$N$117,11,FALSE)</f>
        <v>1</v>
      </c>
      <c r="P82" s="29">
        <v>0</v>
      </c>
      <c r="Q82" s="149"/>
      <c r="R82" s="150"/>
      <c r="S82" s="85" t="s">
        <v>217</v>
      </c>
    </row>
    <row r="83" spans="1:19" ht="135">
      <c r="A83" s="1" t="s">
        <v>125</v>
      </c>
      <c r="B83" s="1" t="s">
        <v>126</v>
      </c>
      <c r="C83" s="65" t="s">
        <v>11</v>
      </c>
      <c r="D83" s="14" t="s">
        <v>88</v>
      </c>
      <c r="E83" s="14" t="s">
        <v>151</v>
      </c>
      <c r="F83" s="61">
        <v>1</v>
      </c>
      <c r="G83" s="61">
        <v>1</v>
      </c>
      <c r="H83" s="62">
        <f t="shared" si="3"/>
        <v>1</v>
      </c>
      <c r="I83" s="61">
        <v>0</v>
      </c>
      <c r="J83" s="61">
        <v>0</v>
      </c>
      <c r="K83" s="62" t="str">
        <f t="shared" si="4"/>
        <v>SPP</v>
      </c>
      <c r="L83" s="61">
        <v>0</v>
      </c>
      <c r="M83" s="61">
        <v>0</v>
      </c>
      <c r="N83" s="62" t="str">
        <f t="shared" si="5"/>
        <v>SPP</v>
      </c>
      <c r="O83" s="57">
        <f>+VLOOKUP(D83,'[2]SEGUIMIENTO'!$D$18:$N$117,11,FALSE)</f>
        <v>4</v>
      </c>
      <c r="P83" s="29">
        <v>0.75</v>
      </c>
      <c r="Q83" s="149"/>
      <c r="R83" s="150"/>
      <c r="S83" s="83"/>
    </row>
    <row r="84" spans="1:19" ht="135">
      <c r="A84" s="1" t="s">
        <v>125</v>
      </c>
      <c r="B84" s="1" t="s">
        <v>126</v>
      </c>
      <c r="C84" s="65" t="s">
        <v>11</v>
      </c>
      <c r="D84" s="14" t="s">
        <v>89</v>
      </c>
      <c r="E84" s="14" t="s">
        <v>151</v>
      </c>
      <c r="F84" s="61">
        <v>1</v>
      </c>
      <c r="G84" s="61">
        <v>1</v>
      </c>
      <c r="H84" s="62">
        <f t="shared" si="3"/>
        <v>1</v>
      </c>
      <c r="I84" s="61">
        <v>1</v>
      </c>
      <c r="J84" s="61">
        <v>1</v>
      </c>
      <c r="K84" s="62">
        <f t="shared" si="4"/>
        <v>1</v>
      </c>
      <c r="L84" s="61">
        <v>1</v>
      </c>
      <c r="M84" s="61">
        <v>1</v>
      </c>
      <c r="N84" s="62">
        <f t="shared" si="5"/>
        <v>1</v>
      </c>
      <c r="O84" s="57">
        <f>+VLOOKUP(D84,'[2]SEGUIMIENTO'!$D$18:$N$117,11,FALSE)</f>
        <v>12</v>
      </c>
      <c r="P84" s="29">
        <v>0.75</v>
      </c>
      <c r="Q84" s="149"/>
      <c r="R84" s="150"/>
      <c r="S84" s="83"/>
    </row>
    <row r="85" spans="1:19" ht="135">
      <c r="A85" s="1" t="s">
        <v>125</v>
      </c>
      <c r="B85" s="1" t="s">
        <v>126</v>
      </c>
      <c r="C85" s="65" t="s">
        <v>11</v>
      </c>
      <c r="D85" s="14" t="s">
        <v>90</v>
      </c>
      <c r="E85" s="14" t="s">
        <v>151</v>
      </c>
      <c r="F85" s="61">
        <v>1</v>
      </c>
      <c r="G85" s="61">
        <v>0</v>
      </c>
      <c r="H85" s="62">
        <f t="shared" si="3"/>
        <v>0</v>
      </c>
      <c r="I85" s="61">
        <v>1</v>
      </c>
      <c r="J85" s="61">
        <v>0</v>
      </c>
      <c r="K85" s="62">
        <f t="shared" si="4"/>
        <v>0</v>
      </c>
      <c r="L85" s="61">
        <v>1</v>
      </c>
      <c r="M85" s="61">
        <v>1</v>
      </c>
      <c r="N85" s="62">
        <f t="shared" si="5"/>
        <v>1</v>
      </c>
      <c r="O85" s="57">
        <f>+VLOOKUP(D85,'[2]SEGUIMIENTO'!$D$18:$N$117,11,FALSE)</f>
        <v>12</v>
      </c>
      <c r="P85" s="29">
        <v>0.58</v>
      </c>
      <c r="Q85" s="149"/>
      <c r="R85" s="150"/>
      <c r="S85" s="85" t="s">
        <v>279</v>
      </c>
    </row>
    <row r="86" spans="1:19" ht="135">
      <c r="A86" s="1" t="s">
        <v>125</v>
      </c>
      <c r="B86" s="1" t="s">
        <v>126</v>
      </c>
      <c r="C86" s="65" t="s">
        <v>11</v>
      </c>
      <c r="D86" s="14" t="s">
        <v>92</v>
      </c>
      <c r="E86" s="14" t="s">
        <v>151</v>
      </c>
      <c r="F86" s="61">
        <v>0</v>
      </c>
      <c r="G86" s="61">
        <v>0</v>
      </c>
      <c r="H86" s="62" t="str">
        <f t="shared" si="3"/>
        <v>SPP</v>
      </c>
      <c r="I86" s="61">
        <v>0</v>
      </c>
      <c r="J86" s="61">
        <v>0</v>
      </c>
      <c r="K86" s="62" t="str">
        <f t="shared" si="4"/>
        <v>SPP</v>
      </c>
      <c r="L86" s="61">
        <v>1</v>
      </c>
      <c r="M86" s="61">
        <v>1</v>
      </c>
      <c r="N86" s="62">
        <f t="shared" si="5"/>
        <v>1</v>
      </c>
      <c r="O86" s="57">
        <f>+VLOOKUP(D86,'[2]SEGUIMIENTO'!$D$18:$N$117,11,FALSE)</f>
        <v>4</v>
      </c>
      <c r="P86" s="29">
        <v>0.75</v>
      </c>
      <c r="Q86" s="149"/>
      <c r="R86" s="150"/>
      <c r="S86" s="83"/>
    </row>
    <row r="87" spans="1:19" ht="135">
      <c r="A87" s="1" t="s">
        <v>125</v>
      </c>
      <c r="B87" s="1" t="s">
        <v>126</v>
      </c>
      <c r="C87" s="65" t="s">
        <v>11</v>
      </c>
      <c r="D87" s="14" t="s">
        <v>93</v>
      </c>
      <c r="E87" s="14" t="s">
        <v>151</v>
      </c>
      <c r="F87" s="61">
        <v>0</v>
      </c>
      <c r="G87" s="61">
        <v>0</v>
      </c>
      <c r="H87" s="62" t="str">
        <f t="shared" si="3"/>
        <v>SPP</v>
      </c>
      <c r="I87" s="61">
        <v>0</v>
      </c>
      <c r="J87" s="61">
        <v>0</v>
      </c>
      <c r="K87" s="62" t="str">
        <f t="shared" si="4"/>
        <v>SPP</v>
      </c>
      <c r="L87" s="61">
        <v>0</v>
      </c>
      <c r="M87" s="61">
        <v>0</v>
      </c>
      <c r="N87" s="62" t="str">
        <f t="shared" si="5"/>
        <v>SPP</v>
      </c>
      <c r="O87" s="57">
        <f>+VLOOKUP(D87,'[2]SEGUIMIENTO'!$D$18:$N$117,11,FALSE)</f>
        <v>1</v>
      </c>
      <c r="P87" s="29">
        <v>0</v>
      </c>
      <c r="Q87" s="149"/>
      <c r="R87" s="150"/>
      <c r="S87" s="83"/>
    </row>
    <row r="88" spans="1:19" ht="135">
      <c r="A88" s="1" t="s">
        <v>125</v>
      </c>
      <c r="B88" s="1" t="s">
        <v>126</v>
      </c>
      <c r="C88" s="65" t="s">
        <v>11</v>
      </c>
      <c r="D88" s="14" t="s">
        <v>117</v>
      </c>
      <c r="E88" s="14" t="s">
        <v>151</v>
      </c>
      <c r="F88" s="61">
        <v>0</v>
      </c>
      <c r="G88" s="61">
        <v>0</v>
      </c>
      <c r="H88" s="62" t="str">
        <f t="shared" si="3"/>
        <v>SPP</v>
      </c>
      <c r="I88" s="61">
        <v>0</v>
      </c>
      <c r="J88" s="61">
        <v>0</v>
      </c>
      <c r="K88" s="62" t="str">
        <f t="shared" si="4"/>
        <v>SPP</v>
      </c>
      <c r="L88" s="61">
        <v>0</v>
      </c>
      <c r="M88" s="61">
        <v>0</v>
      </c>
      <c r="N88" s="62" t="str">
        <f t="shared" si="5"/>
        <v>SPP</v>
      </c>
      <c r="O88" s="57" t="e">
        <f>+VLOOKUP(D88,'[2]SEGUIMIENTO'!$D$18:$N$117,11,FALSE)</f>
        <v>#REF!</v>
      </c>
      <c r="P88" s="29">
        <v>0</v>
      </c>
      <c r="Q88" s="149"/>
      <c r="R88" s="150"/>
      <c r="S88" s="83"/>
    </row>
    <row r="89" spans="1:19" ht="135">
      <c r="A89" s="1" t="s">
        <v>125</v>
      </c>
      <c r="B89" s="1" t="s">
        <v>126</v>
      </c>
      <c r="C89" s="65" t="s">
        <v>12</v>
      </c>
      <c r="D89" s="14" t="s">
        <v>94</v>
      </c>
      <c r="E89" s="14" t="s">
        <v>151</v>
      </c>
      <c r="F89" s="61">
        <v>4</v>
      </c>
      <c r="G89" s="61">
        <v>0</v>
      </c>
      <c r="H89" s="62">
        <f t="shared" si="3"/>
        <v>0</v>
      </c>
      <c r="I89" s="61">
        <v>0</v>
      </c>
      <c r="J89" s="61">
        <v>0</v>
      </c>
      <c r="K89" s="62" t="str">
        <f t="shared" si="4"/>
        <v>SPP</v>
      </c>
      <c r="L89" s="61">
        <v>0</v>
      </c>
      <c r="M89" s="61">
        <v>0</v>
      </c>
      <c r="N89" s="62" t="str">
        <f t="shared" si="5"/>
        <v>SPP</v>
      </c>
      <c r="O89" s="57">
        <f>+VLOOKUP(D89,'[2]SEGUIMIENTO'!$D$18:$N$117,11,FALSE)</f>
        <v>9</v>
      </c>
      <c r="P89" s="29">
        <v>0.22</v>
      </c>
      <c r="Q89" s="149">
        <v>259718744</v>
      </c>
      <c r="R89" s="150">
        <f>+'[3]REP_EPG034_EjecucionPresupuesta'!$W$22</f>
        <v>232496145</v>
      </c>
      <c r="S89" s="83"/>
    </row>
    <row r="90" spans="1:19" ht="135">
      <c r="A90" s="1" t="s">
        <v>125</v>
      </c>
      <c r="B90" s="1" t="s">
        <v>126</v>
      </c>
      <c r="C90" s="65" t="s">
        <v>12</v>
      </c>
      <c r="D90" s="14" t="s">
        <v>95</v>
      </c>
      <c r="E90" s="14" t="s">
        <v>151</v>
      </c>
      <c r="F90" s="61">
        <v>1</v>
      </c>
      <c r="G90" s="61">
        <v>1</v>
      </c>
      <c r="H90" s="62">
        <f t="shared" si="3"/>
        <v>1</v>
      </c>
      <c r="I90" s="61">
        <v>0</v>
      </c>
      <c r="J90" s="61">
        <v>0</v>
      </c>
      <c r="K90" s="62" t="str">
        <f t="shared" si="4"/>
        <v>SPP</v>
      </c>
      <c r="L90" s="61">
        <v>0</v>
      </c>
      <c r="M90" s="61">
        <v>0</v>
      </c>
      <c r="N90" s="62" t="str">
        <f t="shared" si="5"/>
        <v>SPP</v>
      </c>
      <c r="O90" s="57">
        <f>+VLOOKUP(D90,'[2]SEGUIMIENTO'!$D$18:$N$117,11,FALSE)</f>
        <v>1</v>
      </c>
      <c r="P90" s="29">
        <v>1</v>
      </c>
      <c r="Q90" s="149"/>
      <c r="R90" s="150"/>
      <c r="S90" s="83"/>
    </row>
    <row r="91" spans="1:19" ht="142.5">
      <c r="A91" s="1" t="s">
        <v>125</v>
      </c>
      <c r="B91" s="1" t="s">
        <v>126</v>
      </c>
      <c r="C91" s="65" t="s">
        <v>12</v>
      </c>
      <c r="D91" s="14" t="s">
        <v>96</v>
      </c>
      <c r="E91" s="14" t="s">
        <v>151</v>
      </c>
      <c r="F91" s="61">
        <v>0</v>
      </c>
      <c r="G91" s="61">
        <v>0</v>
      </c>
      <c r="H91" s="62" t="str">
        <f t="shared" si="3"/>
        <v>SPP</v>
      </c>
      <c r="I91" s="61">
        <v>0</v>
      </c>
      <c r="J91" s="61">
        <v>0</v>
      </c>
      <c r="K91" s="62" t="str">
        <f t="shared" si="4"/>
        <v>SPP</v>
      </c>
      <c r="L91" s="61">
        <v>0</v>
      </c>
      <c r="M91" s="61">
        <v>0</v>
      </c>
      <c r="N91" s="62" t="str">
        <f t="shared" si="5"/>
        <v>SPP</v>
      </c>
      <c r="O91" s="57">
        <f>+VLOOKUP(D91,'[2]SEGUIMIENTO'!$D$18:$N$117,11,FALSE)</f>
        <v>6</v>
      </c>
      <c r="P91" s="29">
        <v>0.33</v>
      </c>
      <c r="Q91" s="149"/>
      <c r="R91" s="150"/>
      <c r="S91" s="85" t="s">
        <v>211</v>
      </c>
    </row>
    <row r="92" spans="1:19" ht="135">
      <c r="A92" s="1" t="s">
        <v>125</v>
      </c>
      <c r="B92" s="1" t="s">
        <v>126</v>
      </c>
      <c r="C92" s="65" t="s">
        <v>12</v>
      </c>
      <c r="D92" s="14" t="s">
        <v>97</v>
      </c>
      <c r="E92" s="14" t="s">
        <v>151</v>
      </c>
      <c r="F92" s="61">
        <v>0</v>
      </c>
      <c r="G92" s="61">
        <v>0</v>
      </c>
      <c r="H92" s="62" t="str">
        <f t="shared" si="3"/>
        <v>SPP</v>
      </c>
      <c r="I92" s="61">
        <v>0</v>
      </c>
      <c r="J92" s="61">
        <v>0</v>
      </c>
      <c r="K92" s="62" t="str">
        <f t="shared" si="4"/>
        <v>SPP</v>
      </c>
      <c r="L92" s="61">
        <v>0</v>
      </c>
      <c r="M92" s="61">
        <v>0</v>
      </c>
      <c r="N92" s="62" t="str">
        <f t="shared" si="5"/>
        <v>SPP</v>
      </c>
      <c r="O92" s="57">
        <f>+VLOOKUP(D92,'[2]SEGUIMIENTO'!$D$18:$N$117,11,FALSE)</f>
        <v>1</v>
      </c>
      <c r="P92" s="29">
        <v>0</v>
      </c>
      <c r="Q92" s="149"/>
      <c r="R92" s="150"/>
      <c r="S92" s="83"/>
    </row>
    <row r="93" spans="1:19" ht="135">
      <c r="A93" s="1" t="s">
        <v>125</v>
      </c>
      <c r="B93" s="1" t="s">
        <v>126</v>
      </c>
      <c r="C93" s="65" t="s">
        <v>12</v>
      </c>
      <c r="D93" s="14" t="s">
        <v>98</v>
      </c>
      <c r="E93" s="14" t="s">
        <v>151</v>
      </c>
      <c r="F93" s="61">
        <v>0</v>
      </c>
      <c r="G93" s="61">
        <v>0</v>
      </c>
      <c r="H93" s="62" t="str">
        <f t="shared" si="3"/>
        <v>SPP</v>
      </c>
      <c r="I93" s="61">
        <v>0</v>
      </c>
      <c r="J93" s="61">
        <v>0</v>
      </c>
      <c r="K93" s="62" t="str">
        <f t="shared" si="4"/>
        <v>SPP</v>
      </c>
      <c r="L93" s="61">
        <v>1</v>
      </c>
      <c r="M93" s="61">
        <v>1</v>
      </c>
      <c r="N93" s="62">
        <f t="shared" si="5"/>
        <v>1</v>
      </c>
      <c r="O93" s="57">
        <f>+VLOOKUP(D93,'[2]SEGUIMIENTO'!$D$18:$N$117,11,FALSE)</f>
        <v>4</v>
      </c>
      <c r="P93" s="29">
        <v>0.5</v>
      </c>
      <c r="Q93" s="149"/>
      <c r="R93" s="150"/>
      <c r="S93" s="83"/>
    </row>
    <row r="94" spans="1:19" ht="85.5">
      <c r="A94" s="1" t="s">
        <v>161</v>
      </c>
      <c r="B94" s="1" t="s">
        <v>162</v>
      </c>
      <c r="C94" s="59" t="s">
        <v>7</v>
      </c>
      <c r="D94" s="14" t="s">
        <v>99</v>
      </c>
      <c r="E94" s="14" t="s">
        <v>155</v>
      </c>
      <c r="F94" s="61">
        <v>0</v>
      </c>
      <c r="G94" s="61">
        <v>0</v>
      </c>
      <c r="H94" s="62" t="str">
        <f t="shared" si="3"/>
        <v>SPP</v>
      </c>
      <c r="I94" s="61">
        <v>0</v>
      </c>
      <c r="J94" s="61">
        <v>0</v>
      </c>
      <c r="K94" s="62" t="str">
        <f t="shared" si="4"/>
        <v>SPP</v>
      </c>
      <c r="L94" s="61">
        <v>2</v>
      </c>
      <c r="M94" s="61">
        <v>2</v>
      </c>
      <c r="N94" s="62">
        <f t="shared" si="5"/>
        <v>1</v>
      </c>
      <c r="O94" s="57">
        <f>+VLOOKUP(D94,'[2]SEGUIMIENTO'!$D$18:$N$117,11,FALSE)</f>
        <v>34</v>
      </c>
      <c r="P94" s="29">
        <v>0.38</v>
      </c>
      <c r="Q94" s="149">
        <v>6173878265</v>
      </c>
      <c r="R94" s="150">
        <f>+'[3]REP_EPG034_EjecucionPresupuesta'!$W$15</f>
        <v>4308216783.12</v>
      </c>
      <c r="S94" s="85" t="s">
        <v>212</v>
      </c>
    </row>
    <row r="95" spans="1:19" ht="90">
      <c r="A95" s="1" t="s">
        <v>163</v>
      </c>
      <c r="B95" s="1" t="s">
        <v>164</v>
      </c>
      <c r="C95" s="59" t="s">
        <v>7</v>
      </c>
      <c r="D95" s="14" t="s">
        <v>100</v>
      </c>
      <c r="E95" s="14" t="s">
        <v>156</v>
      </c>
      <c r="F95" s="61">
        <v>0</v>
      </c>
      <c r="G95" s="61">
        <v>0</v>
      </c>
      <c r="H95" s="62" t="str">
        <f t="shared" si="3"/>
        <v>SPP</v>
      </c>
      <c r="I95" s="61">
        <v>0</v>
      </c>
      <c r="J95" s="61">
        <v>0</v>
      </c>
      <c r="K95" s="62" t="str">
        <f t="shared" si="4"/>
        <v>SPP</v>
      </c>
      <c r="L95" s="61">
        <v>0</v>
      </c>
      <c r="M95" s="61">
        <v>0</v>
      </c>
      <c r="N95" s="62" t="str">
        <f t="shared" si="5"/>
        <v>SPP</v>
      </c>
      <c r="O95" s="57" t="e">
        <f>+VLOOKUP(D95,'[2]SEGUIMIENTO'!$D$18:$N$117,11,FALSE)</f>
        <v>#REF!</v>
      </c>
      <c r="P95" s="29">
        <v>0</v>
      </c>
      <c r="Q95" s="149"/>
      <c r="R95" s="150"/>
      <c r="S95" s="83"/>
    </row>
    <row r="96" spans="1:19" ht="195">
      <c r="A96" s="1" t="s">
        <v>163</v>
      </c>
      <c r="B96" s="1" t="s">
        <v>169</v>
      </c>
      <c r="C96" s="59" t="s">
        <v>7</v>
      </c>
      <c r="D96" s="14" t="s">
        <v>101</v>
      </c>
      <c r="E96" s="14" t="s">
        <v>157</v>
      </c>
      <c r="F96" s="61">
        <v>5</v>
      </c>
      <c r="G96" s="61">
        <v>0</v>
      </c>
      <c r="H96" s="62">
        <f t="shared" si="3"/>
        <v>0</v>
      </c>
      <c r="I96" s="61">
        <v>4</v>
      </c>
      <c r="J96" s="61">
        <v>2</v>
      </c>
      <c r="K96" s="62">
        <f t="shared" si="4"/>
        <v>0.5</v>
      </c>
      <c r="L96" s="61">
        <v>2</v>
      </c>
      <c r="M96" s="61">
        <v>2</v>
      </c>
      <c r="N96" s="62">
        <f t="shared" si="5"/>
        <v>1</v>
      </c>
      <c r="O96" s="57">
        <f>+VLOOKUP(D96,'[2]SEGUIMIENTO'!$D$18:$N$117,11,FALSE)</f>
        <v>31</v>
      </c>
      <c r="P96" s="29">
        <v>0.19</v>
      </c>
      <c r="Q96" s="149"/>
      <c r="R96" s="150"/>
      <c r="S96" s="85"/>
    </row>
    <row r="97" spans="1:19" ht="90">
      <c r="A97" s="1" t="s">
        <v>167</v>
      </c>
      <c r="B97" s="1" t="s">
        <v>168</v>
      </c>
      <c r="C97" s="59" t="s">
        <v>7</v>
      </c>
      <c r="D97" s="14" t="s">
        <v>102</v>
      </c>
      <c r="E97" s="14" t="s">
        <v>158</v>
      </c>
      <c r="F97" s="61">
        <v>3</v>
      </c>
      <c r="G97" s="61">
        <v>3</v>
      </c>
      <c r="H97" s="62">
        <f t="shared" si="3"/>
        <v>1</v>
      </c>
      <c r="I97" s="61">
        <v>3</v>
      </c>
      <c r="J97" s="61">
        <v>3</v>
      </c>
      <c r="K97" s="62">
        <f t="shared" si="4"/>
        <v>1</v>
      </c>
      <c r="L97" s="61">
        <v>2</v>
      </c>
      <c r="M97" s="61">
        <v>2</v>
      </c>
      <c r="N97" s="62">
        <f t="shared" si="5"/>
        <v>1</v>
      </c>
      <c r="O97" s="57">
        <v>39</v>
      </c>
      <c r="P97" s="29">
        <f>+(M97+J97+G97)/39</f>
        <v>0.20512820512820512</v>
      </c>
      <c r="Q97" s="149"/>
      <c r="R97" s="150"/>
      <c r="S97" s="83" t="s">
        <v>277</v>
      </c>
    </row>
    <row r="98" spans="1:19" ht="165">
      <c r="A98" s="1" t="s">
        <v>165</v>
      </c>
      <c r="B98" s="1" t="s">
        <v>213</v>
      </c>
      <c r="C98" s="59" t="s">
        <v>7</v>
      </c>
      <c r="D98" s="14" t="s">
        <v>103</v>
      </c>
      <c r="E98" s="14" t="s">
        <v>159</v>
      </c>
      <c r="F98" s="61">
        <v>1</v>
      </c>
      <c r="G98" s="61">
        <v>1</v>
      </c>
      <c r="H98" s="62">
        <f t="shared" si="3"/>
        <v>1</v>
      </c>
      <c r="I98" s="61">
        <v>0</v>
      </c>
      <c r="J98" s="61">
        <v>0</v>
      </c>
      <c r="K98" s="62" t="str">
        <f t="shared" si="4"/>
        <v>SPP</v>
      </c>
      <c r="L98" s="61">
        <v>3</v>
      </c>
      <c r="M98" s="61">
        <v>3</v>
      </c>
      <c r="N98" s="62">
        <f t="shared" si="5"/>
        <v>1</v>
      </c>
      <c r="O98" s="57">
        <f>+VLOOKUP(D98,'[2]SEGUIMIENTO'!$D$18:$N$117,11,FALSE)</f>
        <v>25</v>
      </c>
      <c r="P98" s="29">
        <v>0.32</v>
      </c>
      <c r="Q98" s="149"/>
      <c r="R98" s="150"/>
      <c r="S98" s="83"/>
    </row>
    <row r="99" spans="1:19" ht="165">
      <c r="A99" s="1" t="s">
        <v>165</v>
      </c>
      <c r="B99" s="1" t="s">
        <v>213</v>
      </c>
      <c r="C99" s="59" t="s">
        <v>7</v>
      </c>
      <c r="D99" s="14" t="s">
        <v>104</v>
      </c>
      <c r="E99" s="14" t="s">
        <v>159</v>
      </c>
      <c r="F99" s="61">
        <v>0</v>
      </c>
      <c r="G99" s="61">
        <v>0</v>
      </c>
      <c r="H99" s="62" t="str">
        <f t="shared" si="3"/>
        <v>SPP</v>
      </c>
      <c r="I99" s="61">
        <v>1</v>
      </c>
      <c r="J99" s="61">
        <v>0</v>
      </c>
      <c r="K99" s="62">
        <f t="shared" si="4"/>
        <v>0</v>
      </c>
      <c r="L99" s="61">
        <v>1</v>
      </c>
      <c r="M99" s="61">
        <v>1</v>
      </c>
      <c r="N99" s="62">
        <f t="shared" si="5"/>
        <v>1</v>
      </c>
      <c r="O99" s="57">
        <f>+VLOOKUP(D99,'[2]SEGUIMIENTO'!$D$18:$N$117,11,FALSE)</f>
        <v>13</v>
      </c>
      <c r="P99" s="29">
        <v>0.16</v>
      </c>
      <c r="Q99" s="149"/>
      <c r="R99" s="150"/>
      <c r="S99" s="83"/>
    </row>
    <row r="100" spans="1:19" ht="90">
      <c r="A100" s="1" t="s">
        <v>163</v>
      </c>
      <c r="B100" s="1" t="s">
        <v>164</v>
      </c>
      <c r="C100" s="59" t="s">
        <v>7</v>
      </c>
      <c r="D100" s="14" t="s">
        <v>105</v>
      </c>
      <c r="E100" s="14" t="s">
        <v>156</v>
      </c>
      <c r="F100" s="61">
        <v>0</v>
      </c>
      <c r="G100" s="61">
        <v>0</v>
      </c>
      <c r="H100" s="62" t="str">
        <f t="shared" si="3"/>
        <v>SPP</v>
      </c>
      <c r="I100" s="61">
        <v>0</v>
      </c>
      <c r="J100" s="61">
        <v>0</v>
      </c>
      <c r="K100" s="62" t="str">
        <f t="shared" si="4"/>
        <v>SPP</v>
      </c>
      <c r="L100" s="61">
        <v>0</v>
      </c>
      <c r="M100" s="61">
        <v>0</v>
      </c>
      <c r="N100" s="62" t="str">
        <f t="shared" si="5"/>
        <v>SPP</v>
      </c>
      <c r="O100" s="57">
        <f>+VLOOKUP(D100,'[2]SEGUIMIENTO'!$D$18:$N$117,11,FALSE)</f>
        <v>2</v>
      </c>
      <c r="P100" s="29">
        <v>0.5</v>
      </c>
      <c r="Q100" s="149"/>
      <c r="R100" s="150"/>
      <c r="S100" s="83"/>
    </row>
    <row r="101" spans="1:19" ht="75">
      <c r="A101" s="1" t="s">
        <v>161</v>
      </c>
      <c r="B101" s="1" t="s">
        <v>162</v>
      </c>
      <c r="C101" s="59" t="s">
        <v>7</v>
      </c>
      <c r="D101" s="14" t="s">
        <v>106</v>
      </c>
      <c r="E101" s="14" t="s">
        <v>155</v>
      </c>
      <c r="F101" s="61">
        <v>4</v>
      </c>
      <c r="G101" s="61">
        <v>4</v>
      </c>
      <c r="H101" s="62">
        <f t="shared" si="3"/>
        <v>1</v>
      </c>
      <c r="I101" s="61">
        <v>4</v>
      </c>
      <c r="J101" s="61">
        <v>4</v>
      </c>
      <c r="K101" s="62">
        <f t="shared" si="4"/>
        <v>1</v>
      </c>
      <c r="L101" s="61">
        <v>5</v>
      </c>
      <c r="M101" s="61">
        <v>5</v>
      </c>
      <c r="N101" s="62">
        <f t="shared" si="5"/>
        <v>1</v>
      </c>
      <c r="O101" s="57">
        <f>+VLOOKUP(D101,'[2]SEGUIMIENTO'!$D$18:$N$117,11,FALSE)</f>
        <v>52</v>
      </c>
      <c r="P101" s="29">
        <v>0.75</v>
      </c>
      <c r="Q101" s="149"/>
      <c r="R101" s="150"/>
      <c r="S101" s="83"/>
    </row>
    <row r="102" spans="1:19" ht="60">
      <c r="A102" s="1" t="s">
        <v>163</v>
      </c>
      <c r="B102" s="1" t="s">
        <v>170</v>
      </c>
      <c r="C102" s="59" t="s">
        <v>7</v>
      </c>
      <c r="D102" s="14" t="s">
        <v>107</v>
      </c>
      <c r="E102" s="14" t="s">
        <v>183</v>
      </c>
      <c r="F102" s="61">
        <v>0</v>
      </c>
      <c r="G102" s="61">
        <v>0</v>
      </c>
      <c r="H102" s="62" t="str">
        <f t="shared" si="3"/>
        <v>SPP</v>
      </c>
      <c r="I102" s="61">
        <v>0</v>
      </c>
      <c r="J102" s="61">
        <v>0</v>
      </c>
      <c r="K102" s="62" t="str">
        <f t="shared" si="4"/>
        <v>SPP</v>
      </c>
      <c r="L102" s="61">
        <v>0</v>
      </c>
      <c r="M102" s="61">
        <v>0</v>
      </c>
      <c r="N102" s="62" t="str">
        <f t="shared" si="5"/>
        <v>SPP</v>
      </c>
      <c r="O102" s="57">
        <f>+VLOOKUP(D102,'[2]SEGUIMIENTO'!$D$18:$N$117,11,FALSE)</f>
        <v>14</v>
      </c>
      <c r="P102" s="29">
        <v>0.29</v>
      </c>
      <c r="Q102" s="149"/>
      <c r="R102" s="150"/>
      <c r="S102" s="83"/>
    </row>
    <row r="103" spans="1:19" ht="120">
      <c r="A103" s="1" t="s">
        <v>176</v>
      </c>
      <c r="B103" s="1" t="s">
        <v>177</v>
      </c>
      <c r="C103" s="59" t="s">
        <v>7</v>
      </c>
      <c r="D103" s="14" t="s">
        <v>108</v>
      </c>
      <c r="E103" s="14" t="s">
        <v>160</v>
      </c>
      <c r="F103" s="61">
        <v>1</v>
      </c>
      <c r="G103" s="61">
        <v>0</v>
      </c>
      <c r="H103" s="62">
        <f t="shared" si="3"/>
        <v>0</v>
      </c>
      <c r="I103" s="61">
        <v>1</v>
      </c>
      <c r="J103" s="61">
        <v>0</v>
      </c>
      <c r="K103" s="62">
        <f t="shared" si="4"/>
        <v>0</v>
      </c>
      <c r="L103" s="61">
        <v>0</v>
      </c>
      <c r="M103" s="61">
        <v>0</v>
      </c>
      <c r="N103" s="62" t="str">
        <f t="shared" si="5"/>
        <v>SPP</v>
      </c>
      <c r="O103" s="57">
        <f>+VLOOKUP(D103,'[2]SEGUIMIENTO'!$D$18:$N$117,11,FALSE)</f>
        <v>7</v>
      </c>
      <c r="P103" s="29">
        <v>0.29</v>
      </c>
      <c r="Q103" s="149"/>
      <c r="R103" s="150"/>
      <c r="S103" s="85" t="s">
        <v>219</v>
      </c>
    </row>
    <row r="104" spans="1:19" ht="105">
      <c r="A104" s="1" t="s">
        <v>214</v>
      </c>
      <c r="B104" s="1" t="s">
        <v>179</v>
      </c>
      <c r="C104" s="59" t="s">
        <v>7</v>
      </c>
      <c r="D104" s="14" t="s">
        <v>109</v>
      </c>
      <c r="E104" s="14" t="s">
        <v>155</v>
      </c>
      <c r="F104" s="61">
        <v>14</v>
      </c>
      <c r="G104" s="61">
        <v>14</v>
      </c>
      <c r="H104" s="62">
        <f t="shared" si="3"/>
        <v>1</v>
      </c>
      <c r="I104" s="61">
        <v>13</v>
      </c>
      <c r="J104" s="61">
        <v>13</v>
      </c>
      <c r="K104" s="62">
        <f t="shared" si="4"/>
        <v>1</v>
      </c>
      <c r="L104" s="61">
        <v>17</v>
      </c>
      <c r="M104" s="61">
        <v>17</v>
      </c>
      <c r="N104" s="62">
        <f t="shared" si="5"/>
        <v>1</v>
      </c>
      <c r="O104" s="57">
        <f>+VLOOKUP(D104,'[2]SEGUIMIENTO'!$D$18:$N$117,11,FALSE)</f>
        <v>174</v>
      </c>
      <c r="P104" s="64">
        <v>0.75</v>
      </c>
      <c r="Q104" s="149"/>
      <c r="R104" s="150"/>
      <c r="S104" s="83"/>
    </row>
    <row r="105" spans="1:19" ht="114">
      <c r="A105" s="1" t="s">
        <v>180</v>
      </c>
      <c r="B105" s="1" t="s">
        <v>181</v>
      </c>
      <c r="C105" s="59" t="s">
        <v>7</v>
      </c>
      <c r="D105" s="14" t="s">
        <v>110</v>
      </c>
      <c r="E105" s="14" t="s">
        <v>160</v>
      </c>
      <c r="F105" s="61">
        <v>2</v>
      </c>
      <c r="G105" s="61">
        <v>0</v>
      </c>
      <c r="H105" s="62">
        <f t="shared" si="3"/>
        <v>0</v>
      </c>
      <c r="I105" s="61">
        <v>2</v>
      </c>
      <c r="J105" s="61">
        <v>1</v>
      </c>
      <c r="K105" s="62">
        <f t="shared" si="4"/>
        <v>0.5</v>
      </c>
      <c r="L105" s="61">
        <v>1</v>
      </c>
      <c r="M105" s="61">
        <v>0</v>
      </c>
      <c r="N105" s="62">
        <f t="shared" si="5"/>
        <v>0</v>
      </c>
      <c r="O105" s="57">
        <f>+VLOOKUP(D105,'[2]SEGUIMIENTO'!$D$18:$N$117,11,FALSE)</f>
        <v>15</v>
      </c>
      <c r="P105" s="64">
        <v>0.54</v>
      </c>
      <c r="Q105" s="149"/>
      <c r="R105" s="150"/>
      <c r="S105" s="85" t="s">
        <v>299</v>
      </c>
    </row>
    <row r="106" spans="1:19" ht="165">
      <c r="A106" s="1" t="s">
        <v>165</v>
      </c>
      <c r="B106" s="1" t="s">
        <v>213</v>
      </c>
      <c r="C106" s="59" t="s">
        <v>7</v>
      </c>
      <c r="D106" s="14" t="s">
        <v>111</v>
      </c>
      <c r="E106" s="14" t="s">
        <v>159</v>
      </c>
      <c r="F106" s="61">
        <v>0</v>
      </c>
      <c r="G106" s="61">
        <v>0</v>
      </c>
      <c r="H106" s="62" t="str">
        <f t="shared" si="3"/>
        <v>SPP</v>
      </c>
      <c r="I106" s="61">
        <v>0</v>
      </c>
      <c r="J106" s="61">
        <v>0</v>
      </c>
      <c r="K106" s="62" t="str">
        <f t="shared" si="4"/>
        <v>SPP</v>
      </c>
      <c r="L106" s="61">
        <v>0</v>
      </c>
      <c r="M106" s="61">
        <v>0</v>
      </c>
      <c r="N106" s="62" t="str">
        <f t="shared" si="5"/>
        <v>SPP</v>
      </c>
      <c r="O106" s="57">
        <f>+VLOOKUP(D106,'[2]SEGUIMIENTO'!$D$18:$N$117,11,FALSE)</f>
        <v>30</v>
      </c>
      <c r="P106" s="64">
        <v>0</v>
      </c>
      <c r="Q106" s="149"/>
      <c r="R106" s="150"/>
      <c r="S106" s="83"/>
    </row>
    <row r="107" spans="1:19" ht="38.25">
      <c r="A107" s="143" t="s">
        <v>175</v>
      </c>
      <c r="B107" s="143" t="s">
        <v>134</v>
      </c>
      <c r="C107" s="147" t="s">
        <v>13</v>
      </c>
      <c r="D107" s="66" t="s">
        <v>198</v>
      </c>
      <c r="E107" s="14" t="s">
        <v>151</v>
      </c>
      <c r="F107" s="61">
        <v>0</v>
      </c>
      <c r="G107" s="61">
        <v>0</v>
      </c>
      <c r="H107" s="62" t="str">
        <f t="shared" si="3"/>
        <v>SPP</v>
      </c>
      <c r="I107" s="61">
        <v>0</v>
      </c>
      <c r="J107" s="61">
        <v>0</v>
      </c>
      <c r="K107" s="62" t="str">
        <f t="shared" si="4"/>
        <v>SPP</v>
      </c>
      <c r="L107" s="61">
        <v>0</v>
      </c>
      <c r="M107" s="61">
        <v>0</v>
      </c>
      <c r="N107" s="62" t="str">
        <f t="shared" si="5"/>
        <v>SPP</v>
      </c>
      <c r="O107" s="63">
        <v>6</v>
      </c>
      <c r="P107" s="62">
        <v>0</v>
      </c>
      <c r="Q107" s="149">
        <v>11842873529</v>
      </c>
      <c r="R107" s="150">
        <f>+'[3]REP_EPG034_EjecucionPresupuesta'!$W$44</f>
        <v>6531827535.809999</v>
      </c>
      <c r="S107" s="83"/>
    </row>
    <row r="108" spans="1:19" ht="25.5">
      <c r="A108" s="144"/>
      <c r="B108" s="144"/>
      <c r="C108" s="148"/>
      <c r="D108" s="67" t="s">
        <v>205</v>
      </c>
      <c r="E108" s="14" t="s">
        <v>154</v>
      </c>
      <c r="F108" s="61">
        <v>0</v>
      </c>
      <c r="G108" s="61">
        <v>0</v>
      </c>
      <c r="H108" s="62" t="str">
        <f t="shared" si="3"/>
        <v>SPP</v>
      </c>
      <c r="I108" s="61">
        <v>1</v>
      </c>
      <c r="J108" s="61">
        <v>1</v>
      </c>
      <c r="K108" s="62">
        <f t="shared" si="4"/>
        <v>1</v>
      </c>
      <c r="L108" s="61">
        <v>0</v>
      </c>
      <c r="M108" s="61">
        <v>0</v>
      </c>
      <c r="N108" s="62" t="str">
        <f t="shared" si="5"/>
        <v>SPP</v>
      </c>
      <c r="O108" s="63">
        <v>1</v>
      </c>
      <c r="P108" s="62">
        <v>1</v>
      </c>
      <c r="Q108" s="149"/>
      <c r="R108" s="150"/>
      <c r="S108" s="83"/>
    </row>
    <row r="109" spans="1:19" ht="38.25">
      <c r="A109" s="144"/>
      <c r="B109" s="144"/>
      <c r="C109" s="148"/>
      <c r="D109" s="68" t="s">
        <v>206</v>
      </c>
      <c r="E109" s="14" t="s">
        <v>151</v>
      </c>
      <c r="F109" s="61">
        <v>0</v>
      </c>
      <c r="G109" s="61">
        <v>0</v>
      </c>
      <c r="H109" s="62" t="str">
        <f t="shared" si="3"/>
        <v>SPP</v>
      </c>
      <c r="I109" s="61">
        <v>2</v>
      </c>
      <c r="J109" s="61">
        <v>2</v>
      </c>
      <c r="K109" s="62">
        <f t="shared" si="4"/>
        <v>1</v>
      </c>
      <c r="L109" s="61">
        <v>1</v>
      </c>
      <c r="M109" s="61">
        <v>1</v>
      </c>
      <c r="N109" s="62">
        <f t="shared" si="5"/>
        <v>1</v>
      </c>
      <c r="O109" s="63">
        <v>4</v>
      </c>
      <c r="P109" s="62">
        <v>0.75</v>
      </c>
      <c r="Q109" s="149"/>
      <c r="R109" s="150"/>
      <c r="S109" s="83"/>
    </row>
    <row r="110" spans="1:19" ht="135">
      <c r="A110" s="1" t="s">
        <v>125</v>
      </c>
      <c r="B110" s="1" t="s">
        <v>126</v>
      </c>
      <c r="C110" s="16" t="s">
        <v>20</v>
      </c>
      <c r="D110" s="12" t="s">
        <v>197</v>
      </c>
      <c r="E110" s="58" t="s">
        <v>151</v>
      </c>
      <c r="F110" s="43">
        <v>0</v>
      </c>
      <c r="G110" s="43">
        <v>0</v>
      </c>
      <c r="H110" s="44" t="str">
        <f t="shared" si="3"/>
        <v>SPP</v>
      </c>
      <c r="I110" s="43">
        <v>0</v>
      </c>
      <c r="J110" s="43">
        <v>0</v>
      </c>
      <c r="K110" s="44" t="str">
        <f t="shared" si="4"/>
        <v>SPP</v>
      </c>
      <c r="L110" s="43">
        <v>0</v>
      </c>
      <c r="M110" s="43">
        <v>0</v>
      </c>
      <c r="N110" s="44" t="str">
        <f t="shared" si="5"/>
        <v>SPP</v>
      </c>
      <c r="O110" s="1">
        <v>1</v>
      </c>
      <c r="P110" s="44">
        <v>0</v>
      </c>
      <c r="Q110" s="71">
        <v>6000000000</v>
      </c>
      <c r="R110" s="71">
        <v>6000000000</v>
      </c>
      <c r="S110" s="83"/>
    </row>
    <row r="111" spans="1:19" ht="135">
      <c r="A111" s="1" t="s">
        <v>125</v>
      </c>
      <c r="B111" s="1" t="s">
        <v>126</v>
      </c>
      <c r="C111" s="16" t="s">
        <v>194</v>
      </c>
      <c r="D111" s="18" t="s">
        <v>194</v>
      </c>
      <c r="E111" s="58" t="s">
        <v>151</v>
      </c>
      <c r="F111" s="43">
        <v>0</v>
      </c>
      <c r="G111" s="43">
        <v>0</v>
      </c>
      <c r="H111" s="44" t="str">
        <f t="shared" si="3"/>
        <v>SPP</v>
      </c>
      <c r="I111" s="43">
        <v>4</v>
      </c>
      <c r="J111" s="43">
        <v>4</v>
      </c>
      <c r="K111" s="44">
        <f t="shared" si="4"/>
        <v>1</v>
      </c>
      <c r="L111" s="43">
        <v>0</v>
      </c>
      <c r="M111" s="43">
        <v>0</v>
      </c>
      <c r="N111" s="44" t="str">
        <f t="shared" si="5"/>
        <v>SPP</v>
      </c>
      <c r="O111" s="80">
        <v>4</v>
      </c>
      <c r="P111" s="44">
        <v>1</v>
      </c>
      <c r="Q111" s="71">
        <v>4993705149</v>
      </c>
      <c r="R111" s="72">
        <f>+'[3]REP_EPG034_EjecucionPresupuesta'!$W$31</f>
        <v>133806831</v>
      </c>
      <c r="S111" s="85" t="s">
        <v>221</v>
      </c>
    </row>
    <row r="112" spans="1:19" ht="135">
      <c r="A112" s="1" t="s">
        <v>125</v>
      </c>
      <c r="B112" s="1" t="s">
        <v>126</v>
      </c>
      <c r="C112" s="59" t="s">
        <v>195</v>
      </c>
      <c r="D112" s="60" t="s">
        <v>196</v>
      </c>
      <c r="E112" s="14" t="s">
        <v>151</v>
      </c>
      <c r="F112" s="61">
        <v>0</v>
      </c>
      <c r="G112" s="61">
        <v>0</v>
      </c>
      <c r="H112" s="62" t="str">
        <f t="shared" si="3"/>
        <v>SPP</v>
      </c>
      <c r="I112" s="61">
        <v>0</v>
      </c>
      <c r="J112" s="61">
        <v>0</v>
      </c>
      <c r="K112" s="62" t="str">
        <f t="shared" si="4"/>
        <v>SPP</v>
      </c>
      <c r="L112" s="61">
        <v>1</v>
      </c>
      <c r="M112" s="61">
        <v>0</v>
      </c>
      <c r="N112" s="62">
        <f t="shared" si="5"/>
        <v>0</v>
      </c>
      <c r="O112" s="63">
        <v>3</v>
      </c>
      <c r="P112" s="62">
        <v>0</v>
      </c>
      <c r="Q112" s="71">
        <v>2500000000</v>
      </c>
      <c r="R112" s="72">
        <f>+'[3]REP_EPG034_EjecucionPresupuesta'!$W$32</f>
        <v>2366501066</v>
      </c>
      <c r="S112" s="83"/>
    </row>
    <row r="113" spans="1:19" ht="135">
      <c r="A113" s="1" t="s">
        <v>125</v>
      </c>
      <c r="B113" s="1" t="s">
        <v>126</v>
      </c>
      <c r="C113" s="59" t="s">
        <v>227</v>
      </c>
      <c r="D113" s="60" t="s">
        <v>227</v>
      </c>
      <c r="E113" s="14" t="s">
        <v>151</v>
      </c>
      <c r="F113" s="61">
        <v>0</v>
      </c>
      <c r="G113" s="61">
        <v>0</v>
      </c>
      <c r="H113" s="62" t="str">
        <f t="shared" si="3"/>
        <v>SPP</v>
      </c>
      <c r="I113" s="61">
        <v>0</v>
      </c>
      <c r="J113" s="61">
        <v>0</v>
      </c>
      <c r="K113" s="62" t="str">
        <f>+IF(I113=0,"SPP",J113/I113)</f>
        <v>SPP</v>
      </c>
      <c r="L113" s="61">
        <v>0</v>
      </c>
      <c r="M113" s="61">
        <v>0</v>
      </c>
      <c r="N113" s="62" t="str">
        <f t="shared" si="5"/>
        <v>SPP</v>
      </c>
      <c r="O113" s="79">
        <v>3</v>
      </c>
      <c r="P113" s="62">
        <v>0</v>
      </c>
      <c r="Q113" s="71">
        <v>1657000000</v>
      </c>
      <c r="R113" s="72">
        <v>16100000</v>
      </c>
      <c r="S113" s="83" t="s">
        <v>228</v>
      </c>
    </row>
    <row r="114" spans="1:19" ht="135">
      <c r="A114" s="1" t="s">
        <v>125</v>
      </c>
      <c r="B114" s="1" t="s">
        <v>126</v>
      </c>
      <c r="C114" s="59" t="s">
        <v>224</v>
      </c>
      <c r="D114" s="60" t="s">
        <v>225</v>
      </c>
      <c r="E114" s="14" t="s">
        <v>151</v>
      </c>
      <c r="F114" s="61">
        <v>0</v>
      </c>
      <c r="G114" s="61">
        <v>0</v>
      </c>
      <c r="H114" s="62" t="str">
        <f t="shared" si="3"/>
        <v>SPP</v>
      </c>
      <c r="I114" s="61">
        <v>0</v>
      </c>
      <c r="J114" s="61">
        <v>0</v>
      </c>
      <c r="K114" s="62" t="str">
        <f t="shared" si="4"/>
        <v>SPP</v>
      </c>
      <c r="L114" s="61">
        <v>0</v>
      </c>
      <c r="M114" s="61">
        <v>0</v>
      </c>
      <c r="N114" s="62" t="str">
        <f t="shared" si="5"/>
        <v>SPP</v>
      </c>
      <c r="O114" s="62"/>
      <c r="P114" s="62">
        <v>0</v>
      </c>
      <c r="Q114" s="71">
        <v>9200000000</v>
      </c>
      <c r="R114" s="72">
        <v>53358387</v>
      </c>
      <c r="S114" s="83" t="s">
        <v>221</v>
      </c>
    </row>
    <row r="115" spans="1:19" ht="135">
      <c r="A115" s="1" t="s">
        <v>125</v>
      </c>
      <c r="B115" s="1" t="s">
        <v>126</v>
      </c>
      <c r="C115" s="59" t="s">
        <v>226</v>
      </c>
      <c r="D115" s="60" t="s">
        <v>226</v>
      </c>
      <c r="E115" s="14" t="s">
        <v>151</v>
      </c>
      <c r="F115" s="61">
        <v>0</v>
      </c>
      <c r="G115" s="61">
        <v>0</v>
      </c>
      <c r="H115" s="62" t="str">
        <f>+IF(F115=0,"SPP",G115/F115)</f>
        <v>SPP</v>
      </c>
      <c r="I115" s="61">
        <v>0</v>
      </c>
      <c r="J115" s="61">
        <v>0</v>
      </c>
      <c r="K115" s="62" t="str">
        <f>+IF(I115=0,"SPP",J115/I115)</f>
        <v>SPP</v>
      </c>
      <c r="L115" s="61">
        <v>2</v>
      </c>
      <c r="M115" s="61">
        <v>2</v>
      </c>
      <c r="N115" s="62">
        <f t="shared" si="5"/>
        <v>1</v>
      </c>
      <c r="O115" s="62"/>
      <c r="P115" s="62">
        <v>0</v>
      </c>
      <c r="Q115" s="71">
        <v>3000000000</v>
      </c>
      <c r="R115" s="72">
        <v>124769026</v>
      </c>
      <c r="S115" s="83" t="s">
        <v>229</v>
      </c>
    </row>
    <row r="117" ht="14.25">
      <c r="Q117" s="52"/>
    </row>
    <row r="118" spans="15:17" ht="14.25">
      <c r="O118" s="52"/>
      <c r="Q118" s="52"/>
    </row>
    <row r="119" ht="14.25">
      <c r="Q119" s="48"/>
    </row>
    <row r="164" ht="14.25">
      <c r="J164" s="3"/>
    </row>
  </sheetData>
  <sheetProtection/>
  <autoFilter ref="P6:P164"/>
  <mergeCells count="50">
    <mergeCell ref="S39:S41"/>
    <mergeCell ref="A7:A8"/>
    <mergeCell ref="B7:B8"/>
    <mergeCell ref="C7:C8"/>
    <mergeCell ref="D7:D8"/>
    <mergeCell ref="E7:E8"/>
    <mergeCell ref="F7:H7"/>
    <mergeCell ref="I7:K7"/>
    <mergeCell ref="L7:N7"/>
    <mergeCell ref="O7:P7"/>
    <mergeCell ref="Q7:Q8"/>
    <mergeCell ref="R7:R8"/>
    <mergeCell ref="S7:S8"/>
    <mergeCell ref="Q9:Q11"/>
    <mergeCell ref="R9:R11"/>
    <mergeCell ref="Q12:Q28"/>
    <mergeCell ref="R12:R28"/>
    <mergeCell ref="Q29:Q31"/>
    <mergeCell ref="R29:R31"/>
    <mergeCell ref="Q32:Q38"/>
    <mergeCell ref="R32:R38"/>
    <mergeCell ref="A39:A41"/>
    <mergeCell ref="B39:B41"/>
    <mergeCell ref="C39:C41"/>
    <mergeCell ref="Q39:Q41"/>
    <mergeCell ref="R39:R41"/>
    <mergeCell ref="Q42:Q51"/>
    <mergeCell ref="R42:R51"/>
    <mergeCell ref="Q52:Q57"/>
    <mergeCell ref="R52:R57"/>
    <mergeCell ref="Q58:Q59"/>
    <mergeCell ref="R58:R59"/>
    <mergeCell ref="R94:R106"/>
    <mergeCell ref="Q60:Q73"/>
    <mergeCell ref="R60:R73"/>
    <mergeCell ref="Q74:Q77"/>
    <mergeCell ref="R74:R77"/>
    <mergeCell ref="A78:A79"/>
    <mergeCell ref="Q78:Q79"/>
    <mergeCell ref="R78:R79"/>
    <mergeCell ref="A107:A109"/>
    <mergeCell ref="B107:B109"/>
    <mergeCell ref="C107:C109"/>
    <mergeCell ref="Q107:Q109"/>
    <mergeCell ref="R107:R109"/>
    <mergeCell ref="Q80:Q88"/>
    <mergeCell ref="R80:R88"/>
    <mergeCell ref="Q89:Q93"/>
    <mergeCell ref="R89:R93"/>
    <mergeCell ref="Q94:Q106"/>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7:S113"/>
  <sheetViews>
    <sheetView zoomScale="60" zoomScaleNormal="60" zoomScalePageLayoutView="0" workbookViewId="0" topLeftCell="D1">
      <selection activeCell="P9" sqref="P9:P108"/>
    </sheetView>
  </sheetViews>
  <sheetFormatPr defaultColWidth="11.19921875" defaultRowHeight="14.25"/>
  <cols>
    <col min="1" max="1" width="27.69921875" style="0" customWidth="1"/>
    <col min="2" max="2" width="19.59765625" style="0" customWidth="1"/>
    <col min="3" max="3" width="19.8984375" style="0" customWidth="1"/>
    <col min="4" max="5" width="16.8984375" style="0" customWidth="1"/>
    <col min="17" max="17" width="16" style="0" customWidth="1"/>
    <col min="18" max="18" width="17.8984375" style="0" customWidth="1"/>
    <col min="19" max="19" width="13.59765625" style="0" customWidth="1"/>
  </cols>
  <sheetData>
    <row r="6" ht="15" thickBot="1"/>
    <row r="7" spans="1:19" ht="76.5" customHeight="1">
      <c r="A7" s="132" t="s">
        <v>133</v>
      </c>
      <c r="B7" s="134" t="s">
        <v>122</v>
      </c>
      <c r="C7" s="134" t="s">
        <v>15</v>
      </c>
      <c r="D7" s="134" t="s">
        <v>17</v>
      </c>
      <c r="E7" s="134" t="s">
        <v>150</v>
      </c>
      <c r="F7" s="134" t="s">
        <v>184</v>
      </c>
      <c r="G7" s="134"/>
      <c r="H7" s="134"/>
      <c r="I7" s="134" t="s">
        <v>185</v>
      </c>
      <c r="J7" s="134"/>
      <c r="K7" s="134"/>
      <c r="L7" s="134" t="s">
        <v>186</v>
      </c>
      <c r="M7" s="134"/>
      <c r="N7" s="134"/>
      <c r="O7" s="134" t="s">
        <v>121</v>
      </c>
      <c r="P7" s="134"/>
      <c r="Q7" s="138" t="s">
        <v>132</v>
      </c>
      <c r="R7" s="138" t="s">
        <v>143</v>
      </c>
      <c r="S7" s="138" t="s">
        <v>124</v>
      </c>
    </row>
    <row r="8" spans="1:19" ht="48" thickBot="1">
      <c r="A8" s="133"/>
      <c r="B8" s="135"/>
      <c r="C8" s="135"/>
      <c r="D8" s="135"/>
      <c r="E8" s="135"/>
      <c r="F8" s="31" t="s">
        <v>16</v>
      </c>
      <c r="G8" s="31" t="s">
        <v>21</v>
      </c>
      <c r="H8" s="31" t="s">
        <v>118</v>
      </c>
      <c r="I8" s="31" t="s">
        <v>16</v>
      </c>
      <c r="J8" s="31" t="s">
        <v>21</v>
      </c>
      <c r="K8" s="31" t="s">
        <v>118</v>
      </c>
      <c r="L8" s="31" t="s">
        <v>16</v>
      </c>
      <c r="M8" s="31" t="s">
        <v>21</v>
      </c>
      <c r="N8" s="31" t="s">
        <v>118</v>
      </c>
      <c r="O8" s="31" t="s">
        <v>119</v>
      </c>
      <c r="P8" s="31" t="s">
        <v>120</v>
      </c>
      <c r="Q8" s="155"/>
      <c r="R8" s="155"/>
      <c r="S8" s="161"/>
    </row>
    <row r="9" spans="1:19" ht="142.5">
      <c r="A9" s="24" t="s">
        <v>125</v>
      </c>
      <c r="B9" s="24" t="s">
        <v>130</v>
      </c>
      <c r="C9" s="9" t="s">
        <v>1</v>
      </c>
      <c r="D9" s="25" t="s">
        <v>18</v>
      </c>
      <c r="E9" s="25" t="s">
        <v>151</v>
      </c>
      <c r="F9" s="26"/>
      <c r="G9" s="27"/>
      <c r="H9" s="27"/>
      <c r="I9" s="27"/>
      <c r="J9" s="27"/>
      <c r="K9" s="27"/>
      <c r="L9" s="27"/>
      <c r="M9" s="27"/>
      <c r="N9" s="27"/>
      <c r="O9" s="28">
        <v>12</v>
      </c>
      <c r="P9" s="29"/>
      <c r="Q9" s="159">
        <f>'[1]REP_EPG034_EjecucionPresupuesta'!$S$27</f>
        <v>17433891092</v>
      </c>
      <c r="R9" s="30"/>
      <c r="S9" s="17"/>
    </row>
    <row r="10" spans="1:19" ht="184.5" customHeight="1">
      <c r="A10" s="12" t="s">
        <v>125</v>
      </c>
      <c r="B10" s="12" t="s">
        <v>130</v>
      </c>
      <c r="C10" s="16" t="s">
        <v>1</v>
      </c>
      <c r="D10" s="14" t="s">
        <v>19</v>
      </c>
      <c r="E10" s="14" t="s">
        <v>151</v>
      </c>
      <c r="F10" s="6"/>
      <c r="G10" s="4"/>
      <c r="H10" s="4"/>
      <c r="I10" s="4"/>
      <c r="J10" s="4"/>
      <c r="K10" s="4"/>
      <c r="L10" s="4"/>
      <c r="M10" s="4"/>
      <c r="N10" s="4"/>
      <c r="O10" s="1">
        <v>1</v>
      </c>
      <c r="P10" s="19"/>
      <c r="Q10" s="137"/>
      <c r="R10" s="22"/>
      <c r="S10" s="17"/>
    </row>
    <row r="11" spans="1:19" ht="183.75" customHeight="1">
      <c r="A11" s="12" t="s">
        <v>125</v>
      </c>
      <c r="B11" s="12" t="s">
        <v>130</v>
      </c>
      <c r="C11" s="16" t="s">
        <v>1</v>
      </c>
      <c r="D11" s="14" t="s">
        <v>20</v>
      </c>
      <c r="E11" s="14" t="s">
        <v>151</v>
      </c>
      <c r="F11" s="6"/>
      <c r="G11" s="4"/>
      <c r="H11" s="4"/>
      <c r="I11" s="4"/>
      <c r="J11" s="4"/>
      <c r="K11" s="4"/>
      <c r="L11" s="4"/>
      <c r="M11" s="4"/>
      <c r="N11" s="4"/>
      <c r="O11" s="1">
        <v>1</v>
      </c>
      <c r="P11" s="19"/>
      <c r="Q11" s="137"/>
      <c r="R11" s="22"/>
      <c r="S11" s="17"/>
    </row>
    <row r="12" spans="1:19" ht="128.25" customHeight="1">
      <c r="A12" s="12" t="s">
        <v>125</v>
      </c>
      <c r="B12" s="12" t="s">
        <v>130</v>
      </c>
      <c r="C12" s="16" t="s">
        <v>2</v>
      </c>
      <c r="D12" s="14" t="s">
        <v>22</v>
      </c>
      <c r="E12" s="14" t="s">
        <v>151</v>
      </c>
      <c r="F12" s="6"/>
      <c r="G12" s="4"/>
      <c r="H12" s="4"/>
      <c r="I12" s="4"/>
      <c r="J12" s="4"/>
      <c r="K12" s="4"/>
      <c r="L12" s="4"/>
      <c r="M12" s="4"/>
      <c r="N12" s="4"/>
      <c r="O12" s="1">
        <v>16</v>
      </c>
      <c r="P12" s="19"/>
      <c r="Q12" s="156">
        <f>'[1]REP_EPG034_EjecucionPresupuesta'!$S$18</f>
        <v>7948602382</v>
      </c>
      <c r="R12" s="22"/>
      <c r="S12" s="17"/>
    </row>
    <row r="13" spans="1:19" ht="128.25" customHeight="1">
      <c r="A13" s="12" t="s">
        <v>125</v>
      </c>
      <c r="B13" s="12" t="s">
        <v>130</v>
      </c>
      <c r="C13" s="16" t="s">
        <v>2</v>
      </c>
      <c r="D13" s="14" t="s">
        <v>23</v>
      </c>
      <c r="E13" s="14" t="s">
        <v>151</v>
      </c>
      <c r="F13" s="6"/>
      <c r="G13" s="4"/>
      <c r="H13" s="4"/>
      <c r="I13" s="4"/>
      <c r="J13" s="4"/>
      <c r="K13" s="4"/>
      <c r="L13" s="4"/>
      <c r="M13" s="4"/>
      <c r="N13" s="4"/>
      <c r="O13" s="1">
        <v>2</v>
      </c>
      <c r="P13" s="19"/>
      <c r="Q13" s="157"/>
      <c r="R13" s="22"/>
      <c r="S13" s="17"/>
    </row>
    <row r="14" spans="1:19" ht="128.25" customHeight="1">
      <c r="A14" s="12" t="s">
        <v>125</v>
      </c>
      <c r="B14" s="12" t="s">
        <v>130</v>
      </c>
      <c r="C14" s="16" t="s">
        <v>2</v>
      </c>
      <c r="D14" s="14" t="s">
        <v>24</v>
      </c>
      <c r="E14" s="14" t="s">
        <v>151</v>
      </c>
      <c r="F14" s="6"/>
      <c r="G14" s="4"/>
      <c r="H14" s="4"/>
      <c r="I14" s="4"/>
      <c r="J14" s="4"/>
      <c r="K14" s="4"/>
      <c r="L14" s="4"/>
      <c r="M14" s="4"/>
      <c r="N14" s="4"/>
      <c r="O14" s="1">
        <v>10</v>
      </c>
      <c r="P14" s="19"/>
      <c r="Q14" s="157"/>
      <c r="R14" s="22"/>
      <c r="S14" s="17"/>
    </row>
    <row r="15" spans="1:19" ht="128.25" customHeight="1">
      <c r="A15" s="12" t="s">
        <v>125</v>
      </c>
      <c r="B15" s="12" t="s">
        <v>130</v>
      </c>
      <c r="C15" s="16" t="s">
        <v>2</v>
      </c>
      <c r="D15" s="14" t="s">
        <v>25</v>
      </c>
      <c r="E15" s="14" t="s">
        <v>151</v>
      </c>
      <c r="F15" s="6"/>
      <c r="G15" s="4"/>
      <c r="H15" s="4"/>
      <c r="I15" s="4"/>
      <c r="J15" s="4"/>
      <c r="K15" s="4"/>
      <c r="L15" s="4"/>
      <c r="M15" s="4"/>
      <c r="N15" s="4"/>
      <c r="O15" s="1">
        <v>5</v>
      </c>
      <c r="P15" s="19"/>
      <c r="Q15" s="157"/>
      <c r="R15" s="22"/>
      <c r="S15" s="17"/>
    </row>
    <row r="16" spans="1:19" ht="128.25" customHeight="1">
      <c r="A16" s="12" t="s">
        <v>125</v>
      </c>
      <c r="B16" s="12" t="s">
        <v>130</v>
      </c>
      <c r="C16" s="16" t="s">
        <v>2</v>
      </c>
      <c r="D16" s="14" t="s">
        <v>26</v>
      </c>
      <c r="E16" s="14" t="s">
        <v>151</v>
      </c>
      <c r="F16" s="6"/>
      <c r="G16" s="4"/>
      <c r="H16" s="4"/>
      <c r="I16" s="4"/>
      <c r="J16" s="4"/>
      <c r="K16" s="4"/>
      <c r="L16" s="4"/>
      <c r="M16" s="4"/>
      <c r="N16" s="4"/>
      <c r="O16" s="1">
        <v>4</v>
      </c>
      <c r="P16" s="19"/>
      <c r="Q16" s="157"/>
      <c r="R16" s="22"/>
      <c r="S16" s="17"/>
    </row>
    <row r="17" spans="1:19" ht="128.25" customHeight="1">
      <c r="A17" s="12" t="s">
        <v>125</v>
      </c>
      <c r="B17" s="12" t="s">
        <v>130</v>
      </c>
      <c r="C17" s="16" t="s">
        <v>2</v>
      </c>
      <c r="D17" s="14" t="s">
        <v>27</v>
      </c>
      <c r="E17" s="14" t="s">
        <v>151</v>
      </c>
      <c r="F17" s="6"/>
      <c r="G17" s="4"/>
      <c r="H17" s="4"/>
      <c r="I17" s="4"/>
      <c r="J17" s="4"/>
      <c r="K17" s="4"/>
      <c r="L17" s="4"/>
      <c r="M17" s="4"/>
      <c r="N17" s="4"/>
      <c r="O17" s="1">
        <v>4</v>
      </c>
      <c r="P17" s="19"/>
      <c r="Q17" s="157"/>
      <c r="R17" s="22"/>
      <c r="S17" s="17"/>
    </row>
    <row r="18" spans="1:19" ht="128.25" customHeight="1">
      <c r="A18" s="12" t="s">
        <v>125</v>
      </c>
      <c r="B18" s="12" t="s">
        <v>130</v>
      </c>
      <c r="C18" s="16" t="s">
        <v>2</v>
      </c>
      <c r="D18" s="14" t="s">
        <v>28</v>
      </c>
      <c r="E18" s="14" t="s">
        <v>151</v>
      </c>
      <c r="F18" s="6"/>
      <c r="G18" s="4"/>
      <c r="H18" s="4"/>
      <c r="I18" s="4"/>
      <c r="J18" s="4"/>
      <c r="K18" s="4"/>
      <c r="L18" s="4"/>
      <c r="M18" s="4"/>
      <c r="N18" s="4"/>
      <c r="O18" s="1">
        <v>24</v>
      </c>
      <c r="P18" s="19"/>
      <c r="Q18" s="157"/>
      <c r="R18" s="22"/>
      <c r="S18" s="17"/>
    </row>
    <row r="19" spans="1:19" ht="128.25" customHeight="1">
      <c r="A19" s="12" t="s">
        <v>125</v>
      </c>
      <c r="B19" s="12" t="s">
        <v>130</v>
      </c>
      <c r="C19" s="16" t="s">
        <v>2</v>
      </c>
      <c r="D19" s="14" t="s">
        <v>29</v>
      </c>
      <c r="E19" s="14" t="s">
        <v>151</v>
      </c>
      <c r="F19" s="6"/>
      <c r="G19" s="4"/>
      <c r="H19" s="4"/>
      <c r="I19" s="4"/>
      <c r="J19" s="4"/>
      <c r="K19" s="4"/>
      <c r="L19" s="4"/>
      <c r="M19" s="4"/>
      <c r="N19" s="4"/>
      <c r="O19" s="1">
        <v>4</v>
      </c>
      <c r="P19" s="19"/>
      <c r="Q19" s="157"/>
      <c r="R19" s="22"/>
      <c r="S19" s="17"/>
    </row>
    <row r="20" spans="1:19" ht="128.25" customHeight="1">
      <c r="A20" s="12" t="s">
        <v>125</v>
      </c>
      <c r="B20" s="12" t="s">
        <v>130</v>
      </c>
      <c r="C20" s="16" t="s">
        <v>2</v>
      </c>
      <c r="D20" s="14" t="s">
        <v>30</v>
      </c>
      <c r="E20" s="14" t="s">
        <v>151</v>
      </c>
      <c r="F20" s="6"/>
      <c r="G20" s="4"/>
      <c r="H20" s="4"/>
      <c r="I20" s="4"/>
      <c r="J20" s="4"/>
      <c r="K20" s="4"/>
      <c r="L20" s="4"/>
      <c r="M20" s="4"/>
      <c r="N20" s="4"/>
      <c r="O20" s="1">
        <v>12</v>
      </c>
      <c r="P20" s="19"/>
      <c r="Q20" s="157"/>
      <c r="R20" s="22"/>
      <c r="S20" s="17"/>
    </row>
    <row r="21" spans="1:19" ht="128.25" customHeight="1">
      <c r="A21" s="12" t="s">
        <v>125</v>
      </c>
      <c r="B21" s="12" t="s">
        <v>130</v>
      </c>
      <c r="C21" s="16" t="s">
        <v>2</v>
      </c>
      <c r="D21" s="14" t="s">
        <v>31</v>
      </c>
      <c r="E21" s="14" t="s">
        <v>151</v>
      </c>
      <c r="F21" s="6"/>
      <c r="G21" s="4"/>
      <c r="H21" s="4"/>
      <c r="I21" s="4"/>
      <c r="J21" s="4"/>
      <c r="K21" s="4"/>
      <c r="L21" s="4"/>
      <c r="M21" s="4"/>
      <c r="N21" s="4"/>
      <c r="O21" s="1">
        <v>30</v>
      </c>
      <c r="P21" s="19"/>
      <c r="Q21" s="157"/>
      <c r="R21" s="22"/>
      <c r="S21" s="17"/>
    </row>
    <row r="22" spans="1:19" ht="128.25" customHeight="1">
      <c r="A22" s="12" t="s">
        <v>125</v>
      </c>
      <c r="B22" s="12" t="s">
        <v>130</v>
      </c>
      <c r="C22" s="16" t="s">
        <v>2</v>
      </c>
      <c r="D22" s="14" t="s">
        <v>32</v>
      </c>
      <c r="E22" s="14" t="s">
        <v>151</v>
      </c>
      <c r="F22" s="6"/>
      <c r="G22" s="4"/>
      <c r="H22" s="4"/>
      <c r="I22" s="4"/>
      <c r="J22" s="4"/>
      <c r="K22" s="4"/>
      <c r="L22" s="4"/>
      <c r="M22" s="4"/>
      <c r="N22" s="4"/>
      <c r="O22" s="1">
        <v>12</v>
      </c>
      <c r="P22" s="19"/>
      <c r="Q22" s="157"/>
      <c r="R22" s="22"/>
      <c r="S22" s="17"/>
    </row>
    <row r="23" spans="1:19" ht="128.25" customHeight="1">
      <c r="A23" s="12" t="s">
        <v>125</v>
      </c>
      <c r="B23" s="12" t="s">
        <v>130</v>
      </c>
      <c r="C23" s="16" t="s">
        <v>2</v>
      </c>
      <c r="D23" s="14" t="s">
        <v>33</v>
      </c>
      <c r="E23" s="14" t="s">
        <v>151</v>
      </c>
      <c r="F23" s="6"/>
      <c r="G23" s="4"/>
      <c r="H23" s="4"/>
      <c r="I23" s="4"/>
      <c r="J23" s="4"/>
      <c r="K23" s="4"/>
      <c r="L23" s="4"/>
      <c r="M23" s="4"/>
      <c r="N23" s="4"/>
      <c r="O23" s="1">
        <v>4</v>
      </c>
      <c r="P23" s="19"/>
      <c r="Q23" s="157"/>
      <c r="R23" s="22"/>
      <c r="S23" s="17"/>
    </row>
    <row r="24" spans="1:19" ht="128.25" customHeight="1">
      <c r="A24" s="12" t="s">
        <v>125</v>
      </c>
      <c r="B24" s="12" t="s">
        <v>130</v>
      </c>
      <c r="C24" s="16" t="s">
        <v>2</v>
      </c>
      <c r="D24" s="14" t="s">
        <v>34</v>
      </c>
      <c r="E24" s="14" t="s">
        <v>151</v>
      </c>
      <c r="F24" s="6"/>
      <c r="G24" s="4"/>
      <c r="H24" s="4"/>
      <c r="I24" s="4"/>
      <c r="J24" s="4"/>
      <c r="K24" s="4"/>
      <c r="L24" s="4"/>
      <c r="M24" s="4"/>
      <c r="N24" s="4"/>
      <c r="O24" s="1">
        <v>5</v>
      </c>
      <c r="P24" s="19"/>
      <c r="Q24" s="157"/>
      <c r="R24" s="22"/>
      <c r="S24" s="17"/>
    </row>
    <row r="25" spans="1:19" ht="128.25" customHeight="1">
      <c r="A25" s="12" t="s">
        <v>125</v>
      </c>
      <c r="B25" s="12" t="s">
        <v>130</v>
      </c>
      <c r="C25" s="16" t="s">
        <v>2</v>
      </c>
      <c r="D25" s="14" t="s">
        <v>35</v>
      </c>
      <c r="E25" s="14" t="s">
        <v>151</v>
      </c>
      <c r="F25" s="6"/>
      <c r="G25" s="4"/>
      <c r="H25" s="4"/>
      <c r="I25" s="4"/>
      <c r="J25" s="4"/>
      <c r="K25" s="4"/>
      <c r="L25" s="4"/>
      <c r="M25" s="4"/>
      <c r="N25" s="4"/>
      <c r="O25" s="1">
        <v>4</v>
      </c>
      <c r="P25" s="19"/>
      <c r="Q25" s="157"/>
      <c r="R25" s="22"/>
      <c r="S25" s="17"/>
    </row>
    <row r="26" spans="1:19" ht="128.25" customHeight="1">
      <c r="A26" s="12" t="s">
        <v>125</v>
      </c>
      <c r="B26" s="12" t="s">
        <v>130</v>
      </c>
      <c r="C26" s="16" t="s">
        <v>2</v>
      </c>
      <c r="D26" s="14" t="s">
        <v>36</v>
      </c>
      <c r="E26" s="14" t="s">
        <v>151</v>
      </c>
      <c r="F26" s="6"/>
      <c r="G26" s="4"/>
      <c r="H26" s="4"/>
      <c r="I26" s="4"/>
      <c r="J26" s="4"/>
      <c r="K26" s="4"/>
      <c r="L26" s="4"/>
      <c r="M26" s="4"/>
      <c r="N26" s="4"/>
      <c r="O26" s="1">
        <v>13</v>
      </c>
      <c r="P26" s="19"/>
      <c r="Q26" s="157"/>
      <c r="R26" s="22"/>
      <c r="S26" s="17"/>
    </row>
    <row r="27" spans="1:19" ht="128.25" customHeight="1">
      <c r="A27" s="12" t="s">
        <v>125</v>
      </c>
      <c r="B27" s="12" t="s">
        <v>130</v>
      </c>
      <c r="C27" s="16" t="s">
        <v>2</v>
      </c>
      <c r="D27" s="14" t="s">
        <v>37</v>
      </c>
      <c r="E27" s="14" t="s">
        <v>151</v>
      </c>
      <c r="F27" s="6"/>
      <c r="G27" s="4"/>
      <c r="H27" s="4"/>
      <c r="I27" s="4"/>
      <c r="J27" s="4"/>
      <c r="K27" s="4"/>
      <c r="L27" s="4"/>
      <c r="M27" s="4"/>
      <c r="N27" s="4"/>
      <c r="O27" s="1">
        <v>1</v>
      </c>
      <c r="P27" s="19"/>
      <c r="Q27" s="157"/>
      <c r="R27" s="22"/>
      <c r="S27" s="17"/>
    </row>
    <row r="28" spans="1:19" ht="128.25" customHeight="1">
      <c r="A28" s="12" t="s">
        <v>125</v>
      </c>
      <c r="B28" s="12" t="s">
        <v>130</v>
      </c>
      <c r="C28" s="16" t="s">
        <v>2</v>
      </c>
      <c r="D28" s="14" t="s">
        <v>38</v>
      </c>
      <c r="E28" s="14" t="s">
        <v>151</v>
      </c>
      <c r="F28" s="6"/>
      <c r="G28" s="4"/>
      <c r="H28" s="4"/>
      <c r="I28" s="4"/>
      <c r="J28" s="4"/>
      <c r="K28" s="4"/>
      <c r="L28" s="4"/>
      <c r="M28" s="4"/>
      <c r="N28" s="4"/>
      <c r="O28" s="1">
        <v>4</v>
      </c>
      <c r="P28" s="19"/>
      <c r="Q28" s="160"/>
      <c r="R28" s="22"/>
      <c r="S28" s="17"/>
    </row>
    <row r="29" spans="1:19" ht="128.25">
      <c r="A29" s="11" t="s">
        <v>135</v>
      </c>
      <c r="B29" s="11" t="s">
        <v>136</v>
      </c>
      <c r="C29" s="16" t="s">
        <v>14</v>
      </c>
      <c r="D29" s="14" t="s">
        <v>39</v>
      </c>
      <c r="E29" s="14" t="s">
        <v>152</v>
      </c>
      <c r="F29" s="6"/>
      <c r="G29" s="4"/>
      <c r="H29" s="4"/>
      <c r="I29" s="4"/>
      <c r="J29" s="4"/>
      <c r="K29" s="4"/>
      <c r="L29" s="4"/>
      <c r="M29" s="4"/>
      <c r="N29" s="4"/>
      <c r="O29" s="1">
        <v>17</v>
      </c>
      <c r="P29" s="19"/>
      <c r="Q29" s="156">
        <f>'[1]REP_EPG034_EjecucionPresupuesta'!$S$23</f>
        <v>1194030452</v>
      </c>
      <c r="R29" s="22"/>
      <c r="S29" s="17"/>
    </row>
    <row r="30" spans="1:19" ht="128.25">
      <c r="A30" s="11" t="s">
        <v>135</v>
      </c>
      <c r="B30" s="11" t="s">
        <v>136</v>
      </c>
      <c r="C30" s="16" t="s">
        <v>14</v>
      </c>
      <c r="D30" s="14" t="s">
        <v>40</v>
      </c>
      <c r="E30" s="14" t="s">
        <v>152</v>
      </c>
      <c r="F30" s="6"/>
      <c r="G30" s="4"/>
      <c r="H30" s="4"/>
      <c r="I30" s="4"/>
      <c r="J30" s="4"/>
      <c r="K30" s="4"/>
      <c r="L30" s="4"/>
      <c r="M30" s="4"/>
      <c r="N30" s="4"/>
      <c r="O30" s="1">
        <v>3</v>
      </c>
      <c r="P30" s="19"/>
      <c r="Q30" s="157"/>
      <c r="R30" s="22"/>
      <c r="S30" s="17"/>
    </row>
    <row r="31" spans="1:19" ht="128.25">
      <c r="A31" s="11" t="s">
        <v>135</v>
      </c>
      <c r="B31" s="11" t="s">
        <v>136</v>
      </c>
      <c r="C31" s="16" t="s">
        <v>14</v>
      </c>
      <c r="D31" s="14" t="s">
        <v>41</v>
      </c>
      <c r="E31" s="14" t="s">
        <v>152</v>
      </c>
      <c r="F31" s="6"/>
      <c r="G31" s="4"/>
      <c r="H31" s="4"/>
      <c r="I31" s="4"/>
      <c r="J31" s="4"/>
      <c r="K31" s="4"/>
      <c r="L31" s="4"/>
      <c r="M31" s="4"/>
      <c r="N31" s="4"/>
      <c r="O31" s="1">
        <v>2</v>
      </c>
      <c r="P31" s="19"/>
      <c r="Q31" s="160"/>
      <c r="R31" s="22"/>
      <c r="S31" s="17"/>
    </row>
    <row r="32" spans="1:19" ht="142.5">
      <c r="A32" s="11" t="s">
        <v>131</v>
      </c>
      <c r="B32" s="12" t="s">
        <v>134</v>
      </c>
      <c r="C32" s="8" t="s">
        <v>3</v>
      </c>
      <c r="D32" s="14" t="s">
        <v>42</v>
      </c>
      <c r="E32" s="14" t="s">
        <v>151</v>
      </c>
      <c r="F32" s="6"/>
      <c r="G32" s="4"/>
      <c r="H32" s="4"/>
      <c r="I32" s="4"/>
      <c r="J32" s="4"/>
      <c r="K32" s="4"/>
      <c r="L32" s="4"/>
      <c r="M32" s="4"/>
      <c r="N32" s="4"/>
      <c r="O32" s="1">
        <v>1</v>
      </c>
      <c r="P32" s="19"/>
      <c r="Q32" s="156">
        <f>'[1]REP_EPG034_EjecucionPresupuesta'!$S$16</f>
        <v>7824618151</v>
      </c>
      <c r="R32" s="22"/>
      <c r="S32" s="17"/>
    </row>
    <row r="33" spans="1:19" ht="142.5">
      <c r="A33" s="11" t="s">
        <v>131</v>
      </c>
      <c r="B33" s="11" t="s">
        <v>134</v>
      </c>
      <c r="C33" s="8" t="s">
        <v>3</v>
      </c>
      <c r="D33" s="14" t="s">
        <v>43</v>
      </c>
      <c r="E33" s="14" t="s">
        <v>151</v>
      </c>
      <c r="F33" s="6"/>
      <c r="G33" s="4"/>
      <c r="H33" s="4"/>
      <c r="I33" s="4"/>
      <c r="J33" s="4"/>
      <c r="K33" s="4"/>
      <c r="L33" s="4"/>
      <c r="M33" s="4"/>
      <c r="N33" s="4"/>
      <c r="O33" s="1">
        <v>5</v>
      </c>
      <c r="P33" s="19"/>
      <c r="Q33" s="157"/>
      <c r="R33" s="22"/>
      <c r="S33" s="17"/>
    </row>
    <row r="34" spans="1:19" ht="142.5">
      <c r="A34" s="11" t="s">
        <v>131</v>
      </c>
      <c r="B34" s="11" t="s">
        <v>134</v>
      </c>
      <c r="C34" s="8" t="s">
        <v>3</v>
      </c>
      <c r="D34" s="14" t="s">
        <v>44</v>
      </c>
      <c r="E34" s="14" t="s">
        <v>151</v>
      </c>
      <c r="F34" s="6"/>
      <c r="G34" s="4"/>
      <c r="H34" s="4"/>
      <c r="I34" s="4"/>
      <c r="J34" s="4"/>
      <c r="K34" s="4"/>
      <c r="L34" s="4"/>
      <c r="M34" s="4"/>
      <c r="N34" s="4"/>
      <c r="O34" s="1">
        <v>19</v>
      </c>
      <c r="P34" s="19"/>
      <c r="Q34" s="157"/>
      <c r="R34" s="22"/>
      <c r="S34" s="17"/>
    </row>
    <row r="35" spans="1:19" ht="191.25">
      <c r="A35" s="11" t="s">
        <v>131</v>
      </c>
      <c r="B35" s="10" t="s">
        <v>144</v>
      </c>
      <c r="C35" s="8" t="s">
        <v>3</v>
      </c>
      <c r="D35" s="14" t="s">
        <v>45</v>
      </c>
      <c r="E35" s="14" t="s">
        <v>151</v>
      </c>
      <c r="F35" s="6"/>
      <c r="G35" s="4"/>
      <c r="H35" s="4"/>
      <c r="I35" s="4"/>
      <c r="J35" s="4"/>
      <c r="K35" s="4"/>
      <c r="L35" s="4"/>
      <c r="M35" s="4"/>
      <c r="N35" s="4"/>
      <c r="O35" s="5">
        <v>0</v>
      </c>
      <c r="P35" s="20"/>
      <c r="Q35" s="157"/>
      <c r="R35" s="22"/>
      <c r="S35" s="17"/>
    </row>
    <row r="36" spans="1:19" ht="142.5">
      <c r="A36" s="11" t="s">
        <v>131</v>
      </c>
      <c r="B36" s="11" t="s">
        <v>134</v>
      </c>
      <c r="C36" s="8" t="s">
        <v>3</v>
      </c>
      <c r="D36" s="14" t="s">
        <v>46</v>
      </c>
      <c r="E36" s="14" t="s">
        <v>151</v>
      </c>
      <c r="F36" s="6"/>
      <c r="G36" s="4"/>
      <c r="H36" s="4"/>
      <c r="I36" s="4"/>
      <c r="J36" s="4"/>
      <c r="K36" s="4"/>
      <c r="L36" s="4"/>
      <c r="M36" s="4"/>
      <c r="N36" s="4"/>
      <c r="O36" s="1">
        <v>18</v>
      </c>
      <c r="P36" s="19"/>
      <c r="Q36" s="157"/>
      <c r="R36" s="22"/>
      <c r="S36" s="17"/>
    </row>
    <row r="37" spans="1:19" ht="142.5">
      <c r="A37" s="11" t="s">
        <v>131</v>
      </c>
      <c r="B37" s="11" t="s">
        <v>134</v>
      </c>
      <c r="C37" s="8" t="s">
        <v>3</v>
      </c>
      <c r="D37" s="14" t="s">
        <v>47</v>
      </c>
      <c r="E37" s="14" t="s">
        <v>151</v>
      </c>
      <c r="F37" s="6"/>
      <c r="G37" s="4"/>
      <c r="H37" s="4"/>
      <c r="I37" s="4"/>
      <c r="J37" s="4"/>
      <c r="K37" s="4"/>
      <c r="L37" s="4"/>
      <c r="M37" s="4"/>
      <c r="N37" s="4"/>
      <c r="O37" s="1">
        <v>17</v>
      </c>
      <c r="P37" s="19"/>
      <c r="Q37" s="157"/>
      <c r="R37" s="22"/>
      <c r="S37" s="17"/>
    </row>
    <row r="38" spans="1:19" ht="142.5">
      <c r="A38" s="11" t="s">
        <v>131</v>
      </c>
      <c r="B38" s="11" t="s">
        <v>134</v>
      </c>
      <c r="C38" s="8" t="s">
        <v>3</v>
      </c>
      <c r="D38" s="14" t="s">
        <v>48</v>
      </c>
      <c r="E38" s="14" t="s">
        <v>151</v>
      </c>
      <c r="F38" s="6"/>
      <c r="G38" s="4"/>
      <c r="H38" s="4"/>
      <c r="I38" s="4"/>
      <c r="J38" s="4"/>
      <c r="K38" s="4"/>
      <c r="L38" s="4"/>
      <c r="M38" s="4"/>
      <c r="N38" s="4"/>
      <c r="O38" s="5">
        <v>0</v>
      </c>
      <c r="P38" s="20"/>
      <c r="Q38" s="157"/>
      <c r="R38" s="22"/>
      <c r="S38" s="17"/>
    </row>
    <row r="39" spans="1:19" ht="38.25">
      <c r="A39" s="162" t="s">
        <v>131</v>
      </c>
      <c r="B39" s="163" t="s">
        <v>134</v>
      </c>
      <c r="C39" s="142" t="s">
        <v>4</v>
      </c>
      <c r="D39" s="14" t="s">
        <v>49</v>
      </c>
      <c r="E39" s="14" t="s">
        <v>151</v>
      </c>
      <c r="F39" s="6"/>
      <c r="G39" s="4"/>
      <c r="H39" s="4"/>
      <c r="I39" s="4"/>
      <c r="J39" s="4"/>
      <c r="K39" s="4"/>
      <c r="L39" s="4"/>
      <c r="M39" s="4"/>
      <c r="N39" s="4"/>
      <c r="O39" s="1">
        <v>1</v>
      </c>
      <c r="P39" s="19"/>
      <c r="Q39" s="157">
        <f>'[1]REP_EPG034_EjecucionPresupuesta'!$S$24</f>
        <v>1614933183</v>
      </c>
      <c r="R39" s="22"/>
      <c r="S39" s="17"/>
    </row>
    <row r="40" spans="1:19" ht="38.25">
      <c r="A40" s="162"/>
      <c r="B40" s="164"/>
      <c r="C40" s="142"/>
      <c r="D40" s="14" t="s">
        <v>50</v>
      </c>
      <c r="E40" s="14" t="s">
        <v>151</v>
      </c>
      <c r="F40" s="6"/>
      <c r="G40" s="4"/>
      <c r="H40" s="4"/>
      <c r="I40" s="4"/>
      <c r="J40" s="4"/>
      <c r="K40" s="4"/>
      <c r="L40" s="4"/>
      <c r="M40" s="4"/>
      <c r="N40" s="4"/>
      <c r="O40" s="1">
        <v>3</v>
      </c>
      <c r="P40" s="19"/>
      <c r="Q40" s="157"/>
      <c r="R40" s="22"/>
      <c r="S40" s="17"/>
    </row>
    <row r="41" spans="1:19" ht="38.25">
      <c r="A41" s="162"/>
      <c r="B41" s="164"/>
      <c r="C41" s="142"/>
      <c r="D41" s="14" t="s">
        <v>51</v>
      </c>
      <c r="E41" s="14" t="s">
        <v>151</v>
      </c>
      <c r="F41" s="6"/>
      <c r="G41" s="4"/>
      <c r="H41" s="4"/>
      <c r="I41" s="4"/>
      <c r="J41" s="4"/>
      <c r="K41" s="4"/>
      <c r="L41" s="4"/>
      <c r="M41" s="4"/>
      <c r="N41" s="4"/>
      <c r="O41" s="1">
        <v>3</v>
      </c>
      <c r="P41" s="19"/>
      <c r="Q41" s="157"/>
      <c r="R41" s="22"/>
      <c r="S41" s="17"/>
    </row>
    <row r="42" spans="1:19" ht="85.5">
      <c r="A42" s="11" t="s">
        <v>145</v>
      </c>
      <c r="B42" s="11" t="s">
        <v>146</v>
      </c>
      <c r="C42" s="8" t="s">
        <v>5</v>
      </c>
      <c r="D42" s="14" t="s">
        <v>52</v>
      </c>
      <c r="E42" s="14" t="s">
        <v>154</v>
      </c>
      <c r="F42" s="6"/>
      <c r="G42" s="4"/>
      <c r="H42" s="4"/>
      <c r="I42" s="4"/>
      <c r="J42" s="4"/>
      <c r="K42" s="4"/>
      <c r="L42" s="4"/>
      <c r="M42" s="4"/>
      <c r="N42" s="4"/>
      <c r="O42" s="1">
        <v>2</v>
      </c>
      <c r="P42" s="19"/>
      <c r="Q42" s="157">
        <f>'[1]REP_EPG034_EjecucionPresupuesta'!$S$25</f>
        <v>703218740</v>
      </c>
      <c r="R42" s="22"/>
      <c r="S42" s="17"/>
    </row>
    <row r="43" spans="1:19" ht="85.5">
      <c r="A43" s="11" t="s">
        <v>145</v>
      </c>
      <c r="B43" s="11" t="s">
        <v>146</v>
      </c>
      <c r="C43" s="8" t="s">
        <v>5</v>
      </c>
      <c r="D43" s="14" t="s">
        <v>53</v>
      </c>
      <c r="E43" s="14" t="s">
        <v>154</v>
      </c>
      <c r="F43" s="6"/>
      <c r="G43" s="4"/>
      <c r="H43" s="4"/>
      <c r="I43" s="4"/>
      <c r="J43" s="4"/>
      <c r="K43" s="4"/>
      <c r="L43" s="4"/>
      <c r="M43" s="4"/>
      <c r="N43" s="4"/>
      <c r="O43" s="1">
        <v>1</v>
      </c>
      <c r="P43" s="19"/>
      <c r="Q43" s="157"/>
      <c r="R43" s="22"/>
      <c r="S43" s="17"/>
    </row>
    <row r="44" spans="1:19" ht="85.5">
      <c r="A44" s="11" t="s">
        <v>145</v>
      </c>
      <c r="B44" s="11" t="s">
        <v>146</v>
      </c>
      <c r="C44" s="8" t="s">
        <v>5</v>
      </c>
      <c r="D44" s="14" t="s">
        <v>54</v>
      </c>
      <c r="E44" s="14" t="s">
        <v>154</v>
      </c>
      <c r="F44" s="6"/>
      <c r="G44" s="4"/>
      <c r="H44" s="4"/>
      <c r="I44" s="4"/>
      <c r="J44" s="4"/>
      <c r="K44" s="4"/>
      <c r="L44" s="4"/>
      <c r="M44" s="4"/>
      <c r="N44" s="4"/>
      <c r="O44" s="1">
        <v>1</v>
      </c>
      <c r="P44" s="19"/>
      <c r="Q44" s="157"/>
      <c r="R44" s="22"/>
      <c r="S44" s="17"/>
    </row>
    <row r="45" spans="1:19" ht="85.5">
      <c r="A45" s="11" t="s">
        <v>145</v>
      </c>
      <c r="B45" s="11" t="s">
        <v>146</v>
      </c>
      <c r="C45" s="8" t="s">
        <v>5</v>
      </c>
      <c r="D45" s="14" t="s">
        <v>112</v>
      </c>
      <c r="E45" s="14" t="s">
        <v>154</v>
      </c>
      <c r="F45" s="6"/>
      <c r="G45" s="4"/>
      <c r="H45" s="4"/>
      <c r="I45" s="4"/>
      <c r="J45" s="4"/>
      <c r="K45" s="4"/>
      <c r="L45" s="4"/>
      <c r="M45" s="4"/>
      <c r="N45" s="4"/>
      <c r="O45" s="1">
        <v>1</v>
      </c>
      <c r="P45" s="19"/>
      <c r="Q45" s="157"/>
      <c r="R45" s="22"/>
      <c r="S45" s="17"/>
    </row>
    <row r="46" spans="1:19" ht="85.5">
      <c r="A46" s="11" t="s">
        <v>145</v>
      </c>
      <c r="B46" s="11" t="s">
        <v>146</v>
      </c>
      <c r="C46" s="8" t="s">
        <v>5</v>
      </c>
      <c r="D46" s="14" t="s">
        <v>113</v>
      </c>
      <c r="E46" s="14" t="s">
        <v>154</v>
      </c>
      <c r="F46" s="6"/>
      <c r="G46" s="4"/>
      <c r="H46" s="4"/>
      <c r="I46" s="4"/>
      <c r="J46" s="4"/>
      <c r="K46" s="4"/>
      <c r="L46" s="4"/>
      <c r="M46" s="4"/>
      <c r="N46" s="4"/>
      <c r="O46" s="1">
        <v>3</v>
      </c>
      <c r="P46" s="19"/>
      <c r="Q46" s="157"/>
      <c r="R46" s="22"/>
      <c r="S46" s="17"/>
    </row>
    <row r="47" spans="1:19" ht="85.5">
      <c r="A47" s="11" t="s">
        <v>145</v>
      </c>
      <c r="B47" s="11" t="s">
        <v>146</v>
      </c>
      <c r="C47" s="8" t="s">
        <v>5</v>
      </c>
      <c r="D47" s="14" t="s">
        <v>55</v>
      </c>
      <c r="E47" s="14" t="s">
        <v>154</v>
      </c>
      <c r="F47" s="6"/>
      <c r="G47" s="4"/>
      <c r="H47" s="4"/>
      <c r="I47" s="4"/>
      <c r="J47" s="4"/>
      <c r="K47" s="4"/>
      <c r="L47" s="4"/>
      <c r="M47" s="4"/>
      <c r="N47" s="4"/>
      <c r="O47" s="1">
        <v>2</v>
      </c>
      <c r="P47" s="19"/>
      <c r="Q47" s="157"/>
      <c r="R47" s="22"/>
      <c r="S47" s="17"/>
    </row>
    <row r="48" spans="1:19" ht="85.5">
      <c r="A48" s="11" t="s">
        <v>145</v>
      </c>
      <c r="B48" s="11" t="s">
        <v>146</v>
      </c>
      <c r="C48" s="8" t="s">
        <v>5</v>
      </c>
      <c r="D48" s="14" t="s">
        <v>56</v>
      </c>
      <c r="E48" s="14" t="s">
        <v>154</v>
      </c>
      <c r="F48" s="6"/>
      <c r="G48" s="4"/>
      <c r="H48" s="4"/>
      <c r="I48" s="4"/>
      <c r="J48" s="4"/>
      <c r="K48" s="4"/>
      <c r="L48" s="4"/>
      <c r="M48" s="4"/>
      <c r="N48" s="4"/>
      <c r="O48" s="1">
        <v>2</v>
      </c>
      <c r="P48" s="19"/>
      <c r="Q48" s="157"/>
      <c r="R48" s="22"/>
      <c r="S48" s="17"/>
    </row>
    <row r="49" spans="1:19" ht="85.5">
      <c r="A49" s="11" t="s">
        <v>145</v>
      </c>
      <c r="B49" s="11" t="s">
        <v>146</v>
      </c>
      <c r="C49" s="8" t="s">
        <v>5</v>
      </c>
      <c r="D49" s="14" t="s">
        <v>57</v>
      </c>
      <c r="E49" s="14" t="s">
        <v>154</v>
      </c>
      <c r="F49" s="6"/>
      <c r="G49" s="4"/>
      <c r="H49" s="4"/>
      <c r="I49" s="4"/>
      <c r="J49" s="4"/>
      <c r="K49" s="4"/>
      <c r="L49" s="4"/>
      <c r="M49" s="4"/>
      <c r="N49" s="4"/>
      <c r="O49" s="1">
        <v>6</v>
      </c>
      <c r="P49" s="19"/>
      <c r="Q49" s="157"/>
      <c r="R49" s="22"/>
      <c r="S49" s="17"/>
    </row>
    <row r="50" spans="1:19" ht="85.5">
      <c r="A50" s="11" t="s">
        <v>145</v>
      </c>
      <c r="B50" s="11" t="s">
        <v>146</v>
      </c>
      <c r="C50" s="8" t="s">
        <v>5</v>
      </c>
      <c r="D50" s="14" t="s">
        <v>58</v>
      </c>
      <c r="E50" s="14" t="s">
        <v>154</v>
      </c>
      <c r="F50" s="6"/>
      <c r="G50" s="4"/>
      <c r="H50" s="4"/>
      <c r="I50" s="4"/>
      <c r="J50" s="4"/>
      <c r="K50" s="4"/>
      <c r="L50" s="4"/>
      <c r="M50" s="4"/>
      <c r="N50" s="4"/>
      <c r="O50" s="1">
        <v>8</v>
      </c>
      <c r="P50" s="19"/>
      <c r="Q50" s="157"/>
      <c r="R50" s="22"/>
      <c r="S50" s="17"/>
    </row>
    <row r="51" spans="1:19" ht="85.5">
      <c r="A51" s="11" t="s">
        <v>145</v>
      </c>
      <c r="B51" s="11" t="s">
        <v>146</v>
      </c>
      <c r="C51" s="8" t="s">
        <v>5</v>
      </c>
      <c r="D51" s="14" t="s">
        <v>59</v>
      </c>
      <c r="E51" s="14" t="s">
        <v>154</v>
      </c>
      <c r="F51" s="6"/>
      <c r="G51" s="4"/>
      <c r="H51" s="4"/>
      <c r="I51" s="4"/>
      <c r="J51" s="4"/>
      <c r="K51" s="4"/>
      <c r="L51" s="4"/>
      <c r="M51" s="4"/>
      <c r="N51" s="4"/>
      <c r="O51" s="1">
        <v>1</v>
      </c>
      <c r="P51" s="19"/>
      <c r="Q51" s="157"/>
      <c r="R51" s="22"/>
      <c r="S51" s="17"/>
    </row>
    <row r="52" spans="1:19" ht="140.25">
      <c r="A52" s="10" t="s">
        <v>131</v>
      </c>
      <c r="B52" s="10" t="s">
        <v>137</v>
      </c>
      <c r="C52" s="8" t="s">
        <v>6</v>
      </c>
      <c r="D52" s="14" t="s">
        <v>114</v>
      </c>
      <c r="E52" s="14" t="s">
        <v>153</v>
      </c>
      <c r="F52" s="6"/>
      <c r="G52" s="4"/>
      <c r="H52" s="4"/>
      <c r="I52" s="4"/>
      <c r="J52" s="4"/>
      <c r="K52" s="4"/>
      <c r="L52" s="4"/>
      <c r="M52" s="4"/>
      <c r="N52" s="4"/>
      <c r="O52" s="1">
        <v>7</v>
      </c>
      <c r="P52" s="19"/>
      <c r="Q52" s="157">
        <f>'[1]REP_EPG034_EjecucionPresupuesta'!$S$28</f>
        <v>2899501539</v>
      </c>
      <c r="R52" s="22"/>
      <c r="S52" s="17"/>
    </row>
    <row r="53" spans="1:19" ht="128.25">
      <c r="A53" s="10" t="s">
        <v>139</v>
      </c>
      <c r="B53" s="11" t="s">
        <v>140</v>
      </c>
      <c r="C53" s="8" t="s">
        <v>6</v>
      </c>
      <c r="D53" s="14" t="s">
        <v>60</v>
      </c>
      <c r="E53" s="14" t="s">
        <v>153</v>
      </c>
      <c r="F53" s="6"/>
      <c r="G53" s="4"/>
      <c r="H53" s="4"/>
      <c r="I53" s="4"/>
      <c r="J53" s="4"/>
      <c r="K53" s="4"/>
      <c r="L53" s="4"/>
      <c r="M53" s="4"/>
      <c r="N53" s="4"/>
      <c r="O53" s="1">
        <v>2</v>
      </c>
      <c r="P53" s="19"/>
      <c r="Q53" s="157"/>
      <c r="R53" s="22"/>
      <c r="S53" s="17"/>
    </row>
    <row r="54" spans="1:19" ht="127.5">
      <c r="A54" s="10" t="s">
        <v>139</v>
      </c>
      <c r="B54" s="10" t="s">
        <v>138</v>
      </c>
      <c r="C54" s="8" t="s">
        <v>6</v>
      </c>
      <c r="D54" s="14" t="s">
        <v>61</v>
      </c>
      <c r="E54" s="14" t="s">
        <v>153</v>
      </c>
      <c r="F54" s="6"/>
      <c r="G54" s="4"/>
      <c r="H54" s="4"/>
      <c r="I54" s="4"/>
      <c r="J54" s="4"/>
      <c r="K54" s="4"/>
      <c r="L54" s="4"/>
      <c r="M54" s="4"/>
      <c r="N54" s="4"/>
      <c r="O54" s="1">
        <v>7</v>
      </c>
      <c r="P54" s="19"/>
      <c r="Q54" s="157"/>
      <c r="R54" s="22"/>
      <c r="S54" s="17"/>
    </row>
    <row r="55" spans="1:19" ht="142.5">
      <c r="A55" s="11" t="s">
        <v>125</v>
      </c>
      <c r="B55" s="11" t="s">
        <v>134</v>
      </c>
      <c r="C55" s="8" t="s">
        <v>6</v>
      </c>
      <c r="D55" s="14" t="s">
        <v>62</v>
      </c>
      <c r="E55" s="14" t="s">
        <v>153</v>
      </c>
      <c r="F55" s="6"/>
      <c r="G55" s="4"/>
      <c r="H55" s="4"/>
      <c r="I55" s="4"/>
      <c r="J55" s="4"/>
      <c r="K55" s="4"/>
      <c r="L55" s="4"/>
      <c r="M55" s="4"/>
      <c r="N55" s="4"/>
      <c r="O55" s="1">
        <v>3</v>
      </c>
      <c r="P55" s="19"/>
      <c r="Q55" s="157"/>
      <c r="R55" s="22"/>
      <c r="S55" s="17"/>
    </row>
    <row r="56" spans="1:19" ht="142.5">
      <c r="A56" s="11" t="s">
        <v>125</v>
      </c>
      <c r="B56" s="11" t="s">
        <v>134</v>
      </c>
      <c r="C56" s="8" t="s">
        <v>6</v>
      </c>
      <c r="D56" s="14" t="s">
        <v>63</v>
      </c>
      <c r="E56" s="14" t="s">
        <v>153</v>
      </c>
      <c r="F56" s="6"/>
      <c r="G56" s="4"/>
      <c r="H56" s="4"/>
      <c r="I56" s="4"/>
      <c r="J56" s="4"/>
      <c r="K56" s="4"/>
      <c r="L56" s="4"/>
      <c r="M56" s="4"/>
      <c r="N56" s="4"/>
      <c r="O56" s="1">
        <v>10</v>
      </c>
      <c r="P56" s="19"/>
      <c r="Q56" s="157"/>
      <c r="R56" s="22"/>
      <c r="S56" s="17"/>
    </row>
    <row r="57" spans="1:19" ht="142.5">
      <c r="A57" s="11" t="s">
        <v>125</v>
      </c>
      <c r="B57" s="11" t="s">
        <v>134</v>
      </c>
      <c r="C57" s="8" t="s">
        <v>6</v>
      </c>
      <c r="D57" s="14" t="s">
        <v>64</v>
      </c>
      <c r="E57" s="14" t="s">
        <v>153</v>
      </c>
      <c r="F57" s="6"/>
      <c r="G57" s="4"/>
      <c r="H57" s="4"/>
      <c r="I57" s="4"/>
      <c r="J57" s="4"/>
      <c r="K57" s="4"/>
      <c r="L57" s="4"/>
      <c r="M57" s="4"/>
      <c r="N57" s="4"/>
      <c r="O57" s="1">
        <v>8</v>
      </c>
      <c r="P57" s="19"/>
      <c r="Q57" s="157"/>
      <c r="R57" s="22"/>
      <c r="S57" s="17"/>
    </row>
    <row r="58" spans="1:19" ht="142.5">
      <c r="A58" s="11" t="s">
        <v>125</v>
      </c>
      <c r="B58" s="11" t="s">
        <v>134</v>
      </c>
      <c r="C58" s="8" t="s">
        <v>8</v>
      </c>
      <c r="D58" s="14" t="s">
        <v>65</v>
      </c>
      <c r="E58" s="14" t="s">
        <v>151</v>
      </c>
      <c r="F58" s="6"/>
      <c r="G58" s="4"/>
      <c r="H58" s="4"/>
      <c r="I58" s="4"/>
      <c r="J58" s="4"/>
      <c r="K58" s="4"/>
      <c r="L58" s="4"/>
      <c r="M58" s="4"/>
      <c r="N58" s="4"/>
      <c r="O58" s="5">
        <v>0</v>
      </c>
      <c r="P58" s="20"/>
      <c r="Q58" s="137">
        <f>'[1]REP_EPG034_EjecucionPresupuesta'!$S$21</f>
        <v>11038987114</v>
      </c>
      <c r="R58" s="22"/>
      <c r="S58" s="17"/>
    </row>
    <row r="59" spans="1:19" ht="142.5">
      <c r="A59" s="11" t="s">
        <v>125</v>
      </c>
      <c r="B59" s="11" t="s">
        <v>134</v>
      </c>
      <c r="C59" s="8" t="s">
        <v>8</v>
      </c>
      <c r="D59" s="14" t="s">
        <v>66</v>
      </c>
      <c r="E59" s="14" t="s">
        <v>151</v>
      </c>
      <c r="F59" s="6"/>
      <c r="G59" s="4"/>
      <c r="H59" s="4"/>
      <c r="I59" s="4"/>
      <c r="J59" s="4"/>
      <c r="K59" s="4"/>
      <c r="L59" s="4"/>
      <c r="M59" s="4"/>
      <c r="N59" s="4"/>
      <c r="O59" s="1">
        <v>25</v>
      </c>
      <c r="P59" s="19"/>
      <c r="Q59" s="137"/>
      <c r="R59" s="22"/>
      <c r="S59" s="17"/>
    </row>
    <row r="60" spans="1:19" ht="142.5">
      <c r="A60" s="11" t="s">
        <v>125</v>
      </c>
      <c r="B60" s="11" t="s">
        <v>134</v>
      </c>
      <c r="C60" s="8" t="s">
        <v>9</v>
      </c>
      <c r="D60" s="14" t="s">
        <v>67</v>
      </c>
      <c r="E60" s="14" t="s">
        <v>151</v>
      </c>
      <c r="F60" s="6"/>
      <c r="G60" s="4"/>
      <c r="H60" s="4"/>
      <c r="I60" s="4"/>
      <c r="J60" s="4"/>
      <c r="K60" s="4"/>
      <c r="L60" s="4"/>
      <c r="M60" s="4"/>
      <c r="N60" s="4"/>
      <c r="O60" s="1">
        <v>4</v>
      </c>
      <c r="P60" s="19"/>
      <c r="Q60" s="156">
        <f>'[1]REP_EPG034_EjecucionPresupuesta'!$S$19</f>
        <v>3591542380</v>
      </c>
      <c r="R60" s="22"/>
      <c r="S60" s="17"/>
    </row>
    <row r="61" spans="1:19" ht="142.5">
      <c r="A61" s="11" t="s">
        <v>125</v>
      </c>
      <c r="B61" s="11" t="s">
        <v>134</v>
      </c>
      <c r="C61" s="8" t="s">
        <v>9</v>
      </c>
      <c r="D61" s="14" t="s">
        <v>68</v>
      </c>
      <c r="E61" s="14" t="s">
        <v>151</v>
      </c>
      <c r="F61" s="6"/>
      <c r="G61" s="4"/>
      <c r="H61" s="4"/>
      <c r="I61" s="4"/>
      <c r="J61" s="4"/>
      <c r="K61" s="4"/>
      <c r="L61" s="4"/>
      <c r="M61" s="4"/>
      <c r="N61" s="4"/>
      <c r="O61" s="1">
        <v>4</v>
      </c>
      <c r="P61" s="19"/>
      <c r="Q61" s="157"/>
      <c r="R61" s="22"/>
      <c r="S61" s="17"/>
    </row>
    <row r="62" spans="1:19" ht="142.5">
      <c r="A62" s="11" t="s">
        <v>125</v>
      </c>
      <c r="B62" s="11" t="s">
        <v>134</v>
      </c>
      <c r="C62" s="8" t="s">
        <v>9</v>
      </c>
      <c r="D62" s="14" t="s">
        <v>69</v>
      </c>
      <c r="E62" s="14" t="s">
        <v>151</v>
      </c>
      <c r="F62" s="6"/>
      <c r="G62" s="4"/>
      <c r="H62" s="4"/>
      <c r="I62" s="4"/>
      <c r="J62" s="4"/>
      <c r="K62" s="4"/>
      <c r="L62" s="4"/>
      <c r="M62" s="4"/>
      <c r="N62" s="4"/>
      <c r="O62" s="1">
        <v>2</v>
      </c>
      <c r="P62" s="19"/>
      <c r="Q62" s="157"/>
      <c r="R62" s="22"/>
      <c r="S62" s="17"/>
    </row>
    <row r="63" spans="1:19" ht="142.5">
      <c r="A63" s="11" t="s">
        <v>125</v>
      </c>
      <c r="B63" s="11" t="s">
        <v>134</v>
      </c>
      <c r="C63" s="8" t="s">
        <v>9</v>
      </c>
      <c r="D63" s="14" t="s">
        <v>70</v>
      </c>
      <c r="E63" s="14" t="s">
        <v>151</v>
      </c>
      <c r="F63" s="6"/>
      <c r="G63" s="4"/>
      <c r="H63" s="4"/>
      <c r="I63" s="4"/>
      <c r="J63" s="4"/>
      <c r="K63" s="4"/>
      <c r="L63" s="4"/>
      <c r="M63" s="4"/>
      <c r="N63" s="4"/>
      <c r="O63" s="1">
        <v>12</v>
      </c>
      <c r="P63" s="19"/>
      <c r="Q63" s="157"/>
      <c r="R63" s="22"/>
      <c r="S63" s="17"/>
    </row>
    <row r="64" spans="1:19" ht="142.5">
      <c r="A64" s="11" t="s">
        <v>125</v>
      </c>
      <c r="B64" s="11" t="s">
        <v>134</v>
      </c>
      <c r="C64" s="8" t="s">
        <v>9</v>
      </c>
      <c r="D64" s="14" t="s">
        <v>71</v>
      </c>
      <c r="E64" s="14" t="s">
        <v>151</v>
      </c>
      <c r="F64" s="6"/>
      <c r="G64" s="4"/>
      <c r="H64" s="4"/>
      <c r="I64" s="4"/>
      <c r="J64" s="4"/>
      <c r="K64" s="4"/>
      <c r="L64" s="4"/>
      <c r="M64" s="4"/>
      <c r="N64" s="4"/>
      <c r="O64" s="1">
        <v>4</v>
      </c>
      <c r="P64" s="19"/>
      <c r="Q64" s="157"/>
      <c r="R64" s="22"/>
      <c r="S64" s="17"/>
    </row>
    <row r="65" spans="1:19" ht="142.5">
      <c r="A65" s="11" t="s">
        <v>125</v>
      </c>
      <c r="B65" s="11" t="s">
        <v>134</v>
      </c>
      <c r="C65" s="8" t="s">
        <v>9</v>
      </c>
      <c r="D65" s="14" t="s">
        <v>72</v>
      </c>
      <c r="E65" s="14" t="s">
        <v>151</v>
      </c>
      <c r="F65" s="6"/>
      <c r="G65" s="4"/>
      <c r="H65" s="4"/>
      <c r="I65" s="4"/>
      <c r="J65" s="4"/>
      <c r="K65" s="4"/>
      <c r="L65" s="4"/>
      <c r="M65" s="4"/>
      <c r="N65" s="4"/>
      <c r="O65" s="1">
        <v>4</v>
      </c>
      <c r="P65" s="19"/>
      <c r="Q65" s="157"/>
      <c r="R65" s="22"/>
      <c r="S65" s="17"/>
    </row>
    <row r="66" spans="1:19" ht="142.5">
      <c r="A66" s="11" t="s">
        <v>125</v>
      </c>
      <c r="B66" s="11" t="s">
        <v>134</v>
      </c>
      <c r="C66" s="8" t="s">
        <v>9</v>
      </c>
      <c r="D66" s="14" t="s">
        <v>73</v>
      </c>
      <c r="E66" s="14" t="s">
        <v>151</v>
      </c>
      <c r="F66" s="6"/>
      <c r="G66" s="4"/>
      <c r="H66" s="4"/>
      <c r="I66" s="4"/>
      <c r="J66" s="4"/>
      <c r="K66" s="4"/>
      <c r="L66" s="4"/>
      <c r="M66" s="4"/>
      <c r="N66" s="4"/>
      <c r="O66" s="1">
        <v>4</v>
      </c>
      <c r="P66" s="19"/>
      <c r="Q66" s="157"/>
      <c r="R66" s="22"/>
      <c r="S66" s="17"/>
    </row>
    <row r="67" spans="1:19" ht="142.5">
      <c r="A67" s="11" t="s">
        <v>125</v>
      </c>
      <c r="B67" s="11" t="s">
        <v>134</v>
      </c>
      <c r="C67" s="8" t="s">
        <v>9</v>
      </c>
      <c r="D67" s="14" t="s">
        <v>74</v>
      </c>
      <c r="E67" s="14" t="s">
        <v>151</v>
      </c>
      <c r="F67" s="6"/>
      <c r="G67" s="4"/>
      <c r="H67" s="4"/>
      <c r="I67" s="4"/>
      <c r="J67" s="4"/>
      <c r="K67" s="4"/>
      <c r="L67" s="4"/>
      <c r="M67" s="4"/>
      <c r="N67" s="4"/>
      <c r="O67" s="1">
        <v>12</v>
      </c>
      <c r="P67" s="19"/>
      <c r="Q67" s="157"/>
      <c r="R67" s="22"/>
      <c r="S67" s="17"/>
    </row>
    <row r="68" spans="1:19" ht="142.5">
      <c r="A68" s="11" t="s">
        <v>125</v>
      </c>
      <c r="B68" s="11" t="s">
        <v>134</v>
      </c>
      <c r="C68" s="8" t="s">
        <v>9</v>
      </c>
      <c r="D68" s="14" t="s">
        <v>75</v>
      </c>
      <c r="E68" s="14" t="s">
        <v>151</v>
      </c>
      <c r="F68" s="6"/>
      <c r="G68" s="4"/>
      <c r="H68" s="4"/>
      <c r="I68" s="4"/>
      <c r="J68" s="4"/>
      <c r="K68" s="4"/>
      <c r="L68" s="4"/>
      <c r="M68" s="4"/>
      <c r="N68" s="4"/>
      <c r="O68" s="5">
        <v>0</v>
      </c>
      <c r="P68" s="20"/>
      <c r="Q68" s="157"/>
      <c r="R68" s="22"/>
      <c r="S68" s="17"/>
    </row>
    <row r="69" spans="1:19" ht="142.5">
      <c r="A69" s="11" t="s">
        <v>125</v>
      </c>
      <c r="B69" s="11" t="s">
        <v>134</v>
      </c>
      <c r="C69" s="8" t="s">
        <v>9</v>
      </c>
      <c r="D69" s="14" t="s">
        <v>76</v>
      </c>
      <c r="E69" s="14" t="s">
        <v>151</v>
      </c>
      <c r="F69" s="6"/>
      <c r="G69" s="4"/>
      <c r="H69" s="4"/>
      <c r="I69" s="4"/>
      <c r="J69" s="4"/>
      <c r="K69" s="4"/>
      <c r="L69" s="4"/>
      <c r="M69" s="4"/>
      <c r="N69" s="4"/>
      <c r="O69" s="5">
        <v>0</v>
      </c>
      <c r="P69" s="20"/>
      <c r="Q69" s="157"/>
      <c r="R69" s="22"/>
      <c r="S69" s="17"/>
    </row>
    <row r="70" spans="1:19" ht="142.5">
      <c r="A70" s="11" t="s">
        <v>125</v>
      </c>
      <c r="B70" s="11" t="s">
        <v>134</v>
      </c>
      <c r="C70" s="8" t="s">
        <v>9</v>
      </c>
      <c r="D70" s="14" t="s">
        <v>77</v>
      </c>
      <c r="E70" s="14" t="s">
        <v>151</v>
      </c>
      <c r="F70" s="6"/>
      <c r="G70" s="4"/>
      <c r="H70" s="4"/>
      <c r="I70" s="4"/>
      <c r="J70" s="4"/>
      <c r="K70" s="4"/>
      <c r="L70" s="4"/>
      <c r="M70" s="4"/>
      <c r="N70" s="4"/>
      <c r="O70" s="1">
        <v>12</v>
      </c>
      <c r="P70" s="19"/>
      <c r="Q70" s="157"/>
      <c r="R70" s="22"/>
      <c r="S70" s="17"/>
    </row>
    <row r="71" spans="1:19" ht="142.5">
      <c r="A71" s="11" t="s">
        <v>125</v>
      </c>
      <c r="B71" s="11" t="s">
        <v>134</v>
      </c>
      <c r="C71" s="8" t="s">
        <v>9</v>
      </c>
      <c r="D71" s="14" t="s">
        <v>115</v>
      </c>
      <c r="E71" s="14" t="s">
        <v>151</v>
      </c>
      <c r="F71" s="6"/>
      <c r="G71" s="4"/>
      <c r="H71" s="4"/>
      <c r="I71" s="4"/>
      <c r="J71" s="4"/>
      <c r="K71" s="4"/>
      <c r="L71" s="4"/>
      <c r="M71" s="4"/>
      <c r="N71" s="4"/>
      <c r="O71" s="5">
        <v>0</v>
      </c>
      <c r="P71" s="20"/>
      <c r="Q71" s="157"/>
      <c r="R71" s="22"/>
      <c r="S71" s="17"/>
    </row>
    <row r="72" spans="1:19" ht="142.5">
      <c r="A72" s="11" t="s">
        <v>125</v>
      </c>
      <c r="B72" s="11" t="s">
        <v>134</v>
      </c>
      <c r="C72" s="8" t="s">
        <v>9</v>
      </c>
      <c r="D72" s="14" t="s">
        <v>78</v>
      </c>
      <c r="E72" s="14" t="s">
        <v>151</v>
      </c>
      <c r="F72" s="6"/>
      <c r="G72" s="4"/>
      <c r="H72" s="4"/>
      <c r="I72" s="4"/>
      <c r="J72" s="4"/>
      <c r="K72" s="4"/>
      <c r="L72" s="4"/>
      <c r="M72" s="4"/>
      <c r="N72" s="4"/>
      <c r="O72" s="1">
        <v>4</v>
      </c>
      <c r="P72" s="19"/>
      <c r="Q72" s="157"/>
      <c r="R72" s="22"/>
      <c r="S72" s="17"/>
    </row>
    <row r="73" spans="1:19" ht="142.5">
      <c r="A73" s="11" t="s">
        <v>125</v>
      </c>
      <c r="B73" s="11" t="s">
        <v>134</v>
      </c>
      <c r="C73" s="8" t="s">
        <v>9</v>
      </c>
      <c r="D73" s="14" t="s">
        <v>79</v>
      </c>
      <c r="E73" s="14" t="s">
        <v>151</v>
      </c>
      <c r="F73" s="6"/>
      <c r="G73" s="4"/>
      <c r="H73" s="4"/>
      <c r="I73" s="4"/>
      <c r="J73" s="4"/>
      <c r="K73" s="4"/>
      <c r="L73" s="4"/>
      <c r="M73" s="4"/>
      <c r="N73" s="4"/>
      <c r="O73" s="1">
        <v>4</v>
      </c>
      <c r="P73" s="19"/>
      <c r="Q73" s="157"/>
      <c r="R73" s="22"/>
      <c r="S73" s="17"/>
    </row>
    <row r="74" spans="1:19" ht="185.25">
      <c r="A74" s="11" t="s">
        <v>173</v>
      </c>
      <c r="B74" s="11" t="s">
        <v>174</v>
      </c>
      <c r="C74" s="8" t="s">
        <v>10</v>
      </c>
      <c r="D74" s="18" t="s">
        <v>80</v>
      </c>
      <c r="E74" s="11" t="s">
        <v>182</v>
      </c>
      <c r="F74" s="6"/>
      <c r="G74" s="4"/>
      <c r="H74" s="4"/>
      <c r="I74" s="4"/>
      <c r="J74" s="4"/>
      <c r="K74" s="4"/>
      <c r="L74" s="4"/>
      <c r="M74" s="4"/>
      <c r="N74" s="4"/>
      <c r="O74" s="1">
        <v>53</v>
      </c>
      <c r="P74" s="19"/>
      <c r="Q74" s="157">
        <f>'[1]REP_EPG034_EjecucionPresupuesta'!$S$26</f>
        <v>2772614321</v>
      </c>
      <c r="R74" s="22"/>
      <c r="S74" s="17"/>
    </row>
    <row r="75" spans="1:19" ht="185.25">
      <c r="A75" s="11" t="s">
        <v>171</v>
      </c>
      <c r="B75" s="11" t="s">
        <v>172</v>
      </c>
      <c r="C75" s="8" t="s">
        <v>10</v>
      </c>
      <c r="D75" s="18" t="s">
        <v>81</v>
      </c>
      <c r="E75" s="11" t="s">
        <v>182</v>
      </c>
      <c r="F75" s="6"/>
      <c r="G75" s="4"/>
      <c r="H75" s="4"/>
      <c r="I75" s="4"/>
      <c r="J75" s="4"/>
      <c r="K75" s="4"/>
      <c r="L75" s="4"/>
      <c r="M75" s="4"/>
      <c r="N75" s="4"/>
      <c r="O75" s="1">
        <v>7</v>
      </c>
      <c r="P75" s="19"/>
      <c r="Q75" s="157"/>
      <c r="R75" s="22"/>
      <c r="S75" s="17"/>
    </row>
    <row r="76" spans="1:19" ht="185.25">
      <c r="A76" s="11" t="s">
        <v>173</v>
      </c>
      <c r="B76" s="11" t="s">
        <v>174</v>
      </c>
      <c r="C76" s="8" t="s">
        <v>10</v>
      </c>
      <c r="D76" s="18" t="s">
        <v>82</v>
      </c>
      <c r="E76" s="11" t="s">
        <v>182</v>
      </c>
      <c r="F76" s="6"/>
      <c r="G76" s="4"/>
      <c r="H76" s="4"/>
      <c r="I76" s="4"/>
      <c r="J76" s="4"/>
      <c r="K76" s="4"/>
      <c r="L76" s="4"/>
      <c r="M76" s="4"/>
      <c r="N76" s="4"/>
      <c r="O76" s="1">
        <v>20</v>
      </c>
      <c r="P76" s="19"/>
      <c r="Q76" s="157"/>
      <c r="R76" s="22"/>
      <c r="S76" s="17"/>
    </row>
    <row r="77" spans="1:19" ht="199.5" customHeight="1">
      <c r="A77" s="11" t="s">
        <v>171</v>
      </c>
      <c r="B77" s="11" t="s">
        <v>172</v>
      </c>
      <c r="C77" s="8" t="s">
        <v>10</v>
      </c>
      <c r="D77" s="18" t="s">
        <v>83</v>
      </c>
      <c r="E77" s="11" t="s">
        <v>182</v>
      </c>
      <c r="F77" s="6"/>
      <c r="G77" s="4"/>
      <c r="H77" s="4"/>
      <c r="I77" s="4"/>
      <c r="J77" s="4"/>
      <c r="K77" s="4"/>
      <c r="L77" s="4"/>
      <c r="M77" s="4"/>
      <c r="N77" s="4"/>
      <c r="O77" s="1">
        <v>35</v>
      </c>
      <c r="P77" s="19"/>
      <c r="Q77" s="157"/>
      <c r="R77" s="22"/>
      <c r="S77" s="17"/>
    </row>
    <row r="78" spans="1:19" ht="102">
      <c r="A78" s="158" t="s">
        <v>127</v>
      </c>
      <c r="B78" s="13" t="s">
        <v>128</v>
      </c>
      <c r="C78" s="8" t="s">
        <v>0</v>
      </c>
      <c r="D78" s="14" t="s">
        <v>84</v>
      </c>
      <c r="E78" s="14" t="s">
        <v>152</v>
      </c>
      <c r="F78" s="6"/>
      <c r="G78" s="4"/>
      <c r="H78" s="4"/>
      <c r="I78" s="4"/>
      <c r="J78" s="4"/>
      <c r="K78" s="4"/>
      <c r="L78" s="4"/>
      <c r="M78" s="4"/>
      <c r="N78" s="4"/>
      <c r="O78" s="1">
        <v>21</v>
      </c>
      <c r="P78" s="19"/>
      <c r="Q78" s="137">
        <f>'[1]REP_EPG034_EjecucionPresupuesta'!$S$29</f>
        <v>3780000000</v>
      </c>
      <c r="R78" s="22"/>
      <c r="S78" s="17"/>
    </row>
    <row r="79" spans="1:19" ht="76.5">
      <c r="A79" s="158"/>
      <c r="B79" s="13" t="s">
        <v>129</v>
      </c>
      <c r="C79" s="8" t="s">
        <v>0</v>
      </c>
      <c r="D79" s="14" t="s">
        <v>85</v>
      </c>
      <c r="E79" s="14" t="s">
        <v>152</v>
      </c>
      <c r="F79" s="6"/>
      <c r="G79" s="4"/>
      <c r="H79" s="4"/>
      <c r="I79" s="4"/>
      <c r="J79" s="4"/>
      <c r="K79" s="4"/>
      <c r="L79" s="4"/>
      <c r="M79" s="4"/>
      <c r="N79" s="4"/>
      <c r="O79" s="1">
        <v>28</v>
      </c>
      <c r="P79" s="19"/>
      <c r="Q79" s="137"/>
      <c r="R79" s="22"/>
      <c r="S79" s="17"/>
    </row>
    <row r="80" spans="1:19" ht="114.75">
      <c r="A80" s="13" t="s">
        <v>125</v>
      </c>
      <c r="B80" s="13" t="s">
        <v>126</v>
      </c>
      <c r="C80" s="8" t="s">
        <v>11</v>
      </c>
      <c r="D80" s="14" t="s">
        <v>86</v>
      </c>
      <c r="E80" s="14" t="s">
        <v>151</v>
      </c>
      <c r="F80" s="6"/>
      <c r="G80" s="4"/>
      <c r="H80" s="4"/>
      <c r="I80" s="4"/>
      <c r="J80" s="4"/>
      <c r="K80" s="4"/>
      <c r="L80" s="4"/>
      <c r="M80" s="4"/>
      <c r="N80" s="4"/>
      <c r="O80" s="1">
        <v>24</v>
      </c>
      <c r="P80" s="19"/>
      <c r="Q80" s="156">
        <f>'[1]REP_EPG034_EjecucionPresupuesta'!$S$20</f>
        <v>6615667233</v>
      </c>
      <c r="R80" s="22"/>
      <c r="S80" s="17"/>
    </row>
    <row r="81" spans="1:19" ht="114.75">
      <c r="A81" s="13" t="s">
        <v>125</v>
      </c>
      <c r="B81" s="13" t="s">
        <v>126</v>
      </c>
      <c r="C81" s="8" t="s">
        <v>11</v>
      </c>
      <c r="D81" s="14" t="s">
        <v>87</v>
      </c>
      <c r="E81" s="14" t="s">
        <v>151</v>
      </c>
      <c r="F81" s="6"/>
      <c r="G81" s="4"/>
      <c r="H81" s="4"/>
      <c r="I81" s="4"/>
      <c r="J81" s="4"/>
      <c r="K81" s="4"/>
      <c r="L81" s="4"/>
      <c r="M81" s="4"/>
      <c r="N81" s="4"/>
      <c r="O81" s="1">
        <v>2</v>
      </c>
      <c r="P81" s="19"/>
      <c r="Q81" s="157"/>
      <c r="R81" s="22"/>
      <c r="S81" s="17"/>
    </row>
    <row r="82" spans="1:19" ht="114.75">
      <c r="A82" s="13" t="s">
        <v>125</v>
      </c>
      <c r="B82" s="13" t="s">
        <v>126</v>
      </c>
      <c r="C82" s="8" t="s">
        <v>11</v>
      </c>
      <c r="D82" s="14" t="s">
        <v>116</v>
      </c>
      <c r="E82" s="14" t="s">
        <v>151</v>
      </c>
      <c r="F82" s="6"/>
      <c r="G82" s="4"/>
      <c r="H82" s="4"/>
      <c r="I82" s="4"/>
      <c r="J82" s="4"/>
      <c r="K82" s="4"/>
      <c r="L82" s="4"/>
      <c r="M82" s="4"/>
      <c r="N82" s="4"/>
      <c r="O82" s="1">
        <v>1</v>
      </c>
      <c r="P82" s="19"/>
      <c r="Q82" s="157"/>
      <c r="R82" s="22"/>
      <c r="S82" s="17"/>
    </row>
    <row r="83" spans="1:19" ht="114.75">
      <c r="A83" s="13" t="s">
        <v>125</v>
      </c>
      <c r="B83" s="13" t="s">
        <v>126</v>
      </c>
      <c r="C83" s="8" t="s">
        <v>11</v>
      </c>
      <c r="D83" s="14" t="s">
        <v>88</v>
      </c>
      <c r="E83" s="14" t="s">
        <v>151</v>
      </c>
      <c r="F83" s="6"/>
      <c r="G83" s="4"/>
      <c r="H83" s="4"/>
      <c r="I83" s="4"/>
      <c r="J83" s="4"/>
      <c r="K83" s="4"/>
      <c r="L83" s="4"/>
      <c r="M83" s="4"/>
      <c r="N83" s="4"/>
      <c r="O83" s="1">
        <v>4</v>
      </c>
      <c r="P83" s="19"/>
      <c r="Q83" s="157"/>
      <c r="R83" s="22"/>
      <c r="S83" s="17"/>
    </row>
    <row r="84" spans="1:19" ht="114.75">
      <c r="A84" s="13" t="s">
        <v>125</v>
      </c>
      <c r="B84" s="13" t="s">
        <v>126</v>
      </c>
      <c r="C84" s="8" t="s">
        <v>11</v>
      </c>
      <c r="D84" s="14" t="s">
        <v>89</v>
      </c>
      <c r="E84" s="14" t="s">
        <v>151</v>
      </c>
      <c r="F84" s="6"/>
      <c r="G84" s="4"/>
      <c r="H84" s="4"/>
      <c r="I84" s="4"/>
      <c r="J84" s="4"/>
      <c r="K84" s="4"/>
      <c r="L84" s="4"/>
      <c r="M84" s="4"/>
      <c r="N84" s="4"/>
      <c r="O84" s="1">
        <v>12</v>
      </c>
      <c r="P84" s="19"/>
      <c r="Q84" s="157"/>
      <c r="R84" s="22"/>
      <c r="S84" s="17"/>
    </row>
    <row r="85" spans="1:19" ht="114.75">
      <c r="A85" s="13" t="s">
        <v>125</v>
      </c>
      <c r="B85" s="13" t="s">
        <v>126</v>
      </c>
      <c r="C85" s="8" t="s">
        <v>11</v>
      </c>
      <c r="D85" s="14" t="s">
        <v>90</v>
      </c>
      <c r="E85" s="14" t="s">
        <v>151</v>
      </c>
      <c r="F85" s="6"/>
      <c r="G85" s="4"/>
      <c r="H85" s="4"/>
      <c r="I85" s="4"/>
      <c r="J85" s="4"/>
      <c r="K85" s="4"/>
      <c r="L85" s="4"/>
      <c r="M85" s="4"/>
      <c r="N85" s="4"/>
      <c r="O85" s="1">
        <v>12</v>
      </c>
      <c r="P85" s="19"/>
      <c r="Q85" s="157"/>
      <c r="R85" s="22"/>
      <c r="S85" s="17"/>
    </row>
    <row r="86" spans="1:19" ht="114.75">
      <c r="A86" s="13" t="s">
        <v>125</v>
      </c>
      <c r="B86" s="13" t="s">
        <v>126</v>
      </c>
      <c r="C86" s="8" t="s">
        <v>11</v>
      </c>
      <c r="D86" s="14" t="s">
        <v>91</v>
      </c>
      <c r="E86" s="14" t="s">
        <v>151</v>
      </c>
      <c r="F86" s="6"/>
      <c r="G86" s="4"/>
      <c r="H86" s="4"/>
      <c r="I86" s="4"/>
      <c r="J86" s="4"/>
      <c r="K86" s="4"/>
      <c r="L86" s="4"/>
      <c r="M86" s="4"/>
      <c r="N86" s="4"/>
      <c r="O86" s="5">
        <v>0</v>
      </c>
      <c r="P86" s="20"/>
      <c r="Q86" s="157"/>
      <c r="R86" s="22"/>
      <c r="S86" s="17"/>
    </row>
    <row r="87" spans="1:19" ht="114.75">
      <c r="A87" s="13" t="s">
        <v>125</v>
      </c>
      <c r="B87" s="13" t="s">
        <v>126</v>
      </c>
      <c r="C87" s="8" t="s">
        <v>11</v>
      </c>
      <c r="D87" s="14" t="s">
        <v>92</v>
      </c>
      <c r="E87" s="14" t="s">
        <v>151</v>
      </c>
      <c r="F87" s="6"/>
      <c r="G87" s="4"/>
      <c r="H87" s="4"/>
      <c r="I87" s="4"/>
      <c r="J87" s="4"/>
      <c r="K87" s="4"/>
      <c r="L87" s="4"/>
      <c r="M87" s="4"/>
      <c r="N87" s="4"/>
      <c r="O87" s="1">
        <v>4</v>
      </c>
      <c r="P87" s="19"/>
      <c r="Q87" s="157"/>
      <c r="R87" s="22"/>
      <c r="S87" s="17"/>
    </row>
    <row r="88" spans="1:19" ht="114.75">
      <c r="A88" s="13" t="s">
        <v>125</v>
      </c>
      <c r="B88" s="13" t="s">
        <v>126</v>
      </c>
      <c r="C88" s="8" t="s">
        <v>11</v>
      </c>
      <c r="D88" s="14" t="s">
        <v>93</v>
      </c>
      <c r="E88" s="14" t="s">
        <v>151</v>
      </c>
      <c r="F88" s="6"/>
      <c r="G88" s="4"/>
      <c r="H88" s="4"/>
      <c r="I88" s="4"/>
      <c r="J88" s="4"/>
      <c r="K88" s="4"/>
      <c r="L88" s="4"/>
      <c r="M88" s="4"/>
      <c r="N88" s="4"/>
      <c r="O88" s="1">
        <v>1</v>
      </c>
      <c r="P88" s="19"/>
      <c r="Q88" s="157"/>
      <c r="R88" s="22"/>
      <c r="S88" s="17"/>
    </row>
    <row r="89" spans="1:19" ht="114.75">
      <c r="A89" s="13" t="s">
        <v>125</v>
      </c>
      <c r="B89" s="13" t="s">
        <v>126</v>
      </c>
      <c r="C89" s="8" t="s">
        <v>11</v>
      </c>
      <c r="D89" s="14" t="s">
        <v>117</v>
      </c>
      <c r="E89" s="14" t="s">
        <v>151</v>
      </c>
      <c r="F89" s="6"/>
      <c r="G89" s="4"/>
      <c r="H89" s="4"/>
      <c r="I89" s="4"/>
      <c r="J89" s="4"/>
      <c r="K89" s="4"/>
      <c r="L89" s="4"/>
      <c r="M89" s="4"/>
      <c r="N89" s="4"/>
      <c r="O89" s="5">
        <v>0</v>
      </c>
      <c r="P89" s="20"/>
      <c r="Q89" s="157"/>
      <c r="R89" s="22"/>
      <c r="S89" s="17"/>
    </row>
    <row r="90" spans="1:19" ht="114.75">
      <c r="A90" s="13" t="s">
        <v>125</v>
      </c>
      <c r="B90" s="13" t="s">
        <v>126</v>
      </c>
      <c r="C90" s="8" t="s">
        <v>12</v>
      </c>
      <c r="D90" s="14" t="s">
        <v>94</v>
      </c>
      <c r="E90" s="14" t="s">
        <v>151</v>
      </c>
      <c r="F90" s="6"/>
      <c r="G90" s="4"/>
      <c r="H90" s="4"/>
      <c r="I90" s="4"/>
      <c r="J90" s="4"/>
      <c r="K90" s="4"/>
      <c r="L90" s="4"/>
      <c r="M90" s="4"/>
      <c r="N90" s="4"/>
      <c r="O90" s="1">
        <v>9</v>
      </c>
      <c r="P90" s="19"/>
      <c r="Q90" s="157">
        <f>'[1]REP_EPG034_EjecucionPresupuesta'!$S$22</f>
        <v>259718744</v>
      </c>
      <c r="R90" s="22"/>
      <c r="S90" s="17"/>
    </row>
    <row r="91" spans="1:19" ht="114.75">
      <c r="A91" s="13" t="s">
        <v>125</v>
      </c>
      <c r="B91" s="13" t="s">
        <v>126</v>
      </c>
      <c r="C91" s="8" t="s">
        <v>12</v>
      </c>
      <c r="D91" s="14" t="s">
        <v>95</v>
      </c>
      <c r="E91" s="14" t="s">
        <v>151</v>
      </c>
      <c r="F91" s="6"/>
      <c r="G91" s="4"/>
      <c r="H91" s="4"/>
      <c r="I91" s="4"/>
      <c r="J91" s="4"/>
      <c r="K91" s="4"/>
      <c r="L91" s="4"/>
      <c r="M91" s="4"/>
      <c r="N91" s="4"/>
      <c r="O91" s="1">
        <v>1</v>
      </c>
      <c r="P91" s="19"/>
      <c r="Q91" s="157"/>
      <c r="R91" s="22"/>
      <c r="S91" s="17"/>
    </row>
    <row r="92" spans="1:19" ht="114.75">
      <c r="A92" s="13" t="s">
        <v>125</v>
      </c>
      <c r="B92" s="13" t="s">
        <v>126</v>
      </c>
      <c r="C92" s="8" t="s">
        <v>12</v>
      </c>
      <c r="D92" s="14" t="s">
        <v>96</v>
      </c>
      <c r="E92" s="14" t="s">
        <v>151</v>
      </c>
      <c r="F92" s="6"/>
      <c r="G92" s="4"/>
      <c r="H92" s="4"/>
      <c r="I92" s="4"/>
      <c r="J92" s="4"/>
      <c r="K92" s="4"/>
      <c r="L92" s="4"/>
      <c r="M92" s="4"/>
      <c r="N92" s="4"/>
      <c r="O92" s="1">
        <v>6</v>
      </c>
      <c r="P92" s="19"/>
      <c r="Q92" s="157"/>
      <c r="R92" s="22"/>
      <c r="S92" s="17"/>
    </row>
    <row r="93" spans="1:19" ht="114.75">
      <c r="A93" s="13" t="s">
        <v>125</v>
      </c>
      <c r="B93" s="13" t="s">
        <v>126</v>
      </c>
      <c r="C93" s="8" t="s">
        <v>12</v>
      </c>
      <c r="D93" s="14" t="s">
        <v>97</v>
      </c>
      <c r="E93" s="14" t="s">
        <v>151</v>
      </c>
      <c r="F93" s="6"/>
      <c r="G93" s="4"/>
      <c r="H93" s="4"/>
      <c r="I93" s="4"/>
      <c r="J93" s="4"/>
      <c r="K93" s="4"/>
      <c r="L93" s="4"/>
      <c r="M93" s="4"/>
      <c r="N93" s="4"/>
      <c r="O93" s="1">
        <v>1</v>
      </c>
      <c r="P93" s="19"/>
      <c r="Q93" s="157"/>
      <c r="R93" s="22"/>
      <c r="S93" s="17"/>
    </row>
    <row r="94" spans="1:19" ht="114.75">
      <c r="A94" s="13" t="s">
        <v>125</v>
      </c>
      <c r="B94" s="13" t="s">
        <v>126</v>
      </c>
      <c r="C94" s="8" t="s">
        <v>12</v>
      </c>
      <c r="D94" s="14" t="s">
        <v>98</v>
      </c>
      <c r="E94" s="14" t="s">
        <v>151</v>
      </c>
      <c r="F94" s="6"/>
      <c r="G94" s="4"/>
      <c r="H94" s="4"/>
      <c r="I94" s="4"/>
      <c r="J94" s="4"/>
      <c r="K94" s="4"/>
      <c r="L94" s="4"/>
      <c r="M94" s="4"/>
      <c r="N94" s="4"/>
      <c r="O94" s="1">
        <v>4</v>
      </c>
      <c r="P94" s="19"/>
      <c r="Q94" s="157"/>
      <c r="R94" s="22"/>
      <c r="S94" s="17"/>
    </row>
    <row r="95" spans="1:19" ht="85.5">
      <c r="A95" s="11" t="s">
        <v>161</v>
      </c>
      <c r="B95" s="11" t="s">
        <v>162</v>
      </c>
      <c r="C95" s="16" t="s">
        <v>7</v>
      </c>
      <c r="D95" s="14" t="s">
        <v>99</v>
      </c>
      <c r="E95" s="14" t="s">
        <v>155</v>
      </c>
      <c r="F95" s="6"/>
      <c r="G95" s="6"/>
      <c r="H95" s="6"/>
      <c r="I95" s="6"/>
      <c r="J95" s="6"/>
      <c r="K95" s="6"/>
      <c r="L95" s="6"/>
      <c r="M95" s="6"/>
      <c r="N95" s="6"/>
      <c r="O95" s="1">
        <v>34</v>
      </c>
      <c r="P95" s="19"/>
      <c r="Q95" s="157">
        <f>'[1]REP_EPG034_EjecucionPresupuesta'!$S$15</f>
        <v>6173878265</v>
      </c>
      <c r="R95" s="22"/>
      <c r="S95" s="17"/>
    </row>
    <row r="96" spans="1:19" ht="99.75">
      <c r="A96" s="11" t="s">
        <v>163</v>
      </c>
      <c r="B96" s="11" t="s">
        <v>164</v>
      </c>
      <c r="C96" s="16" t="s">
        <v>7</v>
      </c>
      <c r="D96" s="14" t="s">
        <v>100</v>
      </c>
      <c r="E96" s="14" t="s">
        <v>156</v>
      </c>
      <c r="F96" s="6"/>
      <c r="G96" s="6"/>
      <c r="H96" s="6"/>
      <c r="I96" s="6"/>
      <c r="J96" s="6"/>
      <c r="K96" s="6"/>
      <c r="L96" s="6"/>
      <c r="M96" s="6"/>
      <c r="N96" s="6"/>
      <c r="O96" s="5">
        <v>0</v>
      </c>
      <c r="P96" s="20"/>
      <c r="Q96" s="157"/>
      <c r="R96" s="22"/>
      <c r="S96" s="17"/>
    </row>
    <row r="97" spans="1:19" ht="185.25">
      <c r="A97" s="11" t="s">
        <v>163</v>
      </c>
      <c r="B97" s="11" t="s">
        <v>169</v>
      </c>
      <c r="C97" s="16" t="s">
        <v>7</v>
      </c>
      <c r="D97" s="14" t="s">
        <v>101</v>
      </c>
      <c r="E97" s="14" t="s">
        <v>157</v>
      </c>
      <c r="F97" s="6"/>
      <c r="G97" s="6"/>
      <c r="H97" s="6"/>
      <c r="I97" s="6"/>
      <c r="J97" s="6"/>
      <c r="K97" s="6"/>
      <c r="L97" s="6"/>
      <c r="M97" s="6"/>
      <c r="N97" s="6"/>
      <c r="O97" s="1">
        <v>31</v>
      </c>
      <c r="P97" s="19"/>
      <c r="Q97" s="157"/>
      <c r="R97" s="22"/>
      <c r="S97" s="17"/>
    </row>
    <row r="98" spans="1:19" ht="99.75">
      <c r="A98" s="11" t="s">
        <v>167</v>
      </c>
      <c r="B98" s="11" t="s">
        <v>168</v>
      </c>
      <c r="C98" s="16" t="s">
        <v>7</v>
      </c>
      <c r="D98" s="14" t="s">
        <v>102</v>
      </c>
      <c r="E98" s="14" t="s">
        <v>158</v>
      </c>
      <c r="F98" s="6"/>
      <c r="G98" s="6"/>
      <c r="H98" s="6"/>
      <c r="I98" s="6"/>
      <c r="J98" s="6"/>
      <c r="K98" s="6"/>
      <c r="L98" s="6"/>
      <c r="M98" s="6"/>
      <c r="N98" s="6"/>
      <c r="O98" s="1">
        <v>2</v>
      </c>
      <c r="P98" s="19"/>
      <c r="Q98" s="157"/>
      <c r="R98" s="22"/>
      <c r="S98" s="17"/>
    </row>
    <row r="99" spans="1:19" ht="171">
      <c r="A99" s="11" t="s">
        <v>165</v>
      </c>
      <c r="B99" s="11" t="s">
        <v>166</v>
      </c>
      <c r="C99" s="16" t="s">
        <v>7</v>
      </c>
      <c r="D99" s="14" t="s">
        <v>103</v>
      </c>
      <c r="E99" s="14" t="s">
        <v>159</v>
      </c>
      <c r="F99" s="6"/>
      <c r="G99" s="6"/>
      <c r="H99" s="6"/>
      <c r="I99" s="6"/>
      <c r="J99" s="6"/>
      <c r="K99" s="6"/>
      <c r="L99" s="6"/>
      <c r="M99" s="6"/>
      <c r="N99" s="6"/>
      <c r="O99" s="1">
        <v>25</v>
      </c>
      <c r="P99" s="19"/>
      <c r="Q99" s="157"/>
      <c r="R99" s="22"/>
      <c r="S99" s="17"/>
    </row>
    <row r="100" spans="1:19" ht="171">
      <c r="A100" s="11" t="s">
        <v>165</v>
      </c>
      <c r="B100" s="11" t="s">
        <v>166</v>
      </c>
      <c r="C100" s="16" t="s">
        <v>7</v>
      </c>
      <c r="D100" s="14" t="s">
        <v>104</v>
      </c>
      <c r="E100" s="14" t="s">
        <v>159</v>
      </c>
      <c r="F100" s="6"/>
      <c r="G100" s="6"/>
      <c r="H100" s="6"/>
      <c r="I100" s="6"/>
      <c r="J100" s="6"/>
      <c r="K100" s="6"/>
      <c r="L100" s="6"/>
      <c r="M100" s="6"/>
      <c r="N100" s="6"/>
      <c r="O100" s="1">
        <v>13</v>
      </c>
      <c r="P100" s="19"/>
      <c r="Q100" s="157"/>
      <c r="R100" s="22"/>
      <c r="S100" s="17"/>
    </row>
    <row r="101" spans="1:19" ht="99.75">
      <c r="A101" s="11" t="s">
        <v>163</v>
      </c>
      <c r="B101" s="11" t="s">
        <v>164</v>
      </c>
      <c r="C101" s="16" t="s">
        <v>7</v>
      </c>
      <c r="D101" s="14" t="s">
        <v>105</v>
      </c>
      <c r="E101" s="14" t="s">
        <v>156</v>
      </c>
      <c r="F101" s="6"/>
      <c r="G101" s="6"/>
      <c r="H101" s="6"/>
      <c r="I101" s="6"/>
      <c r="J101" s="6"/>
      <c r="K101" s="6"/>
      <c r="L101" s="6"/>
      <c r="M101" s="6"/>
      <c r="N101" s="6"/>
      <c r="O101" s="1">
        <v>2</v>
      </c>
      <c r="P101" s="19"/>
      <c r="Q101" s="157"/>
      <c r="R101" s="22"/>
      <c r="S101" s="17"/>
    </row>
    <row r="102" spans="1:19" ht="85.5">
      <c r="A102" s="11" t="s">
        <v>161</v>
      </c>
      <c r="B102" s="11" t="s">
        <v>162</v>
      </c>
      <c r="C102" s="16" t="s">
        <v>7</v>
      </c>
      <c r="D102" s="14" t="s">
        <v>106</v>
      </c>
      <c r="E102" s="14" t="s">
        <v>155</v>
      </c>
      <c r="F102" s="6"/>
      <c r="G102" s="6"/>
      <c r="H102" s="6"/>
      <c r="I102" s="6"/>
      <c r="J102" s="6"/>
      <c r="K102" s="6"/>
      <c r="L102" s="6"/>
      <c r="M102" s="6"/>
      <c r="N102" s="6"/>
      <c r="O102" s="1">
        <v>52</v>
      </c>
      <c r="P102" s="19"/>
      <c r="Q102" s="157"/>
      <c r="R102" s="22"/>
      <c r="S102" s="17"/>
    </row>
    <row r="103" spans="1:19" ht="57">
      <c r="A103" s="11" t="s">
        <v>163</v>
      </c>
      <c r="B103" s="11" t="s">
        <v>170</v>
      </c>
      <c r="C103" s="16" t="s">
        <v>7</v>
      </c>
      <c r="D103" s="14" t="s">
        <v>107</v>
      </c>
      <c r="E103" s="14" t="s">
        <v>183</v>
      </c>
      <c r="F103" s="6"/>
      <c r="G103" s="6"/>
      <c r="H103" s="6"/>
      <c r="I103" s="6"/>
      <c r="J103" s="6"/>
      <c r="K103" s="6"/>
      <c r="L103" s="6"/>
      <c r="M103" s="6"/>
      <c r="N103" s="6"/>
      <c r="O103" s="1">
        <v>14</v>
      </c>
      <c r="P103" s="19"/>
      <c r="Q103" s="157"/>
      <c r="R103" s="22"/>
      <c r="S103" s="17"/>
    </row>
    <row r="104" spans="1:19" ht="128.25">
      <c r="A104" s="11" t="s">
        <v>176</v>
      </c>
      <c r="B104" s="11" t="s">
        <v>177</v>
      </c>
      <c r="C104" s="16" t="s">
        <v>7</v>
      </c>
      <c r="D104" s="14" t="s">
        <v>108</v>
      </c>
      <c r="E104" s="14" t="s">
        <v>160</v>
      </c>
      <c r="F104" s="6"/>
      <c r="G104" s="6"/>
      <c r="H104" s="6"/>
      <c r="I104" s="6"/>
      <c r="J104" s="6"/>
      <c r="K104" s="6"/>
      <c r="L104" s="6"/>
      <c r="M104" s="6"/>
      <c r="N104" s="6"/>
      <c r="O104" s="1">
        <v>7</v>
      </c>
      <c r="P104" s="19"/>
      <c r="Q104" s="157"/>
      <c r="R104" s="22"/>
      <c r="S104" s="17"/>
    </row>
    <row r="105" spans="1:19" ht="99.75">
      <c r="A105" s="11" t="s">
        <v>178</v>
      </c>
      <c r="B105" s="11" t="s">
        <v>179</v>
      </c>
      <c r="C105" s="16" t="s">
        <v>7</v>
      </c>
      <c r="D105" s="14" t="s">
        <v>109</v>
      </c>
      <c r="E105" s="14" t="s">
        <v>155</v>
      </c>
      <c r="F105" s="6"/>
      <c r="G105" s="6"/>
      <c r="H105" s="6"/>
      <c r="I105" s="6"/>
      <c r="J105" s="6"/>
      <c r="K105" s="6"/>
      <c r="L105" s="6"/>
      <c r="M105" s="6"/>
      <c r="N105" s="6"/>
      <c r="O105" s="1">
        <v>174</v>
      </c>
      <c r="P105" s="19"/>
      <c r="Q105" s="157"/>
      <c r="R105" s="22"/>
      <c r="S105" s="17"/>
    </row>
    <row r="106" spans="1:19" ht="99.75">
      <c r="A106" s="11" t="s">
        <v>180</v>
      </c>
      <c r="B106" s="11" t="s">
        <v>181</v>
      </c>
      <c r="C106" s="16" t="s">
        <v>7</v>
      </c>
      <c r="D106" s="14" t="s">
        <v>110</v>
      </c>
      <c r="E106" s="14" t="s">
        <v>160</v>
      </c>
      <c r="F106" s="6"/>
      <c r="G106" s="6"/>
      <c r="H106" s="6"/>
      <c r="I106" s="6"/>
      <c r="J106" s="6"/>
      <c r="K106" s="6"/>
      <c r="L106" s="6"/>
      <c r="M106" s="6"/>
      <c r="N106" s="6"/>
      <c r="O106" s="1">
        <v>15</v>
      </c>
      <c r="P106" s="19"/>
      <c r="Q106" s="157"/>
      <c r="R106" s="22"/>
      <c r="S106" s="17"/>
    </row>
    <row r="107" spans="1:19" ht="171.75" thickBot="1">
      <c r="A107" s="11" t="s">
        <v>165</v>
      </c>
      <c r="B107" s="11" t="s">
        <v>166</v>
      </c>
      <c r="C107" s="16" t="s">
        <v>7</v>
      </c>
      <c r="D107" s="14" t="s">
        <v>111</v>
      </c>
      <c r="E107" s="14" t="s">
        <v>159</v>
      </c>
      <c r="F107" s="15"/>
      <c r="G107" s="7"/>
      <c r="H107" s="7"/>
      <c r="I107" s="7"/>
      <c r="J107" s="7"/>
      <c r="K107" s="7"/>
      <c r="L107" s="7"/>
      <c r="M107" s="7"/>
      <c r="N107" s="7"/>
      <c r="O107" s="2">
        <v>30</v>
      </c>
      <c r="P107" s="21"/>
      <c r="Q107" s="157"/>
      <c r="R107" s="22"/>
      <c r="S107" s="17"/>
    </row>
    <row r="108" spans="1:19" ht="143.25" thickBot="1">
      <c r="A108" s="11" t="s">
        <v>175</v>
      </c>
      <c r="B108" s="11" t="s">
        <v>134</v>
      </c>
      <c r="C108" s="16" t="s">
        <v>13</v>
      </c>
      <c r="D108" s="18" t="s">
        <v>123</v>
      </c>
      <c r="E108" s="18"/>
      <c r="F108" s="6"/>
      <c r="G108" s="6"/>
      <c r="H108" s="6"/>
      <c r="I108" s="6"/>
      <c r="J108" s="6"/>
      <c r="K108" s="6"/>
      <c r="L108" s="6"/>
      <c r="M108" s="6"/>
      <c r="N108" s="6"/>
      <c r="O108" s="1">
        <v>0</v>
      </c>
      <c r="P108" s="19"/>
      <c r="Q108" s="39">
        <f>'[1]REP_EPG034_EjecucionPresupuesta'!$S$41</f>
        <v>11842873529</v>
      </c>
      <c r="R108" s="22"/>
      <c r="S108" s="17"/>
    </row>
    <row r="109" spans="3:19" ht="20.25">
      <c r="C109" s="33"/>
      <c r="D109" s="33"/>
      <c r="E109" s="33"/>
      <c r="F109" s="40"/>
      <c r="G109" s="40"/>
      <c r="H109" s="40"/>
      <c r="I109" s="40"/>
      <c r="J109" s="40"/>
      <c r="K109" s="40"/>
      <c r="L109" s="40"/>
      <c r="M109" s="40"/>
      <c r="N109" s="40"/>
      <c r="O109" s="41"/>
      <c r="P109" s="42"/>
      <c r="R109" s="35"/>
      <c r="S109" s="35"/>
    </row>
    <row r="110" spans="3:19" ht="14.25">
      <c r="C110" s="34"/>
      <c r="D110" s="34"/>
      <c r="E110" s="34"/>
      <c r="F110" s="34"/>
      <c r="G110" s="34"/>
      <c r="H110" s="34"/>
      <c r="I110" s="34"/>
      <c r="J110" s="34"/>
      <c r="K110" s="34"/>
      <c r="L110" s="34"/>
      <c r="M110" s="34"/>
      <c r="N110" s="34"/>
      <c r="O110" s="34"/>
      <c r="P110" s="34"/>
      <c r="Q110" s="34"/>
      <c r="R110" s="34"/>
      <c r="S110" s="34"/>
    </row>
    <row r="111" spans="3:19" ht="14.25">
      <c r="C111" s="34"/>
      <c r="D111" s="34"/>
      <c r="E111" s="34"/>
      <c r="F111" s="34"/>
      <c r="G111" s="34"/>
      <c r="H111" s="34"/>
      <c r="I111" s="34"/>
      <c r="J111" s="34"/>
      <c r="K111" s="34"/>
      <c r="L111" s="34"/>
      <c r="M111" s="34"/>
      <c r="N111" s="34"/>
      <c r="O111" s="34"/>
      <c r="P111" s="34"/>
      <c r="Q111" s="34"/>
      <c r="R111" s="34"/>
      <c r="S111" s="34"/>
    </row>
    <row r="112" spans="3:19" ht="14.25">
      <c r="C112" s="34"/>
      <c r="D112" s="34"/>
      <c r="E112" s="34"/>
      <c r="F112" s="34"/>
      <c r="G112" s="34"/>
      <c r="H112" s="34"/>
      <c r="I112" s="34"/>
      <c r="J112" s="34"/>
      <c r="K112" s="34"/>
      <c r="L112" s="34"/>
      <c r="M112" s="34"/>
      <c r="N112" s="34"/>
      <c r="O112" s="34"/>
      <c r="P112" s="34"/>
      <c r="Q112" s="34"/>
      <c r="R112" s="34"/>
      <c r="S112" s="34"/>
    </row>
    <row r="113" spans="3:19" ht="14.25">
      <c r="C113" s="34"/>
      <c r="D113" s="34"/>
      <c r="E113" s="34"/>
      <c r="F113" s="34"/>
      <c r="G113" s="34"/>
      <c r="H113" s="34"/>
      <c r="I113" s="34"/>
      <c r="J113" s="34"/>
      <c r="K113" s="34"/>
      <c r="L113" s="34"/>
      <c r="M113" s="34"/>
      <c r="N113" s="34"/>
      <c r="O113" s="34"/>
      <c r="P113" s="34"/>
      <c r="Q113" s="34"/>
      <c r="R113" s="34"/>
      <c r="S113" s="34"/>
    </row>
  </sheetData>
  <sheetProtection/>
  <mergeCells count="30">
    <mergeCell ref="I7:K7"/>
    <mergeCell ref="L7:N7"/>
    <mergeCell ref="O7:P7"/>
    <mergeCell ref="S7:S8"/>
    <mergeCell ref="A39:A41"/>
    <mergeCell ref="B39:B41"/>
    <mergeCell ref="C39:C41"/>
    <mergeCell ref="A7:A8"/>
    <mergeCell ref="B7:B8"/>
    <mergeCell ref="C7:C8"/>
    <mergeCell ref="A78:A79"/>
    <mergeCell ref="Q9:Q11"/>
    <mergeCell ref="Q12:Q28"/>
    <mergeCell ref="Q29:Q31"/>
    <mergeCell ref="Q95:Q107"/>
    <mergeCell ref="Q7:Q8"/>
    <mergeCell ref="D7:D8"/>
    <mergeCell ref="E7:E8"/>
    <mergeCell ref="F7:H7"/>
    <mergeCell ref="Q42:Q51"/>
    <mergeCell ref="R7:R8"/>
    <mergeCell ref="Q60:Q73"/>
    <mergeCell ref="Q74:Q77"/>
    <mergeCell ref="Q78:Q79"/>
    <mergeCell ref="Q80:Q89"/>
    <mergeCell ref="Q90:Q94"/>
    <mergeCell ref="Q32:Q38"/>
    <mergeCell ref="Q39:Q41"/>
    <mergeCell ref="Q52:Q57"/>
    <mergeCell ref="Q58:Q59"/>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7:S112"/>
  <sheetViews>
    <sheetView zoomScale="60" zoomScaleNormal="60" zoomScalePageLayoutView="0" workbookViewId="0" topLeftCell="A26">
      <selection activeCell="D31" sqref="D31"/>
    </sheetView>
  </sheetViews>
  <sheetFormatPr defaultColWidth="11.19921875" defaultRowHeight="14.25"/>
  <cols>
    <col min="1" max="1" width="27.69921875" style="0" customWidth="1"/>
    <col min="2" max="2" width="19.59765625" style="0" customWidth="1"/>
    <col min="3" max="3" width="19.8984375" style="0" customWidth="1"/>
    <col min="4" max="5" width="16.8984375" style="0" customWidth="1"/>
    <col min="17" max="17" width="16" style="0" customWidth="1"/>
    <col min="18" max="18" width="17.8984375" style="0" customWidth="1"/>
    <col min="19" max="19" width="13.59765625" style="0" customWidth="1"/>
  </cols>
  <sheetData>
    <row r="6" ht="15" thickBot="1"/>
    <row r="7" spans="1:19" ht="76.5" customHeight="1">
      <c r="A7" s="132" t="s">
        <v>133</v>
      </c>
      <c r="B7" s="134" t="s">
        <v>122</v>
      </c>
      <c r="C7" s="134" t="s">
        <v>15</v>
      </c>
      <c r="D7" s="134" t="s">
        <v>17</v>
      </c>
      <c r="E7" s="134" t="s">
        <v>150</v>
      </c>
      <c r="F7" s="134" t="s">
        <v>187</v>
      </c>
      <c r="G7" s="134"/>
      <c r="H7" s="134"/>
      <c r="I7" s="134" t="s">
        <v>188</v>
      </c>
      <c r="J7" s="134"/>
      <c r="K7" s="134"/>
      <c r="L7" s="134" t="s">
        <v>189</v>
      </c>
      <c r="M7" s="134"/>
      <c r="N7" s="134"/>
      <c r="O7" s="134" t="s">
        <v>121</v>
      </c>
      <c r="P7" s="134"/>
      <c r="Q7" s="138" t="s">
        <v>132</v>
      </c>
      <c r="R7" s="138" t="s">
        <v>143</v>
      </c>
      <c r="S7" s="165" t="s">
        <v>124</v>
      </c>
    </row>
    <row r="8" spans="1:19" ht="48" thickBot="1">
      <c r="A8" s="133"/>
      <c r="B8" s="135"/>
      <c r="C8" s="135"/>
      <c r="D8" s="135"/>
      <c r="E8" s="135"/>
      <c r="F8" s="31" t="s">
        <v>16</v>
      </c>
      <c r="G8" s="31" t="s">
        <v>21</v>
      </c>
      <c r="H8" s="31" t="s">
        <v>118</v>
      </c>
      <c r="I8" s="31" t="s">
        <v>16</v>
      </c>
      <c r="J8" s="31" t="s">
        <v>21</v>
      </c>
      <c r="K8" s="31" t="s">
        <v>118</v>
      </c>
      <c r="L8" s="31" t="s">
        <v>16</v>
      </c>
      <c r="M8" s="31" t="s">
        <v>21</v>
      </c>
      <c r="N8" s="31" t="s">
        <v>118</v>
      </c>
      <c r="O8" s="31" t="s">
        <v>119</v>
      </c>
      <c r="P8" s="31" t="s">
        <v>120</v>
      </c>
      <c r="Q8" s="155"/>
      <c r="R8" s="155"/>
      <c r="S8" s="166"/>
    </row>
    <row r="9" spans="1:19" ht="142.5">
      <c r="A9" s="24" t="s">
        <v>125</v>
      </c>
      <c r="B9" s="24" t="s">
        <v>130</v>
      </c>
      <c r="C9" s="9" t="s">
        <v>1</v>
      </c>
      <c r="D9" s="25" t="s">
        <v>18</v>
      </c>
      <c r="E9" s="25" t="s">
        <v>151</v>
      </c>
      <c r="F9" s="26"/>
      <c r="G9" s="27"/>
      <c r="H9" s="27"/>
      <c r="I9" s="27"/>
      <c r="J9" s="27"/>
      <c r="K9" s="27"/>
      <c r="L9" s="27"/>
      <c r="M9" s="27"/>
      <c r="N9" s="27"/>
      <c r="O9" s="28">
        <v>12</v>
      </c>
      <c r="P9" s="29" t="e">
        <f>+(#REF!+#REF!+#REF!)/O9</f>
        <v>#REF!</v>
      </c>
      <c r="Q9" s="159">
        <f>'[1]REP_EPG034_EjecucionPresupuesta'!$S$27</f>
        <v>17433891092</v>
      </c>
      <c r="R9" s="30"/>
      <c r="S9" s="32"/>
    </row>
    <row r="10" spans="1:19" ht="184.5" customHeight="1">
      <c r="A10" s="12" t="s">
        <v>125</v>
      </c>
      <c r="B10" s="12" t="s">
        <v>130</v>
      </c>
      <c r="C10" s="16" t="s">
        <v>1</v>
      </c>
      <c r="D10" s="14" t="s">
        <v>19</v>
      </c>
      <c r="E10" s="14" t="s">
        <v>151</v>
      </c>
      <c r="F10" s="4"/>
      <c r="G10" s="4"/>
      <c r="H10" s="4"/>
      <c r="I10" s="4"/>
      <c r="J10" s="4"/>
      <c r="K10" s="4"/>
      <c r="L10" s="4"/>
      <c r="M10" s="4"/>
      <c r="N10" s="4"/>
      <c r="O10" s="1">
        <v>1</v>
      </c>
      <c r="P10" s="4" t="e">
        <f>+(#REF!+#REF!+#REF!)/O10</f>
        <v>#REF!</v>
      </c>
      <c r="Q10" s="137"/>
      <c r="R10" s="22"/>
      <c r="S10" s="17"/>
    </row>
    <row r="11" spans="1:19" ht="183.75" customHeight="1">
      <c r="A11" s="12" t="s">
        <v>125</v>
      </c>
      <c r="B11" s="12" t="s">
        <v>130</v>
      </c>
      <c r="C11" s="16" t="s">
        <v>1</v>
      </c>
      <c r="D11" s="14" t="s">
        <v>20</v>
      </c>
      <c r="E11" s="14" t="s">
        <v>151</v>
      </c>
      <c r="F11" s="4"/>
      <c r="G11" s="4"/>
      <c r="H11" s="4"/>
      <c r="I11" s="4"/>
      <c r="J11" s="4"/>
      <c r="K11" s="4"/>
      <c r="L11" s="4"/>
      <c r="M11" s="4"/>
      <c r="N11" s="4"/>
      <c r="O11" s="1">
        <v>1</v>
      </c>
      <c r="P11" s="4" t="e">
        <f>+(#REF!+#REF!+#REF!)/O11</f>
        <v>#REF!</v>
      </c>
      <c r="Q11" s="137"/>
      <c r="R11" s="22"/>
      <c r="S11" s="17"/>
    </row>
    <row r="12" spans="1:19" ht="142.5">
      <c r="A12" s="12" t="s">
        <v>125</v>
      </c>
      <c r="B12" s="12" t="s">
        <v>130</v>
      </c>
      <c r="C12" s="16" t="s">
        <v>2</v>
      </c>
      <c r="D12" s="14" t="s">
        <v>22</v>
      </c>
      <c r="E12" s="14" t="s">
        <v>151</v>
      </c>
      <c r="F12" s="4"/>
      <c r="G12" s="4"/>
      <c r="H12" s="4"/>
      <c r="I12" s="4"/>
      <c r="J12" s="4"/>
      <c r="K12" s="4"/>
      <c r="L12" s="4"/>
      <c r="M12" s="4"/>
      <c r="N12" s="4"/>
      <c r="O12" s="1">
        <v>16</v>
      </c>
      <c r="P12" s="4" t="e">
        <f>+(#REF!+#REF!+#REF!)/O12</f>
        <v>#REF!</v>
      </c>
      <c r="Q12" s="137">
        <f>'[1]REP_EPG034_EjecucionPresupuesta'!$S$18</f>
        <v>7948602382</v>
      </c>
      <c r="R12" s="22"/>
      <c r="S12" s="17"/>
    </row>
    <row r="13" spans="1:19" ht="142.5">
      <c r="A13" s="12" t="s">
        <v>125</v>
      </c>
      <c r="B13" s="12" t="s">
        <v>130</v>
      </c>
      <c r="C13" s="16" t="s">
        <v>2</v>
      </c>
      <c r="D13" s="14" t="s">
        <v>23</v>
      </c>
      <c r="E13" s="14" t="s">
        <v>151</v>
      </c>
      <c r="F13" s="4"/>
      <c r="G13" s="4"/>
      <c r="H13" s="4"/>
      <c r="I13" s="4"/>
      <c r="J13" s="4"/>
      <c r="K13" s="4"/>
      <c r="L13" s="4"/>
      <c r="M13" s="4"/>
      <c r="N13" s="4"/>
      <c r="O13" s="1">
        <v>2</v>
      </c>
      <c r="P13" s="4" t="e">
        <f>+(#REF!+#REF!+#REF!)/O13</f>
        <v>#REF!</v>
      </c>
      <c r="Q13" s="137"/>
      <c r="R13" s="22"/>
      <c r="S13" s="17"/>
    </row>
    <row r="14" spans="1:19" ht="142.5">
      <c r="A14" s="12" t="s">
        <v>125</v>
      </c>
      <c r="B14" s="12" t="s">
        <v>130</v>
      </c>
      <c r="C14" s="16" t="s">
        <v>2</v>
      </c>
      <c r="D14" s="14" t="s">
        <v>24</v>
      </c>
      <c r="E14" s="14" t="s">
        <v>151</v>
      </c>
      <c r="F14" s="4"/>
      <c r="G14" s="4"/>
      <c r="H14" s="4"/>
      <c r="I14" s="4"/>
      <c r="J14" s="4"/>
      <c r="K14" s="4"/>
      <c r="L14" s="4"/>
      <c r="M14" s="4"/>
      <c r="N14" s="4"/>
      <c r="O14" s="1">
        <v>10</v>
      </c>
      <c r="P14" s="4" t="e">
        <f>+(#REF!+#REF!+#REF!)/O14</f>
        <v>#REF!</v>
      </c>
      <c r="Q14" s="137"/>
      <c r="R14" s="22"/>
      <c r="S14" s="17"/>
    </row>
    <row r="15" spans="1:19" ht="142.5">
      <c r="A15" s="12" t="s">
        <v>125</v>
      </c>
      <c r="B15" s="12" t="s">
        <v>130</v>
      </c>
      <c r="C15" s="16" t="s">
        <v>2</v>
      </c>
      <c r="D15" s="14" t="s">
        <v>25</v>
      </c>
      <c r="E15" s="14" t="s">
        <v>151</v>
      </c>
      <c r="F15" s="4"/>
      <c r="G15" s="4"/>
      <c r="H15" s="4"/>
      <c r="I15" s="4"/>
      <c r="J15" s="4"/>
      <c r="K15" s="4"/>
      <c r="L15" s="4"/>
      <c r="M15" s="4"/>
      <c r="N15" s="4"/>
      <c r="O15" s="1">
        <v>5</v>
      </c>
      <c r="P15" s="4" t="e">
        <f>+(#REF!+#REF!+#REF!)/O15</f>
        <v>#REF!</v>
      </c>
      <c r="Q15" s="137"/>
      <c r="R15" s="22"/>
      <c r="S15" s="17"/>
    </row>
    <row r="16" spans="1:19" ht="142.5">
      <c r="A16" s="12" t="s">
        <v>125</v>
      </c>
      <c r="B16" s="12" t="s">
        <v>130</v>
      </c>
      <c r="C16" s="16" t="s">
        <v>2</v>
      </c>
      <c r="D16" s="14" t="s">
        <v>26</v>
      </c>
      <c r="E16" s="14" t="s">
        <v>151</v>
      </c>
      <c r="F16" s="4"/>
      <c r="G16" s="4"/>
      <c r="H16" s="4"/>
      <c r="I16" s="4"/>
      <c r="J16" s="4"/>
      <c r="K16" s="4"/>
      <c r="L16" s="4"/>
      <c r="M16" s="4"/>
      <c r="N16" s="4"/>
      <c r="O16" s="1">
        <v>4</v>
      </c>
      <c r="P16" s="4" t="e">
        <f>+(#REF!+#REF!+#REF!)/O16</f>
        <v>#REF!</v>
      </c>
      <c r="Q16" s="137"/>
      <c r="R16" s="22"/>
      <c r="S16" s="17"/>
    </row>
    <row r="17" spans="1:19" ht="142.5">
      <c r="A17" s="12" t="s">
        <v>125</v>
      </c>
      <c r="B17" s="12" t="s">
        <v>130</v>
      </c>
      <c r="C17" s="16" t="s">
        <v>2</v>
      </c>
      <c r="D17" s="14" t="s">
        <v>27</v>
      </c>
      <c r="E17" s="14" t="s">
        <v>151</v>
      </c>
      <c r="F17" s="4"/>
      <c r="G17" s="4"/>
      <c r="H17" s="4"/>
      <c r="I17" s="4"/>
      <c r="J17" s="4"/>
      <c r="K17" s="4"/>
      <c r="L17" s="4"/>
      <c r="M17" s="4"/>
      <c r="N17" s="4"/>
      <c r="O17" s="1">
        <v>4</v>
      </c>
      <c r="P17" s="4" t="e">
        <f>+(#REF!+#REF!+#REF!)/O17</f>
        <v>#REF!</v>
      </c>
      <c r="Q17" s="137"/>
      <c r="R17" s="22"/>
      <c r="S17" s="17"/>
    </row>
    <row r="18" spans="1:19" ht="142.5">
      <c r="A18" s="12" t="s">
        <v>125</v>
      </c>
      <c r="B18" s="12" t="s">
        <v>130</v>
      </c>
      <c r="C18" s="16" t="s">
        <v>2</v>
      </c>
      <c r="D18" s="14" t="s">
        <v>28</v>
      </c>
      <c r="E18" s="14" t="s">
        <v>151</v>
      </c>
      <c r="F18" s="4"/>
      <c r="G18" s="4"/>
      <c r="H18" s="4"/>
      <c r="I18" s="4"/>
      <c r="J18" s="4"/>
      <c r="K18" s="4"/>
      <c r="L18" s="4"/>
      <c r="M18" s="4"/>
      <c r="N18" s="4"/>
      <c r="O18" s="1">
        <v>24</v>
      </c>
      <c r="P18" s="4" t="e">
        <f>+(#REF!+#REF!+#REF!)/O18</f>
        <v>#REF!</v>
      </c>
      <c r="Q18" s="137"/>
      <c r="R18" s="22"/>
      <c r="S18" s="17"/>
    </row>
    <row r="19" spans="1:19" ht="142.5">
      <c r="A19" s="12" t="s">
        <v>125</v>
      </c>
      <c r="B19" s="12" t="s">
        <v>130</v>
      </c>
      <c r="C19" s="16" t="s">
        <v>2</v>
      </c>
      <c r="D19" s="14" t="s">
        <v>29</v>
      </c>
      <c r="E19" s="14" t="s">
        <v>151</v>
      </c>
      <c r="F19" s="4"/>
      <c r="G19" s="4"/>
      <c r="H19" s="4"/>
      <c r="I19" s="4"/>
      <c r="J19" s="4"/>
      <c r="K19" s="4"/>
      <c r="L19" s="4"/>
      <c r="M19" s="4"/>
      <c r="N19" s="4"/>
      <c r="O19" s="1">
        <v>4</v>
      </c>
      <c r="P19" s="4" t="e">
        <f>+(#REF!+#REF!+#REF!)/O19</f>
        <v>#REF!</v>
      </c>
      <c r="Q19" s="137"/>
      <c r="R19" s="22"/>
      <c r="S19" s="17"/>
    </row>
    <row r="20" spans="1:19" ht="142.5">
      <c r="A20" s="12" t="s">
        <v>125</v>
      </c>
      <c r="B20" s="12" t="s">
        <v>130</v>
      </c>
      <c r="C20" s="16" t="s">
        <v>2</v>
      </c>
      <c r="D20" s="14" t="s">
        <v>30</v>
      </c>
      <c r="E20" s="14" t="s">
        <v>151</v>
      </c>
      <c r="F20" s="4"/>
      <c r="G20" s="4"/>
      <c r="H20" s="4"/>
      <c r="I20" s="4"/>
      <c r="J20" s="4"/>
      <c r="K20" s="4"/>
      <c r="L20" s="4"/>
      <c r="M20" s="4"/>
      <c r="N20" s="4"/>
      <c r="O20" s="1">
        <v>12</v>
      </c>
      <c r="P20" s="4" t="e">
        <f>+(#REF!+#REF!+#REF!)/O20</f>
        <v>#REF!</v>
      </c>
      <c r="Q20" s="137"/>
      <c r="R20" s="22"/>
      <c r="S20" s="17"/>
    </row>
    <row r="21" spans="1:19" ht="142.5">
      <c r="A21" s="12" t="s">
        <v>125</v>
      </c>
      <c r="B21" s="12" t="s">
        <v>130</v>
      </c>
      <c r="C21" s="16" t="s">
        <v>2</v>
      </c>
      <c r="D21" s="14" t="s">
        <v>31</v>
      </c>
      <c r="E21" s="14" t="s">
        <v>151</v>
      </c>
      <c r="F21" s="4"/>
      <c r="G21" s="4"/>
      <c r="H21" s="4"/>
      <c r="I21" s="4"/>
      <c r="J21" s="4"/>
      <c r="K21" s="4"/>
      <c r="L21" s="4"/>
      <c r="M21" s="4"/>
      <c r="N21" s="4"/>
      <c r="O21" s="1">
        <v>30</v>
      </c>
      <c r="P21" s="4" t="e">
        <f>+(#REF!+#REF!+#REF!)/O21</f>
        <v>#REF!</v>
      </c>
      <c r="Q21" s="137"/>
      <c r="R21" s="22"/>
      <c r="S21" s="17"/>
    </row>
    <row r="22" spans="1:19" ht="142.5">
      <c r="A22" s="12" t="s">
        <v>125</v>
      </c>
      <c r="B22" s="12" t="s">
        <v>130</v>
      </c>
      <c r="C22" s="16" t="s">
        <v>2</v>
      </c>
      <c r="D22" s="14" t="s">
        <v>32</v>
      </c>
      <c r="E22" s="14" t="s">
        <v>151</v>
      </c>
      <c r="F22" s="4"/>
      <c r="G22" s="4"/>
      <c r="H22" s="4"/>
      <c r="I22" s="4"/>
      <c r="J22" s="4"/>
      <c r="K22" s="4"/>
      <c r="L22" s="4"/>
      <c r="M22" s="4"/>
      <c r="N22" s="4"/>
      <c r="O22" s="1">
        <v>12</v>
      </c>
      <c r="P22" s="4" t="e">
        <f>+(#REF!+#REF!+#REF!)/O22</f>
        <v>#REF!</v>
      </c>
      <c r="Q22" s="137"/>
      <c r="R22" s="22"/>
      <c r="S22" s="17"/>
    </row>
    <row r="23" spans="1:19" ht="142.5">
      <c r="A23" s="12" t="s">
        <v>125</v>
      </c>
      <c r="B23" s="12" t="s">
        <v>130</v>
      </c>
      <c r="C23" s="16" t="s">
        <v>2</v>
      </c>
      <c r="D23" s="14" t="s">
        <v>33</v>
      </c>
      <c r="E23" s="14" t="s">
        <v>151</v>
      </c>
      <c r="F23" s="4"/>
      <c r="G23" s="4"/>
      <c r="H23" s="4"/>
      <c r="I23" s="4"/>
      <c r="J23" s="4"/>
      <c r="K23" s="4"/>
      <c r="L23" s="4"/>
      <c r="M23" s="4"/>
      <c r="N23" s="4"/>
      <c r="O23" s="1">
        <v>4</v>
      </c>
      <c r="P23" s="4" t="e">
        <f>+(#REF!+#REF!+#REF!)/O23</f>
        <v>#REF!</v>
      </c>
      <c r="Q23" s="137"/>
      <c r="R23" s="22"/>
      <c r="S23" s="17"/>
    </row>
    <row r="24" spans="1:19" ht="142.5">
      <c r="A24" s="12" t="s">
        <v>125</v>
      </c>
      <c r="B24" s="12" t="s">
        <v>130</v>
      </c>
      <c r="C24" s="16" t="s">
        <v>2</v>
      </c>
      <c r="D24" s="14" t="s">
        <v>34</v>
      </c>
      <c r="E24" s="14" t="s">
        <v>151</v>
      </c>
      <c r="F24" s="4"/>
      <c r="G24" s="4"/>
      <c r="H24" s="4"/>
      <c r="I24" s="4"/>
      <c r="J24" s="4"/>
      <c r="K24" s="4"/>
      <c r="L24" s="4"/>
      <c r="M24" s="4"/>
      <c r="N24" s="4"/>
      <c r="O24" s="1">
        <v>5</v>
      </c>
      <c r="P24" s="4" t="e">
        <f>+(#REF!+#REF!+#REF!)/O24</f>
        <v>#REF!</v>
      </c>
      <c r="Q24" s="137"/>
      <c r="R24" s="22"/>
      <c r="S24" s="17"/>
    </row>
    <row r="25" spans="1:19" ht="142.5">
      <c r="A25" s="12" t="s">
        <v>125</v>
      </c>
      <c r="B25" s="12" t="s">
        <v>130</v>
      </c>
      <c r="C25" s="16" t="s">
        <v>2</v>
      </c>
      <c r="D25" s="14" t="s">
        <v>35</v>
      </c>
      <c r="E25" s="14" t="s">
        <v>151</v>
      </c>
      <c r="F25" s="4"/>
      <c r="G25" s="4"/>
      <c r="H25" s="4"/>
      <c r="I25" s="4"/>
      <c r="J25" s="4"/>
      <c r="K25" s="4"/>
      <c r="L25" s="4"/>
      <c r="M25" s="4"/>
      <c r="N25" s="4"/>
      <c r="O25" s="1">
        <v>4</v>
      </c>
      <c r="P25" s="4" t="e">
        <f>+(#REF!+#REF!+#REF!)/O25</f>
        <v>#REF!</v>
      </c>
      <c r="Q25" s="137"/>
      <c r="R25" s="22"/>
      <c r="S25" s="17"/>
    </row>
    <row r="26" spans="1:19" ht="142.5">
      <c r="A26" s="12" t="s">
        <v>125</v>
      </c>
      <c r="B26" s="12" t="s">
        <v>130</v>
      </c>
      <c r="C26" s="16" t="s">
        <v>2</v>
      </c>
      <c r="D26" s="14" t="s">
        <v>36</v>
      </c>
      <c r="E26" s="14" t="s">
        <v>151</v>
      </c>
      <c r="F26" s="4"/>
      <c r="G26" s="4"/>
      <c r="H26" s="4"/>
      <c r="I26" s="4"/>
      <c r="J26" s="4"/>
      <c r="K26" s="4"/>
      <c r="L26" s="4"/>
      <c r="M26" s="4"/>
      <c r="N26" s="4"/>
      <c r="O26" s="1">
        <v>13</v>
      </c>
      <c r="P26" s="4" t="e">
        <f>+(#REF!+#REF!+#REF!)/O26</f>
        <v>#REF!</v>
      </c>
      <c r="Q26" s="137"/>
      <c r="R26" s="22"/>
      <c r="S26" s="17"/>
    </row>
    <row r="27" spans="1:19" ht="142.5">
      <c r="A27" s="12" t="s">
        <v>125</v>
      </c>
      <c r="B27" s="12" t="s">
        <v>130</v>
      </c>
      <c r="C27" s="16" t="s">
        <v>2</v>
      </c>
      <c r="D27" s="14" t="s">
        <v>37</v>
      </c>
      <c r="E27" s="14" t="s">
        <v>151</v>
      </c>
      <c r="F27" s="4"/>
      <c r="G27" s="4"/>
      <c r="H27" s="4"/>
      <c r="I27" s="4"/>
      <c r="J27" s="4"/>
      <c r="K27" s="4"/>
      <c r="L27" s="4"/>
      <c r="M27" s="4"/>
      <c r="N27" s="4"/>
      <c r="O27" s="1">
        <v>1</v>
      </c>
      <c r="P27" s="4" t="e">
        <f>+(#REF!+#REF!+#REF!)/O27</f>
        <v>#REF!</v>
      </c>
      <c r="Q27" s="137"/>
      <c r="R27" s="22"/>
      <c r="S27" s="17"/>
    </row>
    <row r="28" spans="1:19" ht="142.5">
      <c r="A28" s="12" t="s">
        <v>125</v>
      </c>
      <c r="B28" s="12" t="s">
        <v>130</v>
      </c>
      <c r="C28" s="16" t="s">
        <v>2</v>
      </c>
      <c r="D28" s="14" t="s">
        <v>38</v>
      </c>
      <c r="E28" s="14" t="s">
        <v>151</v>
      </c>
      <c r="F28" s="4"/>
      <c r="G28" s="4"/>
      <c r="H28" s="4"/>
      <c r="I28" s="4"/>
      <c r="J28" s="4"/>
      <c r="K28" s="4"/>
      <c r="L28" s="4"/>
      <c r="M28" s="4"/>
      <c r="N28" s="4"/>
      <c r="O28" s="1">
        <v>4</v>
      </c>
      <c r="P28" s="4" t="e">
        <f>+(#REF!+#REF!+#REF!)/O28</f>
        <v>#REF!</v>
      </c>
      <c r="Q28" s="137"/>
      <c r="R28" s="22"/>
      <c r="S28" s="17"/>
    </row>
    <row r="29" spans="1:19" ht="128.25">
      <c r="A29" s="11" t="s">
        <v>135</v>
      </c>
      <c r="B29" s="11" t="s">
        <v>136</v>
      </c>
      <c r="C29" s="16" t="s">
        <v>14</v>
      </c>
      <c r="D29" s="14" t="s">
        <v>39</v>
      </c>
      <c r="E29" s="14" t="s">
        <v>152</v>
      </c>
      <c r="F29" s="4"/>
      <c r="G29" s="4"/>
      <c r="H29" s="4"/>
      <c r="I29" s="4"/>
      <c r="J29" s="4"/>
      <c r="K29" s="4"/>
      <c r="L29" s="4"/>
      <c r="M29" s="4"/>
      <c r="N29" s="4"/>
      <c r="O29" s="1">
        <v>17</v>
      </c>
      <c r="P29" s="4" t="e">
        <f>+(#REF!+#REF!+#REF!)/O29</f>
        <v>#REF!</v>
      </c>
      <c r="Q29" s="137">
        <f>'[1]REP_EPG034_EjecucionPresupuesta'!$S$23</f>
        <v>1194030452</v>
      </c>
      <c r="R29" s="22"/>
      <c r="S29" s="17"/>
    </row>
    <row r="30" spans="1:19" ht="128.25">
      <c r="A30" s="11" t="s">
        <v>135</v>
      </c>
      <c r="B30" s="11" t="s">
        <v>136</v>
      </c>
      <c r="C30" s="16" t="s">
        <v>14</v>
      </c>
      <c r="D30" s="14" t="s">
        <v>40</v>
      </c>
      <c r="E30" s="14" t="s">
        <v>152</v>
      </c>
      <c r="F30" s="4"/>
      <c r="G30" s="4"/>
      <c r="H30" s="4"/>
      <c r="I30" s="4"/>
      <c r="J30" s="4"/>
      <c r="K30" s="4"/>
      <c r="L30" s="4"/>
      <c r="M30" s="4"/>
      <c r="N30" s="4"/>
      <c r="O30" s="1">
        <v>3</v>
      </c>
      <c r="P30" s="4" t="e">
        <f>+(#REF!+#REF!+#REF!)/O30</f>
        <v>#REF!</v>
      </c>
      <c r="Q30" s="137"/>
      <c r="R30" s="22"/>
      <c r="S30" s="17"/>
    </row>
    <row r="31" spans="1:19" ht="128.25">
      <c r="A31" s="11" t="s">
        <v>135</v>
      </c>
      <c r="B31" s="11" t="s">
        <v>136</v>
      </c>
      <c r="C31" s="16" t="s">
        <v>14</v>
      </c>
      <c r="D31" s="14" t="s">
        <v>41</v>
      </c>
      <c r="E31" s="14" t="s">
        <v>152</v>
      </c>
      <c r="F31" s="4"/>
      <c r="G31" s="4"/>
      <c r="H31" s="4"/>
      <c r="I31" s="4"/>
      <c r="J31" s="4"/>
      <c r="K31" s="4"/>
      <c r="L31" s="4"/>
      <c r="M31" s="4"/>
      <c r="N31" s="4"/>
      <c r="O31" s="1">
        <v>2</v>
      </c>
      <c r="P31" s="4" t="e">
        <f>+(#REF!+#REF!+#REF!)/O31</f>
        <v>#REF!</v>
      </c>
      <c r="Q31" s="137"/>
      <c r="R31" s="22"/>
      <c r="S31" s="17"/>
    </row>
    <row r="32" spans="1:19" ht="142.5">
      <c r="A32" s="11" t="s">
        <v>131</v>
      </c>
      <c r="B32" s="12" t="s">
        <v>134</v>
      </c>
      <c r="C32" s="16" t="s">
        <v>3</v>
      </c>
      <c r="D32" s="14" t="s">
        <v>42</v>
      </c>
      <c r="E32" s="14" t="s">
        <v>151</v>
      </c>
      <c r="F32" s="4"/>
      <c r="G32" s="4"/>
      <c r="H32" s="4"/>
      <c r="I32" s="4"/>
      <c r="J32" s="4"/>
      <c r="K32" s="4"/>
      <c r="L32" s="4"/>
      <c r="M32" s="4"/>
      <c r="N32" s="4"/>
      <c r="O32" s="1">
        <v>1</v>
      </c>
      <c r="P32" s="4" t="e">
        <f>+(#REF!+#REF!+#REF!)/O32</f>
        <v>#REF!</v>
      </c>
      <c r="Q32" s="156">
        <f>'[1]REP_EPG034_EjecucionPresupuesta'!$S$16</f>
        <v>7824618151</v>
      </c>
      <c r="R32" s="22"/>
      <c r="S32" s="17"/>
    </row>
    <row r="33" spans="1:19" ht="142.5">
      <c r="A33" s="11" t="s">
        <v>131</v>
      </c>
      <c r="B33" s="11" t="s">
        <v>134</v>
      </c>
      <c r="C33" s="16" t="s">
        <v>3</v>
      </c>
      <c r="D33" s="14" t="s">
        <v>43</v>
      </c>
      <c r="E33" s="14" t="s">
        <v>151</v>
      </c>
      <c r="F33" s="4"/>
      <c r="G33" s="4"/>
      <c r="H33" s="4"/>
      <c r="I33" s="4"/>
      <c r="J33" s="4"/>
      <c r="K33" s="4"/>
      <c r="L33" s="4"/>
      <c r="M33" s="4"/>
      <c r="N33" s="4"/>
      <c r="O33" s="1">
        <v>5</v>
      </c>
      <c r="P33" s="4" t="e">
        <f>+(#REF!+#REF!+#REF!)/O33</f>
        <v>#REF!</v>
      </c>
      <c r="Q33" s="157"/>
      <c r="R33" s="22"/>
      <c r="S33" s="17"/>
    </row>
    <row r="34" spans="1:19" ht="142.5">
      <c r="A34" s="11" t="s">
        <v>131</v>
      </c>
      <c r="B34" s="11" t="s">
        <v>134</v>
      </c>
      <c r="C34" s="16" t="s">
        <v>3</v>
      </c>
      <c r="D34" s="14" t="s">
        <v>44</v>
      </c>
      <c r="E34" s="14" t="s">
        <v>151</v>
      </c>
      <c r="F34" s="4"/>
      <c r="G34" s="4"/>
      <c r="H34" s="4"/>
      <c r="I34" s="4"/>
      <c r="J34" s="4"/>
      <c r="K34" s="4"/>
      <c r="L34" s="4"/>
      <c r="M34" s="4"/>
      <c r="N34" s="4"/>
      <c r="O34" s="1">
        <v>19</v>
      </c>
      <c r="P34" s="4" t="e">
        <f>+(#REF!+#REF!+#REF!)/O34</f>
        <v>#REF!</v>
      </c>
      <c r="Q34" s="157"/>
      <c r="R34" s="22"/>
      <c r="S34" s="17"/>
    </row>
    <row r="35" spans="1:19" ht="191.25">
      <c r="A35" s="11" t="s">
        <v>131</v>
      </c>
      <c r="B35" s="10" t="s">
        <v>144</v>
      </c>
      <c r="C35" s="16" t="s">
        <v>3</v>
      </c>
      <c r="D35" s="14" t="s">
        <v>45</v>
      </c>
      <c r="E35" s="14" t="s">
        <v>151</v>
      </c>
      <c r="F35" s="4"/>
      <c r="G35" s="4"/>
      <c r="H35" s="4"/>
      <c r="I35" s="4"/>
      <c r="J35" s="4"/>
      <c r="K35" s="4"/>
      <c r="L35" s="4"/>
      <c r="M35" s="4"/>
      <c r="N35" s="4"/>
      <c r="O35" s="5">
        <v>0</v>
      </c>
      <c r="P35" s="23">
        <v>0</v>
      </c>
      <c r="Q35" s="157"/>
      <c r="R35" s="22"/>
      <c r="S35" s="17"/>
    </row>
    <row r="36" spans="1:19" ht="142.5">
      <c r="A36" s="11" t="s">
        <v>131</v>
      </c>
      <c r="B36" s="11" t="s">
        <v>134</v>
      </c>
      <c r="C36" s="16" t="s">
        <v>3</v>
      </c>
      <c r="D36" s="14" t="s">
        <v>46</v>
      </c>
      <c r="E36" s="14" t="s">
        <v>151</v>
      </c>
      <c r="F36" s="4"/>
      <c r="G36" s="4"/>
      <c r="H36" s="4"/>
      <c r="I36" s="4"/>
      <c r="J36" s="4"/>
      <c r="K36" s="4"/>
      <c r="L36" s="4"/>
      <c r="M36" s="4"/>
      <c r="N36" s="4"/>
      <c r="O36" s="1">
        <v>18</v>
      </c>
      <c r="P36" s="4" t="e">
        <f>+(#REF!+#REF!+#REF!)/O36</f>
        <v>#REF!</v>
      </c>
      <c r="Q36" s="157"/>
      <c r="R36" s="22"/>
      <c r="S36" s="17"/>
    </row>
    <row r="37" spans="1:19" ht="142.5">
      <c r="A37" s="11" t="s">
        <v>131</v>
      </c>
      <c r="B37" s="11" t="s">
        <v>134</v>
      </c>
      <c r="C37" s="16" t="s">
        <v>3</v>
      </c>
      <c r="D37" s="14" t="s">
        <v>47</v>
      </c>
      <c r="E37" s="14" t="s">
        <v>151</v>
      </c>
      <c r="F37" s="4"/>
      <c r="G37" s="4"/>
      <c r="H37" s="4"/>
      <c r="I37" s="4"/>
      <c r="J37" s="4"/>
      <c r="K37" s="4"/>
      <c r="L37" s="4"/>
      <c r="M37" s="4"/>
      <c r="N37" s="4"/>
      <c r="O37" s="1">
        <v>17</v>
      </c>
      <c r="P37" s="4" t="e">
        <f>+(#REF!+#REF!+#REF!)/O37</f>
        <v>#REF!</v>
      </c>
      <c r="Q37" s="157"/>
      <c r="R37" s="22"/>
      <c r="S37" s="17"/>
    </row>
    <row r="38" spans="1:19" ht="142.5">
      <c r="A38" s="11" t="s">
        <v>131</v>
      </c>
      <c r="B38" s="11" t="s">
        <v>134</v>
      </c>
      <c r="C38" s="16" t="s">
        <v>3</v>
      </c>
      <c r="D38" s="14" t="s">
        <v>48</v>
      </c>
      <c r="E38" s="14" t="s">
        <v>151</v>
      </c>
      <c r="F38" s="4"/>
      <c r="G38" s="4"/>
      <c r="H38" s="4"/>
      <c r="I38" s="4"/>
      <c r="J38" s="4"/>
      <c r="K38" s="4"/>
      <c r="L38" s="4"/>
      <c r="M38" s="4"/>
      <c r="N38" s="4"/>
      <c r="O38" s="5">
        <v>0</v>
      </c>
      <c r="P38" s="23">
        <v>0</v>
      </c>
      <c r="Q38" s="157"/>
      <c r="R38" s="22"/>
      <c r="S38" s="17"/>
    </row>
    <row r="39" spans="1:19" ht="38.25">
      <c r="A39" s="162" t="s">
        <v>131</v>
      </c>
      <c r="B39" s="163" t="s">
        <v>134</v>
      </c>
      <c r="C39" s="142" t="s">
        <v>4</v>
      </c>
      <c r="D39" s="14" t="s">
        <v>49</v>
      </c>
      <c r="E39" s="14" t="s">
        <v>151</v>
      </c>
      <c r="F39" s="4"/>
      <c r="G39" s="4"/>
      <c r="H39" s="4"/>
      <c r="I39" s="4"/>
      <c r="J39" s="4"/>
      <c r="K39" s="4"/>
      <c r="L39" s="4"/>
      <c r="M39" s="4"/>
      <c r="N39" s="4"/>
      <c r="O39" s="1">
        <v>1</v>
      </c>
      <c r="P39" s="4" t="e">
        <f>+(#REF!+#REF!+#REF!)/O39</f>
        <v>#REF!</v>
      </c>
      <c r="Q39" s="157">
        <f>'[1]REP_EPG034_EjecucionPresupuesta'!$S$24</f>
        <v>1614933183</v>
      </c>
      <c r="R39" s="22"/>
      <c r="S39" s="17"/>
    </row>
    <row r="40" spans="1:19" ht="38.25">
      <c r="A40" s="162"/>
      <c r="B40" s="164"/>
      <c r="C40" s="142"/>
      <c r="D40" s="14" t="s">
        <v>50</v>
      </c>
      <c r="E40" s="14" t="s">
        <v>151</v>
      </c>
      <c r="F40" s="4"/>
      <c r="G40" s="4"/>
      <c r="H40" s="4"/>
      <c r="I40" s="4"/>
      <c r="J40" s="4"/>
      <c r="K40" s="4"/>
      <c r="L40" s="4"/>
      <c r="M40" s="4"/>
      <c r="N40" s="4"/>
      <c r="O40" s="1">
        <v>3</v>
      </c>
      <c r="P40" s="4" t="e">
        <f>+(#REF!+#REF!+#REF!)/O40</f>
        <v>#REF!</v>
      </c>
      <c r="Q40" s="157"/>
      <c r="R40" s="22"/>
      <c r="S40" s="17"/>
    </row>
    <row r="41" spans="1:19" ht="38.25">
      <c r="A41" s="162"/>
      <c r="B41" s="164"/>
      <c r="C41" s="142"/>
      <c r="D41" s="14" t="s">
        <v>51</v>
      </c>
      <c r="E41" s="14" t="s">
        <v>151</v>
      </c>
      <c r="F41" s="4"/>
      <c r="G41" s="4"/>
      <c r="H41" s="4"/>
      <c r="I41" s="4"/>
      <c r="J41" s="4"/>
      <c r="K41" s="4"/>
      <c r="L41" s="4"/>
      <c r="M41" s="4"/>
      <c r="N41" s="4"/>
      <c r="O41" s="1">
        <v>3</v>
      </c>
      <c r="P41" s="4" t="e">
        <f>+(#REF!+#REF!+#REF!)/O41</f>
        <v>#REF!</v>
      </c>
      <c r="Q41" s="157"/>
      <c r="R41" s="22"/>
      <c r="S41" s="17"/>
    </row>
    <row r="42" spans="1:19" ht="85.5">
      <c r="A42" s="11" t="s">
        <v>145</v>
      </c>
      <c r="B42" s="11" t="s">
        <v>146</v>
      </c>
      <c r="C42" s="16" t="s">
        <v>5</v>
      </c>
      <c r="D42" s="14" t="s">
        <v>52</v>
      </c>
      <c r="E42" s="14" t="s">
        <v>154</v>
      </c>
      <c r="F42" s="4"/>
      <c r="G42" s="4"/>
      <c r="H42" s="4"/>
      <c r="I42" s="4"/>
      <c r="J42" s="4"/>
      <c r="K42" s="4"/>
      <c r="L42" s="4"/>
      <c r="M42" s="4"/>
      <c r="N42" s="4"/>
      <c r="O42" s="1">
        <v>2</v>
      </c>
      <c r="P42" s="4" t="e">
        <f>+(#REF!+#REF!+#REF!)/O42</f>
        <v>#REF!</v>
      </c>
      <c r="Q42" s="157">
        <f>'[1]REP_EPG034_EjecucionPresupuesta'!$S$25</f>
        <v>703218740</v>
      </c>
      <c r="R42" s="22"/>
      <c r="S42" s="17"/>
    </row>
    <row r="43" spans="1:19" ht="85.5">
      <c r="A43" s="11" t="s">
        <v>145</v>
      </c>
      <c r="B43" s="11" t="s">
        <v>146</v>
      </c>
      <c r="C43" s="16" t="s">
        <v>5</v>
      </c>
      <c r="D43" s="14" t="s">
        <v>53</v>
      </c>
      <c r="E43" s="14" t="s">
        <v>154</v>
      </c>
      <c r="F43" s="4"/>
      <c r="G43" s="4"/>
      <c r="H43" s="4"/>
      <c r="I43" s="4"/>
      <c r="J43" s="4"/>
      <c r="K43" s="4"/>
      <c r="L43" s="4"/>
      <c r="M43" s="4"/>
      <c r="N43" s="4"/>
      <c r="O43" s="1">
        <v>1</v>
      </c>
      <c r="P43" s="4" t="e">
        <f>+(#REF!+#REF!+#REF!)/O43</f>
        <v>#REF!</v>
      </c>
      <c r="Q43" s="157"/>
      <c r="R43" s="22"/>
      <c r="S43" s="17"/>
    </row>
    <row r="44" spans="1:19" ht="85.5">
      <c r="A44" s="11" t="s">
        <v>145</v>
      </c>
      <c r="B44" s="11" t="s">
        <v>146</v>
      </c>
      <c r="C44" s="16" t="s">
        <v>5</v>
      </c>
      <c r="D44" s="14" t="s">
        <v>54</v>
      </c>
      <c r="E44" s="14" t="s">
        <v>154</v>
      </c>
      <c r="F44" s="4"/>
      <c r="G44" s="4"/>
      <c r="H44" s="4"/>
      <c r="I44" s="4"/>
      <c r="J44" s="4"/>
      <c r="K44" s="4"/>
      <c r="L44" s="4"/>
      <c r="M44" s="4"/>
      <c r="N44" s="4"/>
      <c r="O44" s="1">
        <v>1</v>
      </c>
      <c r="P44" s="4" t="e">
        <f>+(#REF!+#REF!+#REF!)/O44</f>
        <v>#REF!</v>
      </c>
      <c r="Q44" s="157"/>
      <c r="R44" s="22"/>
      <c r="S44" s="17"/>
    </row>
    <row r="45" spans="1:19" ht="85.5">
      <c r="A45" s="11" t="s">
        <v>145</v>
      </c>
      <c r="B45" s="11" t="s">
        <v>146</v>
      </c>
      <c r="C45" s="16" t="s">
        <v>5</v>
      </c>
      <c r="D45" s="14" t="s">
        <v>112</v>
      </c>
      <c r="E45" s="14" t="s">
        <v>154</v>
      </c>
      <c r="F45" s="4"/>
      <c r="G45" s="4"/>
      <c r="H45" s="4"/>
      <c r="I45" s="4"/>
      <c r="J45" s="4"/>
      <c r="K45" s="4"/>
      <c r="L45" s="4"/>
      <c r="M45" s="4"/>
      <c r="N45" s="4"/>
      <c r="O45" s="1">
        <v>1</v>
      </c>
      <c r="P45" s="4" t="e">
        <f>+(#REF!+#REF!+#REF!)/O45</f>
        <v>#REF!</v>
      </c>
      <c r="Q45" s="157"/>
      <c r="R45" s="22"/>
      <c r="S45" s="17"/>
    </row>
    <row r="46" spans="1:19" ht="85.5">
      <c r="A46" s="11" t="s">
        <v>145</v>
      </c>
      <c r="B46" s="11" t="s">
        <v>146</v>
      </c>
      <c r="C46" s="16" t="s">
        <v>5</v>
      </c>
      <c r="D46" s="14" t="s">
        <v>113</v>
      </c>
      <c r="E46" s="14" t="s">
        <v>154</v>
      </c>
      <c r="F46" s="4"/>
      <c r="G46" s="4"/>
      <c r="H46" s="4"/>
      <c r="I46" s="4"/>
      <c r="J46" s="4"/>
      <c r="K46" s="4"/>
      <c r="L46" s="4"/>
      <c r="M46" s="4"/>
      <c r="N46" s="4"/>
      <c r="O46" s="1">
        <v>3</v>
      </c>
      <c r="P46" s="4" t="e">
        <f>+(#REF!+#REF!+#REF!)/O46</f>
        <v>#REF!</v>
      </c>
      <c r="Q46" s="157"/>
      <c r="R46" s="22"/>
      <c r="S46" s="17"/>
    </row>
    <row r="47" spans="1:19" ht="85.5">
      <c r="A47" s="11" t="s">
        <v>145</v>
      </c>
      <c r="B47" s="11" t="s">
        <v>146</v>
      </c>
      <c r="C47" s="16" t="s">
        <v>5</v>
      </c>
      <c r="D47" s="14" t="s">
        <v>55</v>
      </c>
      <c r="E47" s="14" t="s">
        <v>154</v>
      </c>
      <c r="F47" s="4"/>
      <c r="G47" s="4"/>
      <c r="H47" s="4"/>
      <c r="I47" s="4"/>
      <c r="J47" s="4"/>
      <c r="K47" s="4"/>
      <c r="L47" s="4"/>
      <c r="M47" s="4"/>
      <c r="N47" s="4"/>
      <c r="O47" s="1">
        <v>2</v>
      </c>
      <c r="P47" s="4" t="e">
        <f>+(#REF!+#REF!+#REF!)/O47</f>
        <v>#REF!</v>
      </c>
      <c r="Q47" s="157"/>
      <c r="R47" s="22"/>
      <c r="S47" s="17"/>
    </row>
    <row r="48" spans="1:19" ht="85.5">
      <c r="A48" s="11" t="s">
        <v>145</v>
      </c>
      <c r="B48" s="11" t="s">
        <v>146</v>
      </c>
      <c r="C48" s="16" t="s">
        <v>5</v>
      </c>
      <c r="D48" s="14" t="s">
        <v>56</v>
      </c>
      <c r="E48" s="14" t="s">
        <v>154</v>
      </c>
      <c r="F48" s="4"/>
      <c r="G48" s="4"/>
      <c r="H48" s="4"/>
      <c r="I48" s="4"/>
      <c r="J48" s="4"/>
      <c r="K48" s="4"/>
      <c r="L48" s="4"/>
      <c r="M48" s="4"/>
      <c r="N48" s="4"/>
      <c r="O48" s="1">
        <v>2</v>
      </c>
      <c r="P48" s="4" t="e">
        <f>+(#REF!+#REF!+#REF!)/O48</f>
        <v>#REF!</v>
      </c>
      <c r="Q48" s="157"/>
      <c r="R48" s="22"/>
      <c r="S48" s="17"/>
    </row>
    <row r="49" spans="1:19" ht="85.5">
      <c r="A49" s="11" t="s">
        <v>145</v>
      </c>
      <c r="B49" s="11" t="s">
        <v>146</v>
      </c>
      <c r="C49" s="16" t="s">
        <v>5</v>
      </c>
      <c r="D49" s="14" t="s">
        <v>57</v>
      </c>
      <c r="E49" s="14" t="s">
        <v>154</v>
      </c>
      <c r="F49" s="4"/>
      <c r="G49" s="4"/>
      <c r="H49" s="4"/>
      <c r="I49" s="4"/>
      <c r="J49" s="4"/>
      <c r="K49" s="4"/>
      <c r="L49" s="4"/>
      <c r="M49" s="4"/>
      <c r="N49" s="4"/>
      <c r="O49" s="1">
        <v>6</v>
      </c>
      <c r="P49" s="4" t="e">
        <f>+(#REF!+#REF!+#REF!)/O49</f>
        <v>#REF!</v>
      </c>
      <c r="Q49" s="157"/>
      <c r="R49" s="22"/>
      <c r="S49" s="17"/>
    </row>
    <row r="50" spans="1:19" ht="85.5">
      <c r="A50" s="11" t="s">
        <v>145</v>
      </c>
      <c r="B50" s="11" t="s">
        <v>146</v>
      </c>
      <c r="C50" s="16" t="s">
        <v>5</v>
      </c>
      <c r="D50" s="14" t="s">
        <v>58</v>
      </c>
      <c r="E50" s="14" t="s">
        <v>154</v>
      </c>
      <c r="F50" s="4"/>
      <c r="G50" s="4"/>
      <c r="H50" s="4"/>
      <c r="I50" s="4"/>
      <c r="J50" s="4"/>
      <c r="K50" s="4"/>
      <c r="L50" s="4"/>
      <c r="M50" s="4"/>
      <c r="N50" s="4"/>
      <c r="O50" s="1">
        <v>8</v>
      </c>
      <c r="P50" s="4" t="e">
        <f>+(#REF!+#REF!+#REF!)/O50</f>
        <v>#REF!</v>
      </c>
      <c r="Q50" s="157"/>
      <c r="R50" s="22"/>
      <c r="S50" s="17"/>
    </row>
    <row r="51" spans="1:19" ht="85.5">
      <c r="A51" s="11" t="s">
        <v>145</v>
      </c>
      <c r="B51" s="11" t="s">
        <v>146</v>
      </c>
      <c r="C51" s="16" t="s">
        <v>5</v>
      </c>
      <c r="D51" s="14" t="s">
        <v>59</v>
      </c>
      <c r="E51" s="14" t="s">
        <v>154</v>
      </c>
      <c r="F51" s="4"/>
      <c r="G51" s="4"/>
      <c r="H51" s="4"/>
      <c r="I51" s="4"/>
      <c r="J51" s="4"/>
      <c r="K51" s="4"/>
      <c r="L51" s="4"/>
      <c r="M51" s="4"/>
      <c r="N51" s="4"/>
      <c r="O51" s="1">
        <v>1</v>
      </c>
      <c r="P51" s="4" t="e">
        <f>+(#REF!+#REF!+#REF!)/O51</f>
        <v>#REF!</v>
      </c>
      <c r="Q51" s="157"/>
      <c r="R51" s="22"/>
      <c r="S51" s="17"/>
    </row>
    <row r="52" spans="1:19" ht="140.25">
      <c r="A52" s="10" t="s">
        <v>131</v>
      </c>
      <c r="B52" s="10" t="s">
        <v>137</v>
      </c>
      <c r="C52" s="16" t="s">
        <v>6</v>
      </c>
      <c r="D52" s="14" t="s">
        <v>114</v>
      </c>
      <c r="E52" s="14" t="s">
        <v>153</v>
      </c>
      <c r="F52" s="4"/>
      <c r="G52" s="4"/>
      <c r="H52" s="4"/>
      <c r="I52" s="4"/>
      <c r="J52" s="4"/>
      <c r="K52" s="4"/>
      <c r="L52" s="4"/>
      <c r="M52" s="4"/>
      <c r="N52" s="4"/>
      <c r="O52" s="1">
        <v>7</v>
      </c>
      <c r="P52" s="4" t="e">
        <f>+(#REF!+#REF!+#REF!)/O52</f>
        <v>#REF!</v>
      </c>
      <c r="Q52" s="38"/>
      <c r="R52" s="22"/>
      <c r="S52" s="17"/>
    </row>
    <row r="53" spans="1:19" ht="128.25">
      <c r="A53" s="10" t="s">
        <v>139</v>
      </c>
      <c r="B53" s="11" t="s">
        <v>140</v>
      </c>
      <c r="C53" s="16" t="s">
        <v>6</v>
      </c>
      <c r="D53" s="14" t="s">
        <v>60</v>
      </c>
      <c r="E53" s="14" t="s">
        <v>153</v>
      </c>
      <c r="F53" s="4"/>
      <c r="G53" s="4"/>
      <c r="H53" s="4"/>
      <c r="I53" s="4"/>
      <c r="J53" s="4"/>
      <c r="K53" s="4"/>
      <c r="L53" s="4"/>
      <c r="M53" s="4"/>
      <c r="N53" s="4"/>
      <c r="O53" s="1">
        <v>2</v>
      </c>
      <c r="P53" s="4" t="e">
        <f>+(#REF!+#REF!+#REF!)/O53</f>
        <v>#REF!</v>
      </c>
      <c r="Q53" s="156">
        <f>'[1]REP_EPG034_EjecucionPresupuesta'!$S$28</f>
        <v>2899501539</v>
      </c>
      <c r="R53" s="22"/>
      <c r="S53" s="17"/>
    </row>
    <row r="54" spans="1:19" ht="127.5">
      <c r="A54" s="10" t="s">
        <v>139</v>
      </c>
      <c r="B54" s="10" t="s">
        <v>138</v>
      </c>
      <c r="C54" s="16" t="s">
        <v>6</v>
      </c>
      <c r="D54" s="14" t="s">
        <v>61</v>
      </c>
      <c r="E54" s="14" t="s">
        <v>153</v>
      </c>
      <c r="F54" s="4"/>
      <c r="G54" s="4"/>
      <c r="H54" s="4"/>
      <c r="I54" s="4"/>
      <c r="J54" s="4"/>
      <c r="K54" s="4"/>
      <c r="L54" s="4"/>
      <c r="M54" s="4"/>
      <c r="N54" s="4"/>
      <c r="O54" s="1">
        <v>7</v>
      </c>
      <c r="P54" s="4" t="e">
        <f>+(#REF!+#REF!+#REF!)/O54</f>
        <v>#REF!</v>
      </c>
      <c r="Q54" s="157"/>
      <c r="R54" s="22"/>
      <c r="S54" s="17"/>
    </row>
    <row r="55" spans="1:19" ht="142.5">
      <c r="A55" s="11" t="s">
        <v>125</v>
      </c>
      <c r="B55" s="11" t="s">
        <v>134</v>
      </c>
      <c r="C55" s="16" t="s">
        <v>6</v>
      </c>
      <c r="D55" s="14" t="s">
        <v>62</v>
      </c>
      <c r="E55" s="14" t="s">
        <v>153</v>
      </c>
      <c r="F55" s="4"/>
      <c r="G55" s="4"/>
      <c r="H55" s="4"/>
      <c r="I55" s="4"/>
      <c r="J55" s="4"/>
      <c r="K55" s="4"/>
      <c r="L55" s="4"/>
      <c r="M55" s="4"/>
      <c r="N55" s="4"/>
      <c r="O55" s="1">
        <v>3</v>
      </c>
      <c r="P55" s="4" t="e">
        <f>+(#REF!+#REF!+#REF!)/O55</f>
        <v>#REF!</v>
      </c>
      <c r="Q55" s="157"/>
      <c r="R55" s="22"/>
      <c r="S55" s="17"/>
    </row>
    <row r="56" spans="1:19" ht="142.5">
      <c r="A56" s="11" t="s">
        <v>125</v>
      </c>
      <c r="B56" s="11" t="s">
        <v>134</v>
      </c>
      <c r="C56" s="16" t="s">
        <v>6</v>
      </c>
      <c r="D56" s="14" t="s">
        <v>63</v>
      </c>
      <c r="E56" s="14" t="s">
        <v>153</v>
      </c>
      <c r="F56" s="4"/>
      <c r="G56" s="4"/>
      <c r="H56" s="4"/>
      <c r="I56" s="4"/>
      <c r="J56" s="4"/>
      <c r="K56" s="4"/>
      <c r="L56" s="4"/>
      <c r="M56" s="4"/>
      <c r="N56" s="4"/>
      <c r="O56" s="1">
        <v>10</v>
      </c>
      <c r="P56" s="4" t="e">
        <f>+(#REF!+#REF!+#REF!)/O56</f>
        <v>#REF!</v>
      </c>
      <c r="Q56" s="157"/>
      <c r="R56" s="22"/>
      <c r="S56" s="17"/>
    </row>
    <row r="57" spans="1:19" ht="142.5">
      <c r="A57" s="11" t="s">
        <v>125</v>
      </c>
      <c r="B57" s="11" t="s">
        <v>134</v>
      </c>
      <c r="C57" s="16" t="s">
        <v>6</v>
      </c>
      <c r="D57" s="14" t="s">
        <v>64</v>
      </c>
      <c r="E57" s="14" t="s">
        <v>153</v>
      </c>
      <c r="F57" s="4"/>
      <c r="G57" s="4"/>
      <c r="H57" s="4"/>
      <c r="I57" s="4"/>
      <c r="J57" s="4"/>
      <c r="K57" s="4"/>
      <c r="L57" s="4"/>
      <c r="M57" s="4"/>
      <c r="N57" s="4"/>
      <c r="O57" s="1">
        <v>8</v>
      </c>
      <c r="P57" s="4" t="e">
        <f>+(#REF!+#REF!+#REF!)/O57</f>
        <v>#REF!</v>
      </c>
      <c r="Q57" s="157"/>
      <c r="R57" s="22"/>
      <c r="S57" s="17"/>
    </row>
    <row r="58" spans="1:19" ht="142.5">
      <c r="A58" s="11" t="s">
        <v>125</v>
      </c>
      <c r="B58" s="11" t="s">
        <v>134</v>
      </c>
      <c r="C58" s="16" t="s">
        <v>8</v>
      </c>
      <c r="D58" s="14" t="s">
        <v>65</v>
      </c>
      <c r="E58" s="14" t="s">
        <v>151</v>
      </c>
      <c r="F58" s="4"/>
      <c r="G58" s="4"/>
      <c r="H58" s="4"/>
      <c r="I58" s="4"/>
      <c r="J58" s="4"/>
      <c r="K58" s="4"/>
      <c r="L58" s="4"/>
      <c r="M58" s="4"/>
      <c r="N58" s="4"/>
      <c r="O58" s="5">
        <v>0</v>
      </c>
      <c r="P58" s="23">
        <v>0</v>
      </c>
      <c r="Q58" s="137">
        <f>'[1]REP_EPG034_EjecucionPresupuesta'!$S$21</f>
        <v>11038987114</v>
      </c>
      <c r="R58" s="22"/>
      <c r="S58" s="17"/>
    </row>
    <row r="59" spans="1:19" ht="142.5">
      <c r="A59" s="11" t="s">
        <v>125</v>
      </c>
      <c r="B59" s="11" t="s">
        <v>134</v>
      </c>
      <c r="C59" s="16" t="s">
        <v>8</v>
      </c>
      <c r="D59" s="14" t="s">
        <v>66</v>
      </c>
      <c r="E59" s="14" t="s">
        <v>151</v>
      </c>
      <c r="F59" s="4"/>
      <c r="G59" s="4"/>
      <c r="H59" s="4"/>
      <c r="I59" s="4"/>
      <c r="J59" s="4"/>
      <c r="K59" s="4"/>
      <c r="L59" s="4"/>
      <c r="M59" s="4"/>
      <c r="N59" s="4"/>
      <c r="O59" s="1">
        <v>25</v>
      </c>
      <c r="P59" s="4" t="e">
        <f>+(#REF!+#REF!+#REF!)/O59</f>
        <v>#REF!</v>
      </c>
      <c r="Q59" s="137"/>
      <c r="R59" s="22"/>
      <c r="S59" s="17"/>
    </row>
    <row r="60" spans="1:19" ht="142.5">
      <c r="A60" s="11" t="s">
        <v>125</v>
      </c>
      <c r="B60" s="11" t="s">
        <v>134</v>
      </c>
      <c r="C60" s="16" t="s">
        <v>9</v>
      </c>
      <c r="D60" s="14" t="s">
        <v>67</v>
      </c>
      <c r="E60" s="14" t="s">
        <v>151</v>
      </c>
      <c r="F60" s="4"/>
      <c r="G60" s="4"/>
      <c r="H60" s="4"/>
      <c r="I60" s="4"/>
      <c r="J60" s="4"/>
      <c r="K60" s="4"/>
      <c r="L60" s="4"/>
      <c r="M60" s="4"/>
      <c r="N60" s="4"/>
      <c r="O60" s="1">
        <v>4</v>
      </c>
      <c r="P60" s="4" t="e">
        <f>+(#REF!+#REF!+#REF!)/O60</f>
        <v>#REF!</v>
      </c>
      <c r="Q60" s="156">
        <f>'[1]REP_EPG034_EjecucionPresupuesta'!$S$19</f>
        <v>3591542380</v>
      </c>
      <c r="R60" s="22"/>
      <c r="S60" s="17"/>
    </row>
    <row r="61" spans="1:19" ht="142.5">
      <c r="A61" s="11" t="s">
        <v>125</v>
      </c>
      <c r="B61" s="11" t="s">
        <v>134</v>
      </c>
      <c r="C61" s="16" t="s">
        <v>9</v>
      </c>
      <c r="D61" s="14" t="s">
        <v>68</v>
      </c>
      <c r="E61" s="14" t="s">
        <v>151</v>
      </c>
      <c r="F61" s="4"/>
      <c r="G61" s="4"/>
      <c r="H61" s="4"/>
      <c r="I61" s="4"/>
      <c r="J61" s="4"/>
      <c r="K61" s="4"/>
      <c r="L61" s="4"/>
      <c r="M61" s="4"/>
      <c r="N61" s="4"/>
      <c r="O61" s="1">
        <v>4</v>
      </c>
      <c r="P61" s="4" t="e">
        <f>+(#REF!+#REF!+#REF!)/O61</f>
        <v>#REF!</v>
      </c>
      <c r="Q61" s="157"/>
      <c r="R61" s="22"/>
      <c r="S61" s="17"/>
    </row>
    <row r="62" spans="1:19" ht="142.5">
      <c r="A62" s="11" t="s">
        <v>125</v>
      </c>
      <c r="B62" s="11" t="s">
        <v>134</v>
      </c>
      <c r="C62" s="16" t="s">
        <v>9</v>
      </c>
      <c r="D62" s="14" t="s">
        <v>69</v>
      </c>
      <c r="E62" s="14" t="s">
        <v>151</v>
      </c>
      <c r="F62" s="4"/>
      <c r="G62" s="4"/>
      <c r="H62" s="4"/>
      <c r="I62" s="4"/>
      <c r="J62" s="4"/>
      <c r="K62" s="4"/>
      <c r="L62" s="4"/>
      <c r="M62" s="4"/>
      <c r="N62" s="4"/>
      <c r="O62" s="1">
        <v>2</v>
      </c>
      <c r="P62" s="4" t="e">
        <f>+(#REF!+#REF!+#REF!)/O62</f>
        <v>#REF!</v>
      </c>
      <c r="Q62" s="157"/>
      <c r="R62" s="22"/>
      <c r="S62" s="17"/>
    </row>
    <row r="63" spans="1:19" ht="142.5">
      <c r="A63" s="11" t="s">
        <v>125</v>
      </c>
      <c r="B63" s="11" t="s">
        <v>134</v>
      </c>
      <c r="C63" s="16" t="s">
        <v>9</v>
      </c>
      <c r="D63" s="14" t="s">
        <v>70</v>
      </c>
      <c r="E63" s="14" t="s">
        <v>151</v>
      </c>
      <c r="F63" s="4"/>
      <c r="G63" s="4"/>
      <c r="H63" s="4"/>
      <c r="I63" s="4"/>
      <c r="J63" s="4"/>
      <c r="K63" s="4"/>
      <c r="L63" s="4"/>
      <c r="M63" s="4"/>
      <c r="N63" s="4"/>
      <c r="O63" s="1">
        <v>12</v>
      </c>
      <c r="P63" s="4" t="e">
        <f>+(#REF!+#REF!+#REF!)/O63</f>
        <v>#REF!</v>
      </c>
      <c r="Q63" s="157"/>
      <c r="R63" s="22"/>
      <c r="S63" s="17"/>
    </row>
    <row r="64" spans="1:19" ht="142.5">
      <c r="A64" s="11" t="s">
        <v>125</v>
      </c>
      <c r="B64" s="11" t="s">
        <v>134</v>
      </c>
      <c r="C64" s="16" t="s">
        <v>9</v>
      </c>
      <c r="D64" s="14" t="s">
        <v>71</v>
      </c>
      <c r="E64" s="14" t="s">
        <v>151</v>
      </c>
      <c r="F64" s="4"/>
      <c r="G64" s="4"/>
      <c r="H64" s="4"/>
      <c r="I64" s="4"/>
      <c r="J64" s="4"/>
      <c r="K64" s="4"/>
      <c r="L64" s="4"/>
      <c r="M64" s="4"/>
      <c r="N64" s="4"/>
      <c r="O64" s="1">
        <v>4</v>
      </c>
      <c r="P64" s="4" t="e">
        <f>+(#REF!+#REF!+#REF!)/O64</f>
        <v>#REF!</v>
      </c>
      <c r="Q64" s="157"/>
      <c r="R64" s="22"/>
      <c r="S64" s="17"/>
    </row>
    <row r="65" spans="1:19" ht="142.5">
      <c r="A65" s="11" t="s">
        <v>125</v>
      </c>
      <c r="B65" s="11" t="s">
        <v>134</v>
      </c>
      <c r="C65" s="16" t="s">
        <v>9</v>
      </c>
      <c r="D65" s="14" t="s">
        <v>72</v>
      </c>
      <c r="E65" s="14" t="s">
        <v>151</v>
      </c>
      <c r="F65" s="4"/>
      <c r="G65" s="4"/>
      <c r="H65" s="4"/>
      <c r="I65" s="4"/>
      <c r="J65" s="4"/>
      <c r="K65" s="4"/>
      <c r="L65" s="4"/>
      <c r="M65" s="4"/>
      <c r="N65" s="4"/>
      <c r="O65" s="1">
        <v>4</v>
      </c>
      <c r="P65" s="4" t="e">
        <f>+(#REF!+#REF!+#REF!)/O65</f>
        <v>#REF!</v>
      </c>
      <c r="Q65" s="157"/>
      <c r="R65" s="22"/>
      <c r="S65" s="17"/>
    </row>
    <row r="66" spans="1:19" ht="142.5">
      <c r="A66" s="11" t="s">
        <v>125</v>
      </c>
      <c r="B66" s="11" t="s">
        <v>134</v>
      </c>
      <c r="C66" s="16" t="s">
        <v>9</v>
      </c>
      <c r="D66" s="14" t="s">
        <v>73</v>
      </c>
      <c r="E66" s="14" t="s">
        <v>151</v>
      </c>
      <c r="F66" s="4"/>
      <c r="G66" s="4"/>
      <c r="H66" s="4"/>
      <c r="I66" s="4"/>
      <c r="J66" s="4"/>
      <c r="K66" s="4"/>
      <c r="L66" s="4"/>
      <c r="M66" s="4"/>
      <c r="N66" s="4"/>
      <c r="O66" s="1">
        <v>4</v>
      </c>
      <c r="P66" s="4" t="e">
        <f>+(#REF!+#REF!+#REF!)/O66</f>
        <v>#REF!</v>
      </c>
      <c r="Q66" s="157"/>
      <c r="R66" s="22"/>
      <c r="S66" s="17"/>
    </row>
    <row r="67" spans="1:19" ht="142.5">
      <c r="A67" s="11" t="s">
        <v>125</v>
      </c>
      <c r="B67" s="11" t="s">
        <v>134</v>
      </c>
      <c r="C67" s="16" t="s">
        <v>9</v>
      </c>
      <c r="D67" s="14" t="s">
        <v>74</v>
      </c>
      <c r="E67" s="14" t="s">
        <v>151</v>
      </c>
      <c r="F67" s="4"/>
      <c r="G67" s="4"/>
      <c r="H67" s="4"/>
      <c r="I67" s="4"/>
      <c r="J67" s="4"/>
      <c r="K67" s="4"/>
      <c r="L67" s="4"/>
      <c r="M67" s="4"/>
      <c r="N67" s="4"/>
      <c r="O67" s="1">
        <v>12</v>
      </c>
      <c r="P67" s="4" t="e">
        <f>+(#REF!+#REF!+#REF!)/O67</f>
        <v>#REF!</v>
      </c>
      <c r="Q67" s="157"/>
      <c r="R67" s="22"/>
      <c r="S67" s="17"/>
    </row>
    <row r="68" spans="1:19" ht="142.5">
      <c r="A68" s="11" t="s">
        <v>125</v>
      </c>
      <c r="B68" s="11" t="s">
        <v>134</v>
      </c>
      <c r="C68" s="16" t="s">
        <v>9</v>
      </c>
      <c r="D68" s="14" t="s">
        <v>75</v>
      </c>
      <c r="E68" s="14" t="s">
        <v>151</v>
      </c>
      <c r="F68" s="4"/>
      <c r="G68" s="4"/>
      <c r="H68" s="4"/>
      <c r="I68" s="4"/>
      <c r="J68" s="4"/>
      <c r="K68" s="4"/>
      <c r="L68" s="4"/>
      <c r="M68" s="4"/>
      <c r="N68" s="4"/>
      <c r="O68" s="5">
        <v>0</v>
      </c>
      <c r="P68" s="23">
        <v>0</v>
      </c>
      <c r="Q68" s="157"/>
      <c r="R68" s="22"/>
      <c r="S68" s="17"/>
    </row>
    <row r="69" spans="1:19" ht="142.5">
      <c r="A69" s="11" t="s">
        <v>125</v>
      </c>
      <c r="B69" s="11" t="s">
        <v>134</v>
      </c>
      <c r="C69" s="16" t="s">
        <v>9</v>
      </c>
      <c r="D69" s="14" t="s">
        <v>76</v>
      </c>
      <c r="E69" s="14" t="s">
        <v>151</v>
      </c>
      <c r="F69" s="4"/>
      <c r="G69" s="4"/>
      <c r="H69" s="4"/>
      <c r="I69" s="4"/>
      <c r="J69" s="4"/>
      <c r="K69" s="4"/>
      <c r="L69" s="4"/>
      <c r="M69" s="4"/>
      <c r="N69" s="4"/>
      <c r="O69" s="5">
        <v>0</v>
      </c>
      <c r="P69" s="23">
        <v>0</v>
      </c>
      <c r="Q69" s="157"/>
      <c r="R69" s="22"/>
      <c r="S69" s="17"/>
    </row>
    <row r="70" spans="1:19" ht="142.5">
      <c r="A70" s="11" t="s">
        <v>125</v>
      </c>
      <c r="B70" s="11" t="s">
        <v>134</v>
      </c>
      <c r="C70" s="16" t="s">
        <v>9</v>
      </c>
      <c r="D70" s="14" t="s">
        <v>77</v>
      </c>
      <c r="E70" s="14" t="s">
        <v>151</v>
      </c>
      <c r="F70" s="4"/>
      <c r="G70" s="4"/>
      <c r="H70" s="4"/>
      <c r="I70" s="4"/>
      <c r="J70" s="4"/>
      <c r="K70" s="4"/>
      <c r="L70" s="4"/>
      <c r="M70" s="4"/>
      <c r="N70" s="4"/>
      <c r="O70" s="1">
        <v>12</v>
      </c>
      <c r="P70" s="4" t="e">
        <f>+(#REF!+#REF!+#REF!)/O70</f>
        <v>#REF!</v>
      </c>
      <c r="Q70" s="157"/>
      <c r="R70" s="22"/>
      <c r="S70" s="17"/>
    </row>
    <row r="71" spans="1:19" ht="142.5">
      <c r="A71" s="11" t="s">
        <v>125</v>
      </c>
      <c r="B71" s="11" t="s">
        <v>134</v>
      </c>
      <c r="C71" s="16" t="s">
        <v>9</v>
      </c>
      <c r="D71" s="14" t="s">
        <v>115</v>
      </c>
      <c r="E71" s="14" t="s">
        <v>151</v>
      </c>
      <c r="F71" s="4"/>
      <c r="G71" s="4"/>
      <c r="H71" s="4"/>
      <c r="I71" s="4"/>
      <c r="J71" s="4"/>
      <c r="K71" s="4"/>
      <c r="L71" s="4"/>
      <c r="M71" s="4"/>
      <c r="N71" s="4"/>
      <c r="O71" s="5">
        <v>0</v>
      </c>
      <c r="P71" s="23">
        <v>0</v>
      </c>
      <c r="Q71" s="157"/>
      <c r="R71" s="22"/>
      <c r="S71" s="17"/>
    </row>
    <row r="72" spans="1:19" ht="142.5">
      <c r="A72" s="11" t="s">
        <v>125</v>
      </c>
      <c r="B72" s="11" t="s">
        <v>134</v>
      </c>
      <c r="C72" s="16" t="s">
        <v>9</v>
      </c>
      <c r="D72" s="14" t="s">
        <v>78</v>
      </c>
      <c r="E72" s="14" t="s">
        <v>151</v>
      </c>
      <c r="F72" s="4"/>
      <c r="G72" s="4"/>
      <c r="H72" s="4"/>
      <c r="I72" s="4"/>
      <c r="J72" s="4"/>
      <c r="K72" s="4"/>
      <c r="L72" s="4"/>
      <c r="M72" s="4"/>
      <c r="N72" s="4"/>
      <c r="O72" s="1">
        <v>4</v>
      </c>
      <c r="P72" s="4" t="e">
        <f>+(#REF!+#REF!+#REF!)/O72</f>
        <v>#REF!</v>
      </c>
      <c r="Q72" s="157"/>
      <c r="R72" s="22"/>
      <c r="S72" s="17"/>
    </row>
    <row r="73" spans="1:19" ht="142.5">
      <c r="A73" s="11" t="s">
        <v>125</v>
      </c>
      <c r="B73" s="11" t="s">
        <v>134</v>
      </c>
      <c r="C73" s="16" t="s">
        <v>9</v>
      </c>
      <c r="D73" s="14" t="s">
        <v>79</v>
      </c>
      <c r="E73" s="14" t="s">
        <v>151</v>
      </c>
      <c r="F73" s="4"/>
      <c r="G73" s="4"/>
      <c r="H73" s="4"/>
      <c r="I73" s="4"/>
      <c r="J73" s="4"/>
      <c r="K73" s="4"/>
      <c r="L73" s="4"/>
      <c r="M73" s="4"/>
      <c r="N73" s="4"/>
      <c r="O73" s="1">
        <v>4</v>
      </c>
      <c r="P73" s="4" t="e">
        <f>+(#REF!+#REF!+#REF!)/O73</f>
        <v>#REF!</v>
      </c>
      <c r="Q73" s="157"/>
      <c r="R73" s="22"/>
      <c r="S73" s="17"/>
    </row>
    <row r="74" spans="1:19" ht="185.25">
      <c r="A74" s="11" t="s">
        <v>173</v>
      </c>
      <c r="B74" s="11" t="s">
        <v>174</v>
      </c>
      <c r="C74" s="16" t="s">
        <v>10</v>
      </c>
      <c r="D74" s="18" t="s">
        <v>80</v>
      </c>
      <c r="E74" s="11" t="s">
        <v>182</v>
      </c>
      <c r="F74" s="4"/>
      <c r="G74" s="4"/>
      <c r="H74" s="4"/>
      <c r="I74" s="4"/>
      <c r="J74" s="4"/>
      <c r="K74" s="4"/>
      <c r="L74" s="4"/>
      <c r="M74" s="4"/>
      <c r="N74" s="4"/>
      <c r="O74" s="1">
        <v>53</v>
      </c>
      <c r="P74" s="4" t="e">
        <f>+(#REF!+#REF!+#REF!)/O74</f>
        <v>#REF!</v>
      </c>
      <c r="Q74" s="157">
        <f>'[1]REP_EPG034_EjecucionPresupuesta'!$S$26</f>
        <v>2772614321</v>
      </c>
      <c r="R74" s="22"/>
      <c r="S74" s="17"/>
    </row>
    <row r="75" spans="1:19" ht="185.25">
      <c r="A75" s="11" t="s">
        <v>171</v>
      </c>
      <c r="B75" s="11" t="s">
        <v>172</v>
      </c>
      <c r="C75" s="16" t="s">
        <v>10</v>
      </c>
      <c r="D75" s="18" t="s">
        <v>81</v>
      </c>
      <c r="E75" s="11" t="s">
        <v>182</v>
      </c>
      <c r="F75" s="4"/>
      <c r="G75" s="4"/>
      <c r="H75" s="4"/>
      <c r="I75" s="4"/>
      <c r="J75" s="4"/>
      <c r="K75" s="4"/>
      <c r="L75" s="4"/>
      <c r="M75" s="4"/>
      <c r="N75" s="4"/>
      <c r="O75" s="1">
        <v>7</v>
      </c>
      <c r="P75" s="4" t="e">
        <f>+(#REF!+#REF!+#REF!)/O75</f>
        <v>#REF!</v>
      </c>
      <c r="Q75" s="157"/>
      <c r="R75" s="22"/>
      <c r="S75" s="17"/>
    </row>
    <row r="76" spans="1:19" ht="185.25">
      <c r="A76" s="11" t="s">
        <v>173</v>
      </c>
      <c r="B76" s="11" t="s">
        <v>174</v>
      </c>
      <c r="C76" s="16" t="s">
        <v>10</v>
      </c>
      <c r="D76" s="18" t="s">
        <v>82</v>
      </c>
      <c r="E76" s="11" t="s">
        <v>182</v>
      </c>
      <c r="F76" s="4"/>
      <c r="G76" s="4"/>
      <c r="H76" s="4"/>
      <c r="I76" s="4"/>
      <c r="J76" s="4"/>
      <c r="K76" s="4"/>
      <c r="L76" s="4"/>
      <c r="M76" s="4"/>
      <c r="N76" s="4"/>
      <c r="O76" s="1">
        <v>20</v>
      </c>
      <c r="P76" s="4" t="e">
        <f>+(#REF!+#REF!+#REF!)/O76</f>
        <v>#REF!</v>
      </c>
      <c r="Q76" s="157"/>
      <c r="R76" s="22"/>
      <c r="S76" s="17"/>
    </row>
    <row r="77" spans="1:19" ht="199.5" customHeight="1">
      <c r="A77" s="11" t="s">
        <v>171</v>
      </c>
      <c r="B77" s="11" t="s">
        <v>172</v>
      </c>
      <c r="C77" s="16" t="s">
        <v>10</v>
      </c>
      <c r="D77" s="18" t="s">
        <v>83</v>
      </c>
      <c r="E77" s="11" t="s">
        <v>182</v>
      </c>
      <c r="F77" s="4"/>
      <c r="G77" s="4"/>
      <c r="H77" s="4"/>
      <c r="I77" s="4"/>
      <c r="J77" s="4"/>
      <c r="K77" s="4"/>
      <c r="L77" s="4"/>
      <c r="M77" s="4"/>
      <c r="N77" s="4"/>
      <c r="O77" s="1">
        <v>35</v>
      </c>
      <c r="P77" s="4" t="e">
        <f>+(#REF!+#REF!+#REF!)/O77</f>
        <v>#REF!</v>
      </c>
      <c r="Q77" s="157"/>
      <c r="R77" s="22"/>
      <c r="S77" s="17"/>
    </row>
    <row r="78" spans="1:19" ht="102">
      <c r="A78" s="158" t="s">
        <v>127</v>
      </c>
      <c r="B78" s="13" t="s">
        <v>128</v>
      </c>
      <c r="C78" s="16" t="s">
        <v>0</v>
      </c>
      <c r="D78" s="14" t="s">
        <v>84</v>
      </c>
      <c r="E78" s="14" t="s">
        <v>152</v>
      </c>
      <c r="F78" s="4"/>
      <c r="G78" s="4"/>
      <c r="H78" s="4"/>
      <c r="I78" s="4"/>
      <c r="J78" s="4"/>
      <c r="K78" s="4"/>
      <c r="L78" s="4"/>
      <c r="M78" s="4"/>
      <c r="N78" s="4"/>
      <c r="O78" s="1">
        <v>21</v>
      </c>
      <c r="P78" s="4" t="e">
        <f>+(#REF!+#REF!+#REF!)/O78</f>
        <v>#REF!</v>
      </c>
      <c r="Q78" s="157">
        <f>'[1]REP_EPG034_EjecucionPresupuesta'!$S$29</f>
        <v>3780000000</v>
      </c>
      <c r="R78" s="22"/>
      <c r="S78" s="17"/>
    </row>
    <row r="79" spans="1:19" ht="76.5">
      <c r="A79" s="158"/>
      <c r="B79" s="13" t="s">
        <v>129</v>
      </c>
      <c r="C79" s="16" t="s">
        <v>0</v>
      </c>
      <c r="D79" s="14" t="s">
        <v>85</v>
      </c>
      <c r="E79" s="14" t="s">
        <v>152</v>
      </c>
      <c r="F79" s="4"/>
      <c r="G79" s="4"/>
      <c r="H79" s="4"/>
      <c r="I79" s="4"/>
      <c r="J79" s="4"/>
      <c r="K79" s="4"/>
      <c r="L79" s="4"/>
      <c r="M79" s="4"/>
      <c r="N79" s="4"/>
      <c r="O79" s="1">
        <v>28</v>
      </c>
      <c r="P79" s="4" t="e">
        <f>+(#REF!+#REF!+#REF!)/O79</f>
        <v>#REF!</v>
      </c>
      <c r="Q79" s="157"/>
      <c r="R79" s="22"/>
      <c r="S79" s="17"/>
    </row>
    <row r="80" spans="1:19" ht="114.75">
      <c r="A80" s="13" t="s">
        <v>125</v>
      </c>
      <c r="B80" s="13" t="s">
        <v>126</v>
      </c>
      <c r="C80" s="16" t="s">
        <v>11</v>
      </c>
      <c r="D80" s="14" t="s">
        <v>86</v>
      </c>
      <c r="E80" s="14" t="s">
        <v>151</v>
      </c>
      <c r="F80" s="4"/>
      <c r="G80" s="4"/>
      <c r="H80" s="4"/>
      <c r="I80" s="4"/>
      <c r="J80" s="4"/>
      <c r="K80" s="4"/>
      <c r="L80" s="4"/>
      <c r="M80" s="4"/>
      <c r="N80" s="4"/>
      <c r="O80" s="1">
        <v>24</v>
      </c>
      <c r="P80" s="4" t="e">
        <f>+(#REF!+#REF!+#REF!)/O80</f>
        <v>#REF!</v>
      </c>
      <c r="Q80" s="157">
        <f>'[1]REP_EPG034_EjecucionPresupuesta'!$S$20</f>
        <v>6615667233</v>
      </c>
      <c r="R80" s="22"/>
      <c r="S80" s="17"/>
    </row>
    <row r="81" spans="1:19" ht="114.75">
      <c r="A81" s="13" t="s">
        <v>125</v>
      </c>
      <c r="B81" s="13" t="s">
        <v>126</v>
      </c>
      <c r="C81" s="16" t="s">
        <v>11</v>
      </c>
      <c r="D81" s="14" t="s">
        <v>87</v>
      </c>
      <c r="E81" s="14" t="s">
        <v>151</v>
      </c>
      <c r="F81" s="4"/>
      <c r="G81" s="4"/>
      <c r="H81" s="4"/>
      <c r="I81" s="4"/>
      <c r="J81" s="4"/>
      <c r="K81" s="4"/>
      <c r="L81" s="4"/>
      <c r="M81" s="4"/>
      <c r="N81" s="4"/>
      <c r="O81" s="1">
        <v>2</v>
      </c>
      <c r="P81" s="4" t="e">
        <f>+(#REF!+#REF!+#REF!)/O81</f>
        <v>#REF!</v>
      </c>
      <c r="Q81" s="157"/>
      <c r="R81" s="22"/>
      <c r="S81" s="17"/>
    </row>
    <row r="82" spans="1:19" ht="114.75">
      <c r="A82" s="13" t="s">
        <v>125</v>
      </c>
      <c r="B82" s="13" t="s">
        <v>126</v>
      </c>
      <c r="C82" s="16" t="s">
        <v>11</v>
      </c>
      <c r="D82" s="14" t="s">
        <v>116</v>
      </c>
      <c r="E82" s="14" t="s">
        <v>151</v>
      </c>
      <c r="F82" s="4"/>
      <c r="G82" s="4"/>
      <c r="H82" s="4"/>
      <c r="I82" s="4"/>
      <c r="J82" s="4"/>
      <c r="K82" s="4"/>
      <c r="L82" s="4"/>
      <c r="M82" s="4"/>
      <c r="N82" s="4"/>
      <c r="O82" s="1">
        <v>1</v>
      </c>
      <c r="P82" s="4" t="e">
        <f>+(#REF!+#REF!+#REF!)/O82</f>
        <v>#REF!</v>
      </c>
      <c r="Q82" s="157"/>
      <c r="R82" s="22"/>
      <c r="S82" s="17"/>
    </row>
    <row r="83" spans="1:19" ht="114.75">
      <c r="A83" s="13" t="s">
        <v>125</v>
      </c>
      <c r="B83" s="13" t="s">
        <v>126</v>
      </c>
      <c r="C83" s="16" t="s">
        <v>11</v>
      </c>
      <c r="D83" s="14" t="s">
        <v>88</v>
      </c>
      <c r="E83" s="14" t="s">
        <v>151</v>
      </c>
      <c r="F83" s="4"/>
      <c r="G83" s="4"/>
      <c r="H83" s="4"/>
      <c r="I83" s="4"/>
      <c r="J83" s="4"/>
      <c r="K83" s="4"/>
      <c r="L83" s="4"/>
      <c r="M83" s="4"/>
      <c r="N83" s="4"/>
      <c r="O83" s="1">
        <v>4</v>
      </c>
      <c r="P83" s="4" t="e">
        <f>+(#REF!+#REF!+#REF!)/O83</f>
        <v>#REF!</v>
      </c>
      <c r="Q83" s="157"/>
      <c r="R83" s="22"/>
      <c r="S83" s="17"/>
    </row>
    <row r="84" spans="1:19" ht="114.75">
      <c r="A84" s="13" t="s">
        <v>125</v>
      </c>
      <c r="B84" s="13" t="s">
        <v>126</v>
      </c>
      <c r="C84" s="16" t="s">
        <v>11</v>
      </c>
      <c r="D84" s="14" t="s">
        <v>89</v>
      </c>
      <c r="E84" s="14" t="s">
        <v>151</v>
      </c>
      <c r="F84" s="4"/>
      <c r="G84" s="4"/>
      <c r="H84" s="4"/>
      <c r="I84" s="4"/>
      <c r="J84" s="4"/>
      <c r="K84" s="4"/>
      <c r="L84" s="4"/>
      <c r="M84" s="4"/>
      <c r="N84" s="4"/>
      <c r="O84" s="1">
        <v>12</v>
      </c>
      <c r="P84" s="4" t="e">
        <f>+(#REF!+#REF!+#REF!)/O84</f>
        <v>#REF!</v>
      </c>
      <c r="Q84" s="157"/>
      <c r="R84" s="22"/>
      <c r="S84" s="17"/>
    </row>
    <row r="85" spans="1:19" ht="114.75">
      <c r="A85" s="13" t="s">
        <v>125</v>
      </c>
      <c r="B85" s="13" t="s">
        <v>126</v>
      </c>
      <c r="C85" s="16" t="s">
        <v>11</v>
      </c>
      <c r="D85" s="14" t="s">
        <v>90</v>
      </c>
      <c r="E85" s="14" t="s">
        <v>151</v>
      </c>
      <c r="F85" s="4"/>
      <c r="G85" s="4"/>
      <c r="H85" s="4"/>
      <c r="I85" s="4"/>
      <c r="J85" s="4"/>
      <c r="K85" s="4"/>
      <c r="L85" s="4"/>
      <c r="M85" s="4"/>
      <c r="N85" s="4"/>
      <c r="O85" s="1">
        <v>12</v>
      </c>
      <c r="P85" s="4" t="e">
        <f>+(#REF!+#REF!+#REF!)/O85</f>
        <v>#REF!</v>
      </c>
      <c r="Q85" s="157"/>
      <c r="R85" s="22"/>
      <c r="S85" s="17"/>
    </row>
    <row r="86" spans="1:19" ht="114.75">
      <c r="A86" s="13" t="s">
        <v>125</v>
      </c>
      <c r="B86" s="13" t="s">
        <v>126</v>
      </c>
      <c r="C86" s="16" t="s">
        <v>11</v>
      </c>
      <c r="D86" s="14" t="s">
        <v>91</v>
      </c>
      <c r="E86" s="14" t="s">
        <v>151</v>
      </c>
      <c r="F86" s="4"/>
      <c r="G86" s="4"/>
      <c r="H86" s="4"/>
      <c r="I86" s="4"/>
      <c r="J86" s="4"/>
      <c r="K86" s="4"/>
      <c r="L86" s="4"/>
      <c r="M86" s="4"/>
      <c r="N86" s="4"/>
      <c r="O86" s="5">
        <v>0</v>
      </c>
      <c r="P86" s="23">
        <v>0</v>
      </c>
      <c r="Q86" s="157"/>
      <c r="R86" s="22"/>
      <c r="S86" s="17"/>
    </row>
    <row r="87" spans="1:19" ht="114.75">
      <c r="A87" s="13" t="s">
        <v>125</v>
      </c>
      <c r="B87" s="13" t="s">
        <v>126</v>
      </c>
      <c r="C87" s="16" t="s">
        <v>11</v>
      </c>
      <c r="D87" s="14" t="s">
        <v>92</v>
      </c>
      <c r="E87" s="14" t="s">
        <v>151</v>
      </c>
      <c r="F87" s="4"/>
      <c r="G87" s="4"/>
      <c r="H87" s="4"/>
      <c r="I87" s="4"/>
      <c r="J87" s="4"/>
      <c r="K87" s="4"/>
      <c r="L87" s="4"/>
      <c r="M87" s="4"/>
      <c r="N87" s="4"/>
      <c r="O87" s="1">
        <v>4</v>
      </c>
      <c r="P87" s="4" t="e">
        <f>+(#REF!+#REF!+#REF!)/O87</f>
        <v>#REF!</v>
      </c>
      <c r="Q87" s="157"/>
      <c r="R87" s="22"/>
      <c r="S87" s="17"/>
    </row>
    <row r="88" spans="1:19" ht="114.75">
      <c r="A88" s="13" t="s">
        <v>125</v>
      </c>
      <c r="B88" s="13" t="s">
        <v>126</v>
      </c>
      <c r="C88" s="16" t="s">
        <v>11</v>
      </c>
      <c r="D88" s="14" t="s">
        <v>93</v>
      </c>
      <c r="E88" s="14" t="s">
        <v>151</v>
      </c>
      <c r="F88" s="4"/>
      <c r="G88" s="4"/>
      <c r="H88" s="4"/>
      <c r="I88" s="4"/>
      <c r="J88" s="4"/>
      <c r="K88" s="4"/>
      <c r="L88" s="4"/>
      <c r="M88" s="4"/>
      <c r="N88" s="4"/>
      <c r="O88" s="1">
        <v>1</v>
      </c>
      <c r="P88" s="4" t="e">
        <f>+(#REF!+#REF!+#REF!)/O88</f>
        <v>#REF!</v>
      </c>
      <c r="Q88" s="157"/>
      <c r="R88" s="22"/>
      <c r="S88" s="17"/>
    </row>
    <row r="89" spans="1:19" ht="114.75">
      <c r="A89" s="13" t="s">
        <v>125</v>
      </c>
      <c r="B89" s="13" t="s">
        <v>126</v>
      </c>
      <c r="C89" s="16" t="s">
        <v>11</v>
      </c>
      <c r="D89" s="14" t="s">
        <v>117</v>
      </c>
      <c r="E89" s="14" t="s">
        <v>151</v>
      </c>
      <c r="F89" s="4"/>
      <c r="G89" s="4"/>
      <c r="H89" s="4"/>
      <c r="I89" s="4"/>
      <c r="J89" s="4"/>
      <c r="K89" s="4"/>
      <c r="L89" s="4"/>
      <c r="M89" s="4"/>
      <c r="N89" s="4"/>
      <c r="O89" s="5">
        <v>0</v>
      </c>
      <c r="P89" s="23">
        <v>0</v>
      </c>
      <c r="Q89" s="157"/>
      <c r="R89" s="22"/>
      <c r="S89" s="17"/>
    </row>
    <row r="90" spans="1:19" ht="114.75">
      <c r="A90" s="13" t="s">
        <v>125</v>
      </c>
      <c r="B90" s="13" t="s">
        <v>126</v>
      </c>
      <c r="C90" s="16" t="s">
        <v>12</v>
      </c>
      <c r="D90" s="14" t="s">
        <v>94</v>
      </c>
      <c r="E90" s="14" t="s">
        <v>151</v>
      </c>
      <c r="F90" s="4"/>
      <c r="G90" s="4"/>
      <c r="H90" s="4"/>
      <c r="I90" s="4"/>
      <c r="J90" s="4"/>
      <c r="K90" s="4"/>
      <c r="L90" s="4"/>
      <c r="M90" s="4"/>
      <c r="N90" s="4"/>
      <c r="O90" s="1">
        <v>9</v>
      </c>
      <c r="P90" s="4" t="e">
        <f>+(#REF!+#REF!+#REF!)/O90</f>
        <v>#REF!</v>
      </c>
      <c r="Q90" s="157">
        <f>'[1]REP_EPG034_EjecucionPresupuesta'!$S$22</f>
        <v>259718744</v>
      </c>
      <c r="R90" s="22"/>
      <c r="S90" s="17"/>
    </row>
    <row r="91" spans="1:19" ht="114.75">
      <c r="A91" s="13" t="s">
        <v>125</v>
      </c>
      <c r="B91" s="13" t="s">
        <v>126</v>
      </c>
      <c r="C91" s="16" t="s">
        <v>12</v>
      </c>
      <c r="D91" s="14" t="s">
        <v>95</v>
      </c>
      <c r="E91" s="14" t="s">
        <v>151</v>
      </c>
      <c r="F91" s="4"/>
      <c r="G91" s="4"/>
      <c r="H91" s="4"/>
      <c r="I91" s="4"/>
      <c r="J91" s="4"/>
      <c r="K91" s="4"/>
      <c r="L91" s="4"/>
      <c r="M91" s="4"/>
      <c r="N91" s="4"/>
      <c r="O91" s="1">
        <v>1</v>
      </c>
      <c r="P91" s="4" t="e">
        <f>+(#REF!+#REF!+#REF!)/O91</f>
        <v>#REF!</v>
      </c>
      <c r="Q91" s="157"/>
      <c r="R91" s="22"/>
      <c r="S91" s="17"/>
    </row>
    <row r="92" spans="1:19" ht="114.75">
      <c r="A92" s="13" t="s">
        <v>125</v>
      </c>
      <c r="B92" s="13" t="s">
        <v>126</v>
      </c>
      <c r="C92" s="16" t="s">
        <v>12</v>
      </c>
      <c r="D92" s="14" t="s">
        <v>96</v>
      </c>
      <c r="E92" s="14" t="s">
        <v>151</v>
      </c>
      <c r="F92" s="4"/>
      <c r="G92" s="4"/>
      <c r="H92" s="4"/>
      <c r="I92" s="4"/>
      <c r="J92" s="4"/>
      <c r="K92" s="4"/>
      <c r="L92" s="4"/>
      <c r="M92" s="4"/>
      <c r="N92" s="4"/>
      <c r="O92" s="1">
        <v>6</v>
      </c>
      <c r="P92" s="4" t="e">
        <f>+(#REF!+#REF!+#REF!)/O92</f>
        <v>#REF!</v>
      </c>
      <c r="Q92" s="157"/>
      <c r="R92" s="22"/>
      <c r="S92" s="17"/>
    </row>
    <row r="93" spans="1:19" ht="114.75">
      <c r="A93" s="13" t="s">
        <v>125</v>
      </c>
      <c r="B93" s="13" t="s">
        <v>126</v>
      </c>
      <c r="C93" s="16" t="s">
        <v>12</v>
      </c>
      <c r="D93" s="14" t="s">
        <v>97</v>
      </c>
      <c r="E93" s="14" t="s">
        <v>151</v>
      </c>
      <c r="F93" s="4"/>
      <c r="G93" s="4"/>
      <c r="H93" s="4"/>
      <c r="I93" s="4"/>
      <c r="J93" s="4"/>
      <c r="K93" s="4"/>
      <c r="L93" s="4"/>
      <c r="M93" s="4"/>
      <c r="N93" s="4"/>
      <c r="O93" s="1">
        <v>1</v>
      </c>
      <c r="P93" s="4" t="e">
        <f>+(#REF!+#REF!+#REF!)/O93</f>
        <v>#REF!</v>
      </c>
      <c r="Q93" s="157"/>
      <c r="R93" s="22"/>
      <c r="S93" s="17"/>
    </row>
    <row r="94" spans="1:19" ht="114.75">
      <c r="A94" s="13" t="s">
        <v>125</v>
      </c>
      <c r="B94" s="13" t="s">
        <v>126</v>
      </c>
      <c r="C94" s="16" t="s">
        <v>12</v>
      </c>
      <c r="D94" s="14" t="s">
        <v>98</v>
      </c>
      <c r="E94" s="14" t="s">
        <v>151</v>
      </c>
      <c r="F94" s="4"/>
      <c r="G94" s="4"/>
      <c r="H94" s="4"/>
      <c r="I94" s="4"/>
      <c r="J94" s="4"/>
      <c r="K94" s="4"/>
      <c r="L94" s="4"/>
      <c r="M94" s="4"/>
      <c r="N94" s="4"/>
      <c r="O94" s="1">
        <v>4</v>
      </c>
      <c r="P94" s="4" t="e">
        <f>+(#REF!+#REF!+#REF!)/O94</f>
        <v>#REF!</v>
      </c>
      <c r="Q94" s="157"/>
      <c r="R94" s="22"/>
      <c r="S94" s="17"/>
    </row>
    <row r="95" spans="1:19" ht="85.5">
      <c r="A95" s="11" t="s">
        <v>161</v>
      </c>
      <c r="B95" s="11" t="s">
        <v>162</v>
      </c>
      <c r="C95" s="16" t="s">
        <v>7</v>
      </c>
      <c r="D95" s="14" t="s">
        <v>99</v>
      </c>
      <c r="E95" s="14" t="s">
        <v>155</v>
      </c>
      <c r="F95" s="4"/>
      <c r="G95" s="4"/>
      <c r="H95" s="4"/>
      <c r="I95" s="4"/>
      <c r="J95" s="4"/>
      <c r="K95" s="4"/>
      <c r="L95" s="4"/>
      <c r="M95" s="4"/>
      <c r="N95" s="4"/>
      <c r="O95" s="1">
        <v>34</v>
      </c>
      <c r="P95" s="4" t="e">
        <f>+(#REF!+#REF!+#REF!)/O95</f>
        <v>#REF!</v>
      </c>
      <c r="Q95" s="157">
        <f>'[1]REP_EPG034_EjecucionPresupuesta'!$S$15</f>
        <v>6173878265</v>
      </c>
      <c r="R95" s="22"/>
      <c r="S95" s="17"/>
    </row>
    <row r="96" spans="1:19" ht="99.75">
      <c r="A96" s="11" t="s">
        <v>163</v>
      </c>
      <c r="B96" s="11" t="s">
        <v>164</v>
      </c>
      <c r="C96" s="16" t="s">
        <v>7</v>
      </c>
      <c r="D96" s="14" t="s">
        <v>100</v>
      </c>
      <c r="E96" s="14" t="s">
        <v>156</v>
      </c>
      <c r="F96" s="4"/>
      <c r="G96" s="4"/>
      <c r="H96" s="4"/>
      <c r="I96" s="4"/>
      <c r="J96" s="4"/>
      <c r="K96" s="4"/>
      <c r="L96" s="4"/>
      <c r="M96" s="4"/>
      <c r="N96" s="4"/>
      <c r="O96" s="5">
        <v>0</v>
      </c>
      <c r="P96" s="23">
        <v>0</v>
      </c>
      <c r="Q96" s="157"/>
      <c r="R96" s="22"/>
      <c r="S96" s="17"/>
    </row>
    <row r="97" spans="1:19" ht="185.25">
      <c r="A97" s="11" t="s">
        <v>163</v>
      </c>
      <c r="B97" s="11" t="s">
        <v>169</v>
      </c>
      <c r="C97" s="16" t="s">
        <v>7</v>
      </c>
      <c r="D97" s="14" t="s">
        <v>101</v>
      </c>
      <c r="E97" s="14" t="s">
        <v>157</v>
      </c>
      <c r="F97" s="4"/>
      <c r="G97" s="4"/>
      <c r="H97" s="4"/>
      <c r="I97" s="4"/>
      <c r="J97" s="4"/>
      <c r="K97" s="4"/>
      <c r="L97" s="4"/>
      <c r="M97" s="4"/>
      <c r="N97" s="4"/>
      <c r="O97" s="1">
        <v>31</v>
      </c>
      <c r="P97" s="4" t="e">
        <f>+(#REF!+#REF!+#REF!)/O97</f>
        <v>#REF!</v>
      </c>
      <c r="Q97" s="157"/>
      <c r="R97" s="22"/>
      <c r="S97" s="17"/>
    </row>
    <row r="98" spans="1:19" ht="99.75">
      <c r="A98" s="11" t="s">
        <v>167</v>
      </c>
      <c r="B98" s="11" t="s">
        <v>168</v>
      </c>
      <c r="C98" s="16" t="s">
        <v>7</v>
      </c>
      <c r="D98" s="14" t="s">
        <v>102</v>
      </c>
      <c r="E98" s="14" t="s">
        <v>158</v>
      </c>
      <c r="F98" s="4"/>
      <c r="G98" s="4"/>
      <c r="H98" s="4"/>
      <c r="I98" s="4"/>
      <c r="J98" s="4"/>
      <c r="K98" s="4"/>
      <c r="L98" s="4"/>
      <c r="M98" s="4"/>
      <c r="N98" s="4"/>
      <c r="O98" s="1">
        <v>2</v>
      </c>
      <c r="P98" s="4" t="e">
        <f>+(#REF!+#REF!+#REF!)/O98</f>
        <v>#REF!</v>
      </c>
      <c r="Q98" s="157"/>
      <c r="R98" s="22"/>
      <c r="S98" s="17"/>
    </row>
    <row r="99" spans="1:19" ht="171">
      <c r="A99" s="11" t="s">
        <v>165</v>
      </c>
      <c r="B99" s="11" t="s">
        <v>166</v>
      </c>
      <c r="C99" s="16" t="s">
        <v>7</v>
      </c>
      <c r="D99" s="14" t="s">
        <v>103</v>
      </c>
      <c r="E99" s="14" t="s">
        <v>159</v>
      </c>
      <c r="F99" s="4"/>
      <c r="G99" s="4"/>
      <c r="H99" s="4"/>
      <c r="I99" s="4"/>
      <c r="J99" s="4"/>
      <c r="K99" s="4"/>
      <c r="L99" s="4"/>
      <c r="M99" s="4"/>
      <c r="N99" s="4"/>
      <c r="O99" s="1">
        <v>25</v>
      </c>
      <c r="P99" s="4" t="e">
        <f>+(#REF!+#REF!+#REF!)/O99</f>
        <v>#REF!</v>
      </c>
      <c r="Q99" s="157"/>
      <c r="R99" s="22"/>
      <c r="S99" s="17"/>
    </row>
    <row r="100" spans="1:19" ht="171">
      <c r="A100" s="11" t="s">
        <v>165</v>
      </c>
      <c r="B100" s="11" t="s">
        <v>166</v>
      </c>
      <c r="C100" s="16" t="s">
        <v>7</v>
      </c>
      <c r="D100" s="14" t="s">
        <v>104</v>
      </c>
      <c r="E100" s="14" t="s">
        <v>159</v>
      </c>
      <c r="F100" s="4"/>
      <c r="G100" s="4"/>
      <c r="H100" s="4"/>
      <c r="I100" s="4"/>
      <c r="J100" s="4"/>
      <c r="K100" s="4"/>
      <c r="L100" s="4"/>
      <c r="M100" s="4"/>
      <c r="N100" s="4"/>
      <c r="O100" s="1">
        <v>13</v>
      </c>
      <c r="P100" s="4" t="e">
        <f>+(#REF!+#REF!+#REF!)/O100</f>
        <v>#REF!</v>
      </c>
      <c r="Q100" s="157"/>
      <c r="R100" s="22"/>
      <c r="S100" s="17"/>
    </row>
    <row r="101" spans="1:19" ht="99.75">
      <c r="A101" s="11" t="s">
        <v>163</v>
      </c>
      <c r="B101" s="11" t="s">
        <v>164</v>
      </c>
      <c r="C101" s="16" t="s">
        <v>7</v>
      </c>
      <c r="D101" s="14" t="s">
        <v>105</v>
      </c>
      <c r="E101" s="14" t="s">
        <v>156</v>
      </c>
      <c r="F101" s="4"/>
      <c r="G101" s="4"/>
      <c r="H101" s="4"/>
      <c r="I101" s="4"/>
      <c r="J101" s="4"/>
      <c r="K101" s="4"/>
      <c r="L101" s="4"/>
      <c r="M101" s="4"/>
      <c r="N101" s="4"/>
      <c r="O101" s="1">
        <v>2</v>
      </c>
      <c r="P101" s="4" t="e">
        <f>+(#REF!+#REF!+#REF!)/O101</f>
        <v>#REF!</v>
      </c>
      <c r="Q101" s="157"/>
      <c r="R101" s="22"/>
      <c r="S101" s="17"/>
    </row>
    <row r="102" spans="1:19" ht="85.5">
      <c r="A102" s="11" t="s">
        <v>161</v>
      </c>
      <c r="B102" s="11" t="s">
        <v>162</v>
      </c>
      <c r="C102" s="16" t="s">
        <v>7</v>
      </c>
      <c r="D102" s="14" t="s">
        <v>106</v>
      </c>
      <c r="E102" s="14" t="s">
        <v>155</v>
      </c>
      <c r="F102" s="4"/>
      <c r="G102" s="4"/>
      <c r="H102" s="4"/>
      <c r="I102" s="4"/>
      <c r="J102" s="4"/>
      <c r="K102" s="4"/>
      <c r="L102" s="4"/>
      <c r="M102" s="4"/>
      <c r="N102" s="4"/>
      <c r="O102" s="1">
        <v>52</v>
      </c>
      <c r="P102" s="4" t="e">
        <f>+(#REF!+#REF!+#REF!)/O102</f>
        <v>#REF!</v>
      </c>
      <c r="Q102" s="157"/>
      <c r="R102" s="22"/>
      <c r="S102" s="17"/>
    </row>
    <row r="103" spans="1:19" ht="57">
      <c r="A103" s="11" t="s">
        <v>163</v>
      </c>
      <c r="B103" s="11" t="s">
        <v>170</v>
      </c>
      <c r="C103" s="16" t="s">
        <v>7</v>
      </c>
      <c r="D103" s="14" t="s">
        <v>107</v>
      </c>
      <c r="E103" s="14" t="s">
        <v>183</v>
      </c>
      <c r="F103" s="4"/>
      <c r="G103" s="4"/>
      <c r="H103" s="4"/>
      <c r="I103" s="4"/>
      <c r="J103" s="4"/>
      <c r="K103" s="4"/>
      <c r="L103" s="4"/>
      <c r="M103" s="4"/>
      <c r="N103" s="4"/>
      <c r="O103" s="1">
        <v>14</v>
      </c>
      <c r="P103" s="4" t="e">
        <f>+(#REF!+#REF!+#REF!)/O103</f>
        <v>#REF!</v>
      </c>
      <c r="Q103" s="157"/>
      <c r="R103" s="22"/>
      <c r="S103" s="17"/>
    </row>
    <row r="104" spans="1:19" ht="128.25">
      <c r="A104" s="11" t="s">
        <v>176</v>
      </c>
      <c r="B104" s="11" t="s">
        <v>177</v>
      </c>
      <c r="C104" s="16" t="s">
        <v>7</v>
      </c>
      <c r="D104" s="14" t="s">
        <v>108</v>
      </c>
      <c r="E104" s="14" t="s">
        <v>160</v>
      </c>
      <c r="F104" s="4"/>
      <c r="G104" s="4"/>
      <c r="H104" s="4"/>
      <c r="I104" s="4"/>
      <c r="J104" s="4"/>
      <c r="K104" s="4"/>
      <c r="L104" s="4"/>
      <c r="M104" s="4"/>
      <c r="N104" s="4"/>
      <c r="O104" s="1">
        <v>7</v>
      </c>
      <c r="P104" s="4" t="e">
        <f>+(#REF!+#REF!+#REF!)/O104</f>
        <v>#REF!</v>
      </c>
      <c r="Q104" s="157"/>
      <c r="R104" s="22"/>
      <c r="S104" s="17"/>
    </row>
    <row r="105" spans="1:19" ht="99.75">
      <c r="A105" s="11" t="s">
        <v>178</v>
      </c>
      <c r="B105" s="11" t="s">
        <v>179</v>
      </c>
      <c r="C105" s="16" t="s">
        <v>7</v>
      </c>
      <c r="D105" s="14" t="s">
        <v>109</v>
      </c>
      <c r="E105" s="14" t="s">
        <v>155</v>
      </c>
      <c r="F105" s="4"/>
      <c r="G105" s="4"/>
      <c r="H105" s="4"/>
      <c r="I105" s="4"/>
      <c r="J105" s="4"/>
      <c r="K105" s="4"/>
      <c r="L105" s="4"/>
      <c r="M105" s="4"/>
      <c r="N105" s="4"/>
      <c r="O105" s="1">
        <v>174</v>
      </c>
      <c r="P105" s="4" t="e">
        <f>+(#REF!+#REF!+#REF!)/O105</f>
        <v>#REF!</v>
      </c>
      <c r="Q105" s="157"/>
      <c r="R105" s="22"/>
      <c r="S105" s="17"/>
    </row>
    <row r="106" spans="1:19" ht="99.75">
      <c r="A106" s="11" t="s">
        <v>180</v>
      </c>
      <c r="B106" s="11" t="s">
        <v>181</v>
      </c>
      <c r="C106" s="16" t="s">
        <v>7</v>
      </c>
      <c r="D106" s="14" t="s">
        <v>110</v>
      </c>
      <c r="E106" s="14" t="s">
        <v>160</v>
      </c>
      <c r="F106" s="4"/>
      <c r="G106" s="4"/>
      <c r="H106" s="4"/>
      <c r="I106" s="4"/>
      <c r="J106" s="4"/>
      <c r="K106" s="4"/>
      <c r="L106" s="4"/>
      <c r="M106" s="4"/>
      <c r="N106" s="4"/>
      <c r="O106" s="1">
        <v>15</v>
      </c>
      <c r="P106" s="4" t="e">
        <f>+(#REF!+#REF!+#REF!)/O106</f>
        <v>#REF!</v>
      </c>
      <c r="Q106" s="157"/>
      <c r="R106" s="22"/>
      <c r="S106" s="17"/>
    </row>
    <row r="107" spans="1:19" ht="171">
      <c r="A107" s="11" t="s">
        <v>165</v>
      </c>
      <c r="B107" s="11" t="s">
        <v>166</v>
      </c>
      <c r="C107" s="16" t="s">
        <v>7</v>
      </c>
      <c r="D107" s="14" t="s">
        <v>111</v>
      </c>
      <c r="E107" s="14" t="s">
        <v>159</v>
      </c>
      <c r="F107" s="4"/>
      <c r="G107" s="4"/>
      <c r="H107" s="4"/>
      <c r="I107" s="4"/>
      <c r="J107" s="4"/>
      <c r="K107" s="4"/>
      <c r="L107" s="4"/>
      <c r="M107" s="4"/>
      <c r="N107" s="4"/>
      <c r="O107" s="1">
        <v>30</v>
      </c>
      <c r="P107" s="4" t="e">
        <f>+(#REF!+#REF!+#REF!)/O107</f>
        <v>#REF!</v>
      </c>
      <c r="Q107" s="157"/>
      <c r="R107" s="22"/>
      <c r="S107" s="17"/>
    </row>
    <row r="108" spans="1:19" ht="142.5">
      <c r="A108" s="11" t="s">
        <v>175</v>
      </c>
      <c r="B108" s="11" t="s">
        <v>134</v>
      </c>
      <c r="C108" s="16" t="s">
        <v>13</v>
      </c>
      <c r="D108" s="18" t="s">
        <v>123</v>
      </c>
      <c r="E108" s="18"/>
      <c r="F108" s="4"/>
      <c r="G108" s="4"/>
      <c r="H108" s="4"/>
      <c r="I108" s="4"/>
      <c r="J108" s="4"/>
      <c r="K108" s="4"/>
      <c r="L108" s="4"/>
      <c r="M108" s="4"/>
      <c r="N108" s="4"/>
      <c r="O108" s="1">
        <v>0</v>
      </c>
      <c r="P108" s="4">
        <v>0</v>
      </c>
      <c r="Q108" s="39">
        <f>'[1]REP_EPG034_EjecucionPresupuesta'!$S$41</f>
        <v>11842873529</v>
      </c>
      <c r="R108" s="22"/>
      <c r="S108" s="17"/>
    </row>
    <row r="109" spans="1:19" ht="20.25">
      <c r="A109" s="34"/>
      <c r="B109" s="34"/>
      <c r="C109" s="33"/>
      <c r="D109" s="33"/>
      <c r="E109" s="33"/>
      <c r="F109" s="36"/>
      <c r="G109" s="36"/>
      <c r="H109" s="36"/>
      <c r="I109" s="36"/>
      <c r="J109" s="36"/>
      <c r="K109" s="36"/>
      <c r="L109" s="36"/>
      <c r="M109" s="36"/>
      <c r="N109" s="36"/>
      <c r="O109" s="37"/>
      <c r="P109" s="37"/>
      <c r="Q109" s="37"/>
      <c r="R109" s="34"/>
      <c r="S109" s="34"/>
    </row>
    <row r="110" spans="1:19" ht="14.25">
      <c r="A110" s="34"/>
      <c r="B110" s="34"/>
      <c r="C110" s="34"/>
      <c r="D110" s="34"/>
      <c r="E110" s="34"/>
      <c r="F110" s="34"/>
      <c r="G110" s="34"/>
      <c r="H110" s="34"/>
      <c r="I110" s="34"/>
      <c r="J110" s="34"/>
      <c r="K110" s="34"/>
      <c r="L110" s="34"/>
      <c r="M110" s="34"/>
      <c r="N110" s="34"/>
      <c r="O110" s="34"/>
      <c r="P110" s="34"/>
      <c r="Q110" s="34"/>
      <c r="R110" s="34"/>
      <c r="S110" s="34"/>
    </row>
    <row r="111" spans="3:19" ht="14.25">
      <c r="C111" s="34"/>
      <c r="D111" s="34"/>
      <c r="E111" s="34"/>
      <c r="F111" s="34"/>
      <c r="G111" s="34"/>
      <c r="H111" s="34"/>
      <c r="I111" s="34"/>
      <c r="J111" s="34"/>
      <c r="K111" s="34"/>
      <c r="L111" s="34"/>
      <c r="M111" s="34"/>
      <c r="N111" s="34"/>
      <c r="O111" s="34"/>
      <c r="P111" s="34"/>
      <c r="Q111" s="34"/>
      <c r="R111" s="34"/>
      <c r="S111" s="34"/>
    </row>
    <row r="112" spans="3:19" ht="14.25">
      <c r="C112" s="34"/>
      <c r="D112" s="34"/>
      <c r="E112" s="34"/>
      <c r="F112" s="34"/>
      <c r="G112" s="34"/>
      <c r="H112" s="34"/>
      <c r="I112" s="34"/>
      <c r="J112" s="34"/>
      <c r="K112" s="34"/>
      <c r="L112" s="34"/>
      <c r="M112" s="34"/>
      <c r="N112" s="34"/>
      <c r="O112" s="34"/>
      <c r="P112" s="34"/>
      <c r="Q112" s="34"/>
      <c r="R112" s="34"/>
      <c r="S112" s="34"/>
    </row>
  </sheetData>
  <sheetProtection/>
  <mergeCells count="30">
    <mergeCell ref="I7:K7"/>
    <mergeCell ref="L7:N7"/>
    <mergeCell ref="O7:P7"/>
    <mergeCell ref="S7:S8"/>
    <mergeCell ref="A39:A41"/>
    <mergeCell ref="B39:B41"/>
    <mergeCell ref="C39:C41"/>
    <mergeCell ref="A7:A8"/>
    <mergeCell ref="B7:B8"/>
    <mergeCell ref="C7:C8"/>
    <mergeCell ref="D7:D8"/>
    <mergeCell ref="E7:E8"/>
    <mergeCell ref="F7:H7"/>
    <mergeCell ref="A78:A79"/>
    <mergeCell ref="Q7:Q8"/>
    <mergeCell ref="R7:R8"/>
    <mergeCell ref="Q9:Q11"/>
    <mergeCell ref="Q12:Q28"/>
    <mergeCell ref="Q29:Q31"/>
    <mergeCell ref="Q32:Q38"/>
    <mergeCell ref="Q39:Q41"/>
    <mergeCell ref="Q42:Q51"/>
    <mergeCell ref="Q53:Q57"/>
    <mergeCell ref="Q95:Q107"/>
    <mergeCell ref="Q58:Q59"/>
    <mergeCell ref="Q60:Q73"/>
    <mergeCell ref="Q74:Q77"/>
    <mergeCell ref="Q78:Q79"/>
    <mergeCell ref="Q80:Q89"/>
    <mergeCell ref="Q90:Q9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7:T118"/>
  <sheetViews>
    <sheetView zoomScale="70" zoomScaleNormal="70" zoomScalePageLayoutView="0" workbookViewId="0" topLeftCell="A31">
      <selection activeCell="E10" sqref="E10"/>
    </sheetView>
  </sheetViews>
  <sheetFormatPr defaultColWidth="11.19921875" defaultRowHeight="14.25"/>
  <cols>
    <col min="1" max="1" width="25.09765625" style="0" customWidth="1"/>
    <col min="2" max="2" width="23.3984375" style="0" customWidth="1"/>
    <col min="3" max="3" width="18.69921875" style="0" customWidth="1"/>
    <col min="4" max="4" width="15.296875" style="0" customWidth="1"/>
    <col min="5" max="5" width="16.5" style="0" customWidth="1"/>
    <col min="17" max="17" width="15.3984375" style="0" customWidth="1"/>
    <col min="18" max="18" width="18" style="0" customWidth="1"/>
    <col min="19" max="19" width="16.5" style="0" customWidth="1"/>
    <col min="20" max="20" width="18.69921875" style="0" customWidth="1"/>
  </cols>
  <sheetData>
    <row r="6" ht="15" thickBot="1"/>
    <row r="7" spans="1:20" ht="15.75">
      <c r="A7" s="132" t="s">
        <v>133</v>
      </c>
      <c r="B7" s="134" t="s">
        <v>122</v>
      </c>
      <c r="C7" s="134" t="s">
        <v>15</v>
      </c>
      <c r="D7" s="134" t="s">
        <v>17</v>
      </c>
      <c r="E7" s="134" t="s">
        <v>150</v>
      </c>
      <c r="F7" s="134" t="s">
        <v>300</v>
      </c>
      <c r="G7" s="134"/>
      <c r="H7" s="134"/>
      <c r="I7" s="134" t="s">
        <v>188</v>
      </c>
      <c r="J7" s="134"/>
      <c r="K7" s="134"/>
      <c r="L7" s="134" t="s">
        <v>189</v>
      </c>
      <c r="M7" s="134"/>
      <c r="N7" s="134"/>
      <c r="O7" s="134" t="s">
        <v>201</v>
      </c>
      <c r="P7" s="134"/>
      <c r="Q7" s="138" t="s">
        <v>132</v>
      </c>
      <c r="R7" s="138" t="s">
        <v>348</v>
      </c>
      <c r="S7" s="138" t="s">
        <v>301</v>
      </c>
      <c r="T7" s="134" t="s">
        <v>124</v>
      </c>
    </row>
    <row r="8" spans="1:20" ht="48" thickBot="1">
      <c r="A8" s="133"/>
      <c r="B8" s="135"/>
      <c r="C8" s="135"/>
      <c r="D8" s="135"/>
      <c r="E8" s="135"/>
      <c r="F8" s="89" t="s">
        <v>16</v>
      </c>
      <c r="G8" s="89" t="s">
        <v>21</v>
      </c>
      <c r="H8" s="89" t="s">
        <v>118</v>
      </c>
      <c r="I8" s="89" t="s">
        <v>16</v>
      </c>
      <c r="J8" s="89" t="s">
        <v>21</v>
      </c>
      <c r="K8" s="89" t="s">
        <v>118</v>
      </c>
      <c r="L8" s="89" t="s">
        <v>16</v>
      </c>
      <c r="M8" s="89" t="s">
        <v>21</v>
      </c>
      <c r="N8" s="89" t="s">
        <v>118</v>
      </c>
      <c r="O8" s="89" t="s">
        <v>204</v>
      </c>
      <c r="P8" s="89" t="s">
        <v>302</v>
      </c>
      <c r="Q8" s="139"/>
      <c r="R8" s="139"/>
      <c r="S8" s="161"/>
      <c r="T8" s="136"/>
    </row>
    <row r="9" spans="1:20" s="102" customFormat="1" ht="135">
      <c r="A9" s="95" t="s">
        <v>125</v>
      </c>
      <c r="B9" s="95" t="s">
        <v>130</v>
      </c>
      <c r="C9" s="120" t="s">
        <v>1</v>
      </c>
      <c r="D9" s="121" t="s">
        <v>18</v>
      </c>
      <c r="E9" s="121" t="s">
        <v>151</v>
      </c>
      <c r="F9" s="101">
        <v>1</v>
      </c>
      <c r="G9" s="101">
        <v>1</v>
      </c>
      <c r="H9" s="84">
        <f>+IF(F9=0,"SPP",G9/F9)</f>
        <v>1</v>
      </c>
      <c r="I9" s="101">
        <v>1</v>
      </c>
      <c r="J9" s="101">
        <v>1</v>
      </c>
      <c r="K9" s="84">
        <f>+IF(I9=0,"SPP",J9/I9)</f>
        <v>1</v>
      </c>
      <c r="L9" s="101">
        <v>2</v>
      </c>
      <c r="M9" s="101">
        <v>2</v>
      </c>
      <c r="N9" s="84">
        <f>+IF(L9=0,"SPP",M9/L9)</f>
        <v>1</v>
      </c>
      <c r="O9" s="95">
        <f>+VLOOKUP(D9,'[2]SEGUIMIENTO'!$D$18:$N$117,11,FALSE)</f>
        <v>12</v>
      </c>
      <c r="P9" s="96">
        <v>1</v>
      </c>
      <c r="Q9" s="150">
        <v>17433891092</v>
      </c>
      <c r="R9" s="150">
        <v>17233850001.543</v>
      </c>
      <c r="S9" s="91"/>
      <c r="T9" s="83"/>
    </row>
    <row r="10" spans="1:20" s="102" customFormat="1" ht="135">
      <c r="A10" s="98" t="s">
        <v>125</v>
      </c>
      <c r="B10" s="98" t="s">
        <v>130</v>
      </c>
      <c r="C10" s="99" t="s">
        <v>1</v>
      </c>
      <c r="D10" s="100" t="s">
        <v>19</v>
      </c>
      <c r="E10" s="100" t="s">
        <v>151</v>
      </c>
      <c r="F10" s="101">
        <v>0</v>
      </c>
      <c r="G10" s="101">
        <v>0</v>
      </c>
      <c r="H10" s="84" t="str">
        <f aca="true" t="shared" si="0" ref="H10:H73">+IF(F10=0,"SPP",G10/F10)</f>
        <v>SPP</v>
      </c>
      <c r="I10" s="101">
        <v>0</v>
      </c>
      <c r="J10" s="101">
        <v>0</v>
      </c>
      <c r="K10" s="84" t="str">
        <f aca="true" t="shared" si="1" ref="K10:K73">+IF(I10=0,"SPP",J10/I10)</f>
        <v>SPP</v>
      </c>
      <c r="L10" s="101">
        <v>0</v>
      </c>
      <c r="M10" s="101">
        <v>0</v>
      </c>
      <c r="N10" s="84" t="str">
        <f aca="true" t="shared" si="2" ref="N10:N73">+IF(L10=0,"SPP",M10/L10)</f>
        <v>SPP</v>
      </c>
      <c r="O10" s="95">
        <f>+VLOOKUP(D10,'[2]SEGUIMIENTO'!$D$18:$N$117,11,FALSE)</f>
        <v>1</v>
      </c>
      <c r="P10" s="96">
        <v>1</v>
      </c>
      <c r="Q10" s="150"/>
      <c r="R10" s="150"/>
      <c r="S10" s="91"/>
      <c r="T10" s="83"/>
    </row>
    <row r="11" spans="1:20" s="102" customFormat="1" ht="135">
      <c r="A11" s="98" t="s">
        <v>125</v>
      </c>
      <c r="B11" s="98" t="s">
        <v>130</v>
      </c>
      <c r="C11" s="99" t="s">
        <v>1</v>
      </c>
      <c r="D11" s="100" t="s">
        <v>20</v>
      </c>
      <c r="E11" s="100" t="s">
        <v>151</v>
      </c>
      <c r="F11" s="101">
        <v>0</v>
      </c>
      <c r="G11" s="101">
        <v>0</v>
      </c>
      <c r="H11" s="84" t="str">
        <f t="shared" si="0"/>
        <v>SPP</v>
      </c>
      <c r="I11" s="101">
        <v>0</v>
      </c>
      <c r="J11" s="101">
        <v>0</v>
      </c>
      <c r="K11" s="84" t="str">
        <f t="shared" si="1"/>
        <v>SPP</v>
      </c>
      <c r="L11" s="101">
        <v>1</v>
      </c>
      <c r="M11" s="101">
        <v>1</v>
      </c>
      <c r="N11" s="84">
        <f t="shared" si="2"/>
        <v>1</v>
      </c>
      <c r="O11" s="95">
        <f>+VLOOKUP(D11,'[2]SEGUIMIENTO'!$D$18:$N$117,11,FALSE)</f>
        <v>1</v>
      </c>
      <c r="P11" s="96">
        <v>1</v>
      </c>
      <c r="Q11" s="150"/>
      <c r="R11" s="150"/>
      <c r="S11" s="97"/>
      <c r="T11" s="84"/>
    </row>
    <row r="12" spans="1:20" s="102" customFormat="1" ht="135">
      <c r="A12" s="98" t="s">
        <v>125</v>
      </c>
      <c r="B12" s="98" t="s">
        <v>130</v>
      </c>
      <c r="C12" s="99" t="s">
        <v>2</v>
      </c>
      <c r="D12" s="100" t="s">
        <v>22</v>
      </c>
      <c r="E12" s="100" t="s">
        <v>151</v>
      </c>
      <c r="F12" s="101">
        <v>0</v>
      </c>
      <c r="G12" s="101">
        <v>0</v>
      </c>
      <c r="H12" s="84" t="str">
        <f t="shared" si="0"/>
        <v>SPP</v>
      </c>
      <c r="I12" s="101">
        <v>2</v>
      </c>
      <c r="J12" s="101">
        <v>2</v>
      </c>
      <c r="K12" s="84">
        <f t="shared" si="1"/>
        <v>1</v>
      </c>
      <c r="L12" s="101">
        <v>9</v>
      </c>
      <c r="M12" s="101">
        <v>9</v>
      </c>
      <c r="N12" s="84">
        <f t="shared" si="2"/>
        <v>1</v>
      </c>
      <c r="O12" s="95">
        <f>+VLOOKUP(D12,'[2]SEGUIMIENTO'!$D$18:$N$117,11,FALSE)</f>
        <v>16</v>
      </c>
      <c r="P12" s="96">
        <v>1</v>
      </c>
      <c r="Q12" s="149">
        <v>7948602382</v>
      </c>
      <c r="R12" s="150">
        <v>7870352387.36</v>
      </c>
      <c r="S12" s="91"/>
      <c r="T12" s="83"/>
    </row>
    <row r="13" spans="1:20" s="102" customFormat="1" ht="135">
      <c r="A13" s="98" t="s">
        <v>125</v>
      </c>
      <c r="B13" s="98" t="s">
        <v>130</v>
      </c>
      <c r="C13" s="99" t="s">
        <v>2</v>
      </c>
      <c r="D13" s="100" t="s">
        <v>23</v>
      </c>
      <c r="E13" s="100" t="s">
        <v>151</v>
      </c>
      <c r="F13" s="101">
        <v>0</v>
      </c>
      <c r="G13" s="101">
        <v>0</v>
      </c>
      <c r="H13" s="84" t="str">
        <f t="shared" si="0"/>
        <v>SPP</v>
      </c>
      <c r="I13" s="101">
        <v>0</v>
      </c>
      <c r="J13" s="101">
        <v>0</v>
      </c>
      <c r="K13" s="84" t="str">
        <f t="shared" si="1"/>
        <v>SPP</v>
      </c>
      <c r="L13" s="101">
        <v>1</v>
      </c>
      <c r="M13" s="101">
        <v>1</v>
      </c>
      <c r="N13" s="84">
        <f t="shared" si="2"/>
        <v>1</v>
      </c>
      <c r="O13" s="95">
        <f>+VLOOKUP(D13,'[2]SEGUIMIENTO'!$D$18:$N$117,11,FALSE)</f>
        <v>2</v>
      </c>
      <c r="P13" s="96">
        <v>1</v>
      </c>
      <c r="Q13" s="149"/>
      <c r="R13" s="150"/>
      <c r="S13" s="91"/>
      <c r="T13" s="83"/>
    </row>
    <row r="14" spans="1:20" ht="135">
      <c r="A14" s="1" t="s">
        <v>125</v>
      </c>
      <c r="B14" s="1" t="s">
        <v>130</v>
      </c>
      <c r="C14" s="59" t="s">
        <v>2</v>
      </c>
      <c r="D14" s="14" t="s">
        <v>24</v>
      </c>
      <c r="E14" s="14" t="s">
        <v>151</v>
      </c>
      <c r="F14" s="61">
        <v>2</v>
      </c>
      <c r="G14" s="61">
        <v>2</v>
      </c>
      <c r="H14" s="62">
        <f t="shared" si="0"/>
        <v>1</v>
      </c>
      <c r="I14" s="61">
        <v>0</v>
      </c>
      <c r="J14" s="61">
        <v>0</v>
      </c>
      <c r="K14" s="62" t="str">
        <f t="shared" si="1"/>
        <v>SPP</v>
      </c>
      <c r="L14" s="61">
        <v>4</v>
      </c>
      <c r="M14" s="61">
        <v>4</v>
      </c>
      <c r="N14" s="62">
        <f t="shared" si="2"/>
        <v>1</v>
      </c>
      <c r="O14" s="57">
        <f>+VLOOKUP(D14,'[2]SEGUIMIENTO'!$D$18:$N$117,11,FALSE)</f>
        <v>10</v>
      </c>
      <c r="P14" s="29">
        <v>1</v>
      </c>
      <c r="Q14" s="149"/>
      <c r="R14" s="150"/>
      <c r="S14" s="91"/>
      <c r="T14" s="83"/>
    </row>
    <row r="15" spans="1:20" ht="135">
      <c r="A15" s="1" t="s">
        <v>125</v>
      </c>
      <c r="B15" s="1" t="s">
        <v>130</v>
      </c>
      <c r="C15" s="59" t="s">
        <v>2</v>
      </c>
      <c r="D15" s="14" t="s">
        <v>25</v>
      </c>
      <c r="E15" s="14" t="s">
        <v>151</v>
      </c>
      <c r="F15" s="61">
        <v>1</v>
      </c>
      <c r="G15" s="61">
        <v>1</v>
      </c>
      <c r="H15" s="62">
        <f t="shared" si="0"/>
        <v>1</v>
      </c>
      <c r="I15" s="61">
        <v>0</v>
      </c>
      <c r="J15" s="61">
        <v>0</v>
      </c>
      <c r="K15" s="62" t="str">
        <f t="shared" si="1"/>
        <v>SPP</v>
      </c>
      <c r="L15" s="61">
        <v>1</v>
      </c>
      <c r="M15" s="61">
        <v>1</v>
      </c>
      <c r="N15" s="62">
        <f t="shared" si="2"/>
        <v>1</v>
      </c>
      <c r="O15" s="57">
        <f>+VLOOKUP(D15,'[2]SEGUIMIENTO'!$D$18:$N$117,11,FALSE)</f>
        <v>5</v>
      </c>
      <c r="P15" s="29">
        <v>1</v>
      </c>
      <c r="Q15" s="149"/>
      <c r="R15" s="150"/>
      <c r="S15" s="91"/>
      <c r="T15" s="83"/>
    </row>
    <row r="16" spans="1:20" s="102" customFormat="1" ht="204.75">
      <c r="A16" s="98" t="s">
        <v>125</v>
      </c>
      <c r="B16" s="98" t="s">
        <v>130</v>
      </c>
      <c r="C16" s="99" t="s">
        <v>2</v>
      </c>
      <c r="D16" s="100" t="s">
        <v>26</v>
      </c>
      <c r="E16" s="100" t="s">
        <v>151</v>
      </c>
      <c r="F16" s="101">
        <v>0</v>
      </c>
      <c r="G16" s="101">
        <v>0</v>
      </c>
      <c r="H16" s="84" t="str">
        <f t="shared" si="0"/>
        <v>SPP</v>
      </c>
      <c r="I16" s="101">
        <v>0</v>
      </c>
      <c r="J16" s="101">
        <v>0</v>
      </c>
      <c r="K16" s="84" t="str">
        <f t="shared" si="1"/>
        <v>SPP</v>
      </c>
      <c r="L16" s="101">
        <v>1</v>
      </c>
      <c r="M16" s="101">
        <v>0</v>
      </c>
      <c r="N16" s="84">
        <f t="shared" si="2"/>
        <v>0</v>
      </c>
      <c r="O16" s="95">
        <f>+VLOOKUP(D16,'[2]SEGUIMIENTO'!$D$18:$N$117,11,FALSE)</f>
        <v>4</v>
      </c>
      <c r="P16" s="96">
        <v>1</v>
      </c>
      <c r="Q16" s="149"/>
      <c r="R16" s="150"/>
      <c r="S16" s="85" t="s">
        <v>304</v>
      </c>
      <c r="T16" s="85" t="s">
        <v>305</v>
      </c>
    </row>
    <row r="17" spans="1:20" s="102" customFormat="1" ht="232.5">
      <c r="A17" s="98" t="s">
        <v>125</v>
      </c>
      <c r="B17" s="98" t="s">
        <v>130</v>
      </c>
      <c r="C17" s="99" t="s">
        <v>2</v>
      </c>
      <c r="D17" s="100" t="s">
        <v>27</v>
      </c>
      <c r="E17" s="100" t="s">
        <v>151</v>
      </c>
      <c r="F17" s="101">
        <v>0</v>
      </c>
      <c r="G17" s="101">
        <v>0</v>
      </c>
      <c r="H17" s="84" t="str">
        <f t="shared" si="0"/>
        <v>SPP</v>
      </c>
      <c r="I17" s="101">
        <v>0</v>
      </c>
      <c r="J17" s="101">
        <v>0</v>
      </c>
      <c r="K17" s="84" t="str">
        <f t="shared" si="1"/>
        <v>SPP</v>
      </c>
      <c r="L17" s="101">
        <v>0</v>
      </c>
      <c r="M17" s="101">
        <v>0</v>
      </c>
      <c r="N17" s="84" t="str">
        <f t="shared" si="2"/>
        <v>SPP</v>
      </c>
      <c r="O17" s="95">
        <f>+VLOOKUP(D17,'[2]SEGUIMIENTO'!$D$18:$N$117,11,FALSE)</f>
        <v>4</v>
      </c>
      <c r="P17" s="96">
        <v>0</v>
      </c>
      <c r="Q17" s="149"/>
      <c r="R17" s="150"/>
      <c r="S17" s="85" t="s">
        <v>306</v>
      </c>
      <c r="T17" s="85" t="s">
        <v>307</v>
      </c>
    </row>
    <row r="18" spans="1:20" ht="135">
      <c r="A18" s="1" t="s">
        <v>125</v>
      </c>
      <c r="B18" s="1" t="s">
        <v>130</v>
      </c>
      <c r="C18" s="59" t="s">
        <v>2</v>
      </c>
      <c r="D18" s="14" t="s">
        <v>28</v>
      </c>
      <c r="E18" s="14" t="s">
        <v>151</v>
      </c>
      <c r="F18" s="61">
        <v>2</v>
      </c>
      <c r="G18" s="61">
        <v>2</v>
      </c>
      <c r="H18" s="62">
        <f t="shared" si="0"/>
        <v>1</v>
      </c>
      <c r="I18" s="61">
        <v>2</v>
      </c>
      <c r="J18" s="61">
        <v>2</v>
      </c>
      <c r="K18" s="62">
        <f t="shared" si="1"/>
        <v>1</v>
      </c>
      <c r="L18" s="61">
        <v>2</v>
      </c>
      <c r="M18" s="61">
        <v>2</v>
      </c>
      <c r="N18" s="62">
        <f t="shared" si="2"/>
        <v>1</v>
      </c>
      <c r="O18" s="57">
        <f>+VLOOKUP(D18,'[2]SEGUIMIENTO'!$D$18:$N$117,11,FALSE)</f>
        <v>24</v>
      </c>
      <c r="P18" s="29">
        <v>1</v>
      </c>
      <c r="Q18" s="149"/>
      <c r="R18" s="150"/>
      <c r="S18" s="91"/>
      <c r="T18" s="83"/>
    </row>
    <row r="19" spans="1:20" s="102" customFormat="1" ht="135">
      <c r="A19" s="98" t="s">
        <v>125</v>
      </c>
      <c r="B19" s="98" t="s">
        <v>130</v>
      </c>
      <c r="C19" s="99" t="s">
        <v>2</v>
      </c>
      <c r="D19" s="100" t="s">
        <v>29</v>
      </c>
      <c r="E19" s="100" t="s">
        <v>151</v>
      </c>
      <c r="F19" s="101">
        <v>0</v>
      </c>
      <c r="G19" s="101">
        <v>0</v>
      </c>
      <c r="H19" s="84" t="str">
        <f t="shared" si="0"/>
        <v>SPP</v>
      </c>
      <c r="I19" s="101">
        <v>1</v>
      </c>
      <c r="J19" s="101">
        <v>1</v>
      </c>
      <c r="K19" s="84">
        <f t="shared" si="1"/>
        <v>1</v>
      </c>
      <c r="L19" s="101">
        <v>0</v>
      </c>
      <c r="M19" s="101">
        <v>0</v>
      </c>
      <c r="N19" s="84" t="str">
        <f t="shared" si="2"/>
        <v>SPP</v>
      </c>
      <c r="O19" s="95">
        <f>+VLOOKUP(D19,'[2]SEGUIMIENTO'!$D$18:$N$117,11,FALSE)</f>
        <v>4</v>
      </c>
      <c r="P19" s="96">
        <v>1</v>
      </c>
      <c r="Q19" s="149"/>
      <c r="R19" s="150"/>
      <c r="S19" s="91"/>
      <c r="T19" s="83"/>
    </row>
    <row r="20" spans="1:20" s="102" customFormat="1" ht="135">
      <c r="A20" s="98" t="s">
        <v>125</v>
      </c>
      <c r="B20" s="98" t="s">
        <v>130</v>
      </c>
      <c r="C20" s="99" t="s">
        <v>2</v>
      </c>
      <c r="D20" s="100" t="s">
        <v>30</v>
      </c>
      <c r="E20" s="100" t="s">
        <v>151</v>
      </c>
      <c r="F20" s="101">
        <v>1</v>
      </c>
      <c r="G20" s="101">
        <v>1</v>
      </c>
      <c r="H20" s="84">
        <f t="shared" si="0"/>
        <v>1</v>
      </c>
      <c r="I20" s="101">
        <v>1</v>
      </c>
      <c r="J20" s="101">
        <v>1</v>
      </c>
      <c r="K20" s="84">
        <f t="shared" si="1"/>
        <v>1</v>
      </c>
      <c r="L20" s="101">
        <v>1</v>
      </c>
      <c r="M20" s="101">
        <v>1</v>
      </c>
      <c r="N20" s="84">
        <f t="shared" si="2"/>
        <v>1</v>
      </c>
      <c r="O20" s="95">
        <f>+VLOOKUP(D20,'[2]SEGUIMIENTO'!$D$18:$N$117,11,FALSE)</f>
        <v>12</v>
      </c>
      <c r="P20" s="96">
        <v>1</v>
      </c>
      <c r="Q20" s="149"/>
      <c r="R20" s="150"/>
      <c r="S20" s="91"/>
      <c r="T20" s="83"/>
    </row>
    <row r="21" spans="1:20" s="102" customFormat="1" ht="135">
      <c r="A21" s="98" t="s">
        <v>125</v>
      </c>
      <c r="B21" s="98" t="s">
        <v>130</v>
      </c>
      <c r="C21" s="99" t="s">
        <v>2</v>
      </c>
      <c r="D21" s="100" t="s">
        <v>31</v>
      </c>
      <c r="E21" s="100" t="s">
        <v>151</v>
      </c>
      <c r="F21" s="101">
        <v>2</v>
      </c>
      <c r="G21" s="101">
        <v>2</v>
      </c>
      <c r="H21" s="84">
        <f t="shared" si="0"/>
        <v>1</v>
      </c>
      <c r="I21" s="101">
        <v>6</v>
      </c>
      <c r="J21" s="101">
        <v>6</v>
      </c>
      <c r="K21" s="84">
        <f t="shared" si="1"/>
        <v>1</v>
      </c>
      <c r="L21" s="101">
        <v>4</v>
      </c>
      <c r="M21" s="101">
        <v>4</v>
      </c>
      <c r="N21" s="84">
        <f t="shared" si="2"/>
        <v>1</v>
      </c>
      <c r="O21" s="95">
        <f>+VLOOKUP(D21,'[2]SEGUIMIENTO'!$D$18:$N$117,11,FALSE)</f>
        <v>30</v>
      </c>
      <c r="P21" s="96">
        <v>1</v>
      </c>
      <c r="Q21" s="149"/>
      <c r="R21" s="150"/>
      <c r="S21" s="91"/>
      <c r="T21" s="83"/>
    </row>
    <row r="22" spans="1:20" s="102" customFormat="1" ht="135">
      <c r="A22" s="98" t="s">
        <v>125</v>
      </c>
      <c r="B22" s="98" t="s">
        <v>130</v>
      </c>
      <c r="C22" s="99" t="s">
        <v>2</v>
      </c>
      <c r="D22" s="100" t="s">
        <v>32</v>
      </c>
      <c r="E22" s="100" t="s">
        <v>151</v>
      </c>
      <c r="F22" s="101">
        <v>1</v>
      </c>
      <c r="G22" s="101">
        <v>1</v>
      </c>
      <c r="H22" s="84">
        <f t="shared" si="0"/>
        <v>1</v>
      </c>
      <c r="I22" s="101">
        <v>1</v>
      </c>
      <c r="J22" s="101">
        <v>1</v>
      </c>
      <c r="K22" s="84">
        <f t="shared" si="1"/>
        <v>1</v>
      </c>
      <c r="L22" s="101">
        <v>1</v>
      </c>
      <c r="M22" s="101">
        <v>1</v>
      </c>
      <c r="N22" s="84">
        <f t="shared" si="2"/>
        <v>1</v>
      </c>
      <c r="O22" s="95">
        <f>+VLOOKUP(D22,'[2]SEGUIMIENTO'!$D$18:$N$117,11,FALSE)</f>
        <v>12</v>
      </c>
      <c r="P22" s="96">
        <v>1</v>
      </c>
      <c r="Q22" s="149"/>
      <c r="R22" s="150"/>
      <c r="S22" s="91"/>
      <c r="T22" s="83"/>
    </row>
    <row r="23" spans="1:20" s="102" customFormat="1" ht="135">
      <c r="A23" s="98" t="s">
        <v>125</v>
      </c>
      <c r="B23" s="98" t="s">
        <v>130</v>
      </c>
      <c r="C23" s="99" t="s">
        <v>2</v>
      </c>
      <c r="D23" s="100" t="s">
        <v>33</v>
      </c>
      <c r="E23" s="100" t="s">
        <v>151</v>
      </c>
      <c r="F23" s="101">
        <v>0</v>
      </c>
      <c r="G23" s="101">
        <v>0</v>
      </c>
      <c r="H23" s="84" t="str">
        <f t="shared" si="0"/>
        <v>SPP</v>
      </c>
      <c r="I23" s="101">
        <v>0</v>
      </c>
      <c r="J23" s="101">
        <v>0</v>
      </c>
      <c r="K23" s="84" t="str">
        <f t="shared" si="1"/>
        <v>SPP</v>
      </c>
      <c r="L23" s="101">
        <v>1</v>
      </c>
      <c r="M23" s="101">
        <v>1</v>
      </c>
      <c r="N23" s="84">
        <f t="shared" si="2"/>
        <v>1</v>
      </c>
      <c r="O23" s="95">
        <f>+VLOOKUP(D23,'[2]SEGUIMIENTO'!$D$18:$N$117,11,FALSE)</f>
        <v>4</v>
      </c>
      <c r="P23" s="96">
        <v>1</v>
      </c>
      <c r="Q23" s="149"/>
      <c r="R23" s="150"/>
      <c r="S23" s="91"/>
      <c r="T23" s="83"/>
    </row>
    <row r="24" spans="1:20" s="102" customFormat="1" ht="135">
      <c r="A24" s="98" t="s">
        <v>125</v>
      </c>
      <c r="B24" s="98" t="s">
        <v>130</v>
      </c>
      <c r="C24" s="99" t="s">
        <v>2</v>
      </c>
      <c r="D24" s="100" t="s">
        <v>34</v>
      </c>
      <c r="E24" s="100" t="s">
        <v>151</v>
      </c>
      <c r="F24" s="101">
        <v>0</v>
      </c>
      <c r="G24" s="101">
        <v>0</v>
      </c>
      <c r="H24" s="84" t="str">
        <f t="shared" si="0"/>
        <v>SPP</v>
      </c>
      <c r="I24" s="101">
        <v>0</v>
      </c>
      <c r="J24" s="101">
        <v>0</v>
      </c>
      <c r="K24" s="84" t="str">
        <f t="shared" si="1"/>
        <v>SPP</v>
      </c>
      <c r="L24" s="101">
        <v>1</v>
      </c>
      <c r="M24" s="101">
        <v>1</v>
      </c>
      <c r="N24" s="84">
        <f t="shared" si="2"/>
        <v>1</v>
      </c>
      <c r="O24" s="95">
        <v>4</v>
      </c>
      <c r="P24" s="96">
        <v>1</v>
      </c>
      <c r="Q24" s="149"/>
      <c r="R24" s="150"/>
      <c r="S24" s="85" t="s">
        <v>308</v>
      </c>
      <c r="T24" s="83" t="s">
        <v>309</v>
      </c>
    </row>
    <row r="25" spans="1:20" s="102" customFormat="1" ht="135">
      <c r="A25" s="98" t="s">
        <v>125</v>
      </c>
      <c r="B25" s="98" t="s">
        <v>130</v>
      </c>
      <c r="C25" s="99" t="s">
        <v>2</v>
      </c>
      <c r="D25" s="100" t="s">
        <v>35</v>
      </c>
      <c r="E25" s="100" t="s">
        <v>151</v>
      </c>
      <c r="F25" s="101">
        <v>0</v>
      </c>
      <c r="G25" s="101">
        <v>0</v>
      </c>
      <c r="H25" s="84" t="str">
        <f t="shared" si="0"/>
        <v>SPP</v>
      </c>
      <c r="I25" s="101">
        <v>1</v>
      </c>
      <c r="J25" s="101">
        <v>0</v>
      </c>
      <c r="K25" s="84">
        <f t="shared" si="1"/>
        <v>0</v>
      </c>
      <c r="L25" s="101">
        <v>0</v>
      </c>
      <c r="M25" s="101">
        <v>1</v>
      </c>
      <c r="N25" s="105" t="s">
        <v>310</v>
      </c>
      <c r="O25" s="95">
        <f>+VLOOKUP(D25,'[2]SEGUIMIENTO'!$D$18:$N$117,11,FALSE)</f>
        <v>4</v>
      </c>
      <c r="P25" s="96">
        <v>1</v>
      </c>
      <c r="Q25" s="149"/>
      <c r="R25" s="150"/>
      <c r="S25" s="91"/>
      <c r="T25" s="83" t="s">
        <v>311</v>
      </c>
    </row>
    <row r="26" spans="1:20" s="102" customFormat="1" ht="135">
      <c r="A26" s="98" t="s">
        <v>125</v>
      </c>
      <c r="B26" s="98" t="s">
        <v>130</v>
      </c>
      <c r="C26" s="99" t="s">
        <v>2</v>
      </c>
      <c r="D26" s="100" t="s">
        <v>36</v>
      </c>
      <c r="E26" s="100" t="s">
        <v>151</v>
      </c>
      <c r="F26" s="101">
        <v>0</v>
      </c>
      <c r="G26" s="101">
        <v>0</v>
      </c>
      <c r="H26" s="84" t="str">
        <f t="shared" si="0"/>
        <v>SPP</v>
      </c>
      <c r="I26" s="101">
        <v>0</v>
      </c>
      <c r="J26" s="101">
        <v>0</v>
      </c>
      <c r="K26" s="84" t="str">
        <f t="shared" si="1"/>
        <v>SPP</v>
      </c>
      <c r="L26" s="101">
        <v>12</v>
      </c>
      <c r="M26" s="101">
        <v>12</v>
      </c>
      <c r="N26" s="84">
        <f t="shared" si="2"/>
        <v>1</v>
      </c>
      <c r="O26" s="95">
        <f>+VLOOKUP(D26,'[2]SEGUIMIENTO'!$D$18:$N$117,11,FALSE)</f>
        <v>13</v>
      </c>
      <c r="P26" s="96">
        <v>1</v>
      </c>
      <c r="Q26" s="149"/>
      <c r="R26" s="150"/>
      <c r="S26" s="91"/>
      <c r="T26" s="83"/>
    </row>
    <row r="27" spans="1:20" s="102" customFormat="1" ht="135">
      <c r="A27" s="98" t="s">
        <v>125</v>
      </c>
      <c r="B27" s="98" t="s">
        <v>130</v>
      </c>
      <c r="C27" s="99" t="s">
        <v>2</v>
      </c>
      <c r="D27" s="100" t="s">
        <v>37</v>
      </c>
      <c r="E27" s="100" t="s">
        <v>151</v>
      </c>
      <c r="F27" s="101">
        <v>0</v>
      </c>
      <c r="G27" s="101">
        <v>0</v>
      </c>
      <c r="H27" s="84" t="str">
        <f>+IF(F27=0,"SPP",G27/F27)</f>
        <v>SPP</v>
      </c>
      <c r="I27" s="101">
        <v>0</v>
      </c>
      <c r="J27" s="101">
        <v>0</v>
      </c>
      <c r="K27" s="84" t="str">
        <f t="shared" si="1"/>
        <v>SPP</v>
      </c>
      <c r="L27" s="101">
        <v>0</v>
      </c>
      <c r="M27" s="101">
        <v>0</v>
      </c>
      <c r="N27" s="84" t="str">
        <f t="shared" si="2"/>
        <v>SPP</v>
      </c>
      <c r="O27" s="95">
        <f>+VLOOKUP(D27,'[2]SEGUIMIENTO'!$D$18:$N$117,11,FALSE)</f>
        <v>1</v>
      </c>
      <c r="P27" s="96">
        <v>1</v>
      </c>
      <c r="Q27" s="149"/>
      <c r="R27" s="150"/>
      <c r="S27" s="91"/>
      <c r="T27" s="83"/>
    </row>
    <row r="28" spans="1:20" s="102" customFormat="1" ht="135">
      <c r="A28" s="98" t="s">
        <v>125</v>
      </c>
      <c r="B28" s="98" t="s">
        <v>130</v>
      </c>
      <c r="C28" s="99" t="s">
        <v>2</v>
      </c>
      <c r="D28" s="100" t="s">
        <v>38</v>
      </c>
      <c r="E28" s="100" t="s">
        <v>151</v>
      </c>
      <c r="F28" s="101">
        <v>0</v>
      </c>
      <c r="G28" s="101">
        <v>0</v>
      </c>
      <c r="H28" s="84" t="str">
        <f t="shared" si="0"/>
        <v>SPP</v>
      </c>
      <c r="I28" s="101">
        <v>1</v>
      </c>
      <c r="J28" s="101">
        <v>0</v>
      </c>
      <c r="K28" s="84">
        <f t="shared" si="1"/>
        <v>0</v>
      </c>
      <c r="L28" s="101">
        <v>0</v>
      </c>
      <c r="M28" s="101">
        <v>0</v>
      </c>
      <c r="N28" s="84" t="str">
        <f t="shared" si="2"/>
        <v>SPP</v>
      </c>
      <c r="O28" s="95">
        <f>+VLOOKUP(D28,'[2]SEGUIMIENTO'!$D$18:$N$117,11,FALSE)</f>
        <v>4</v>
      </c>
      <c r="P28" s="96">
        <v>1</v>
      </c>
      <c r="Q28" s="149"/>
      <c r="R28" s="150"/>
      <c r="S28" s="91"/>
      <c r="T28" s="83" t="s">
        <v>312</v>
      </c>
    </row>
    <row r="29" spans="1:20" s="102" customFormat="1" ht="120">
      <c r="A29" s="98" t="s">
        <v>135</v>
      </c>
      <c r="B29" s="98" t="s">
        <v>136</v>
      </c>
      <c r="C29" s="99" t="s">
        <v>14</v>
      </c>
      <c r="D29" s="100" t="s">
        <v>39</v>
      </c>
      <c r="E29" s="100" t="s">
        <v>152</v>
      </c>
      <c r="F29" s="101">
        <v>0</v>
      </c>
      <c r="G29" s="101">
        <v>0</v>
      </c>
      <c r="H29" s="84" t="str">
        <f t="shared" si="0"/>
        <v>SPP</v>
      </c>
      <c r="I29" s="101">
        <v>0</v>
      </c>
      <c r="J29" s="101">
        <v>0</v>
      </c>
      <c r="K29" s="84" t="str">
        <f t="shared" si="1"/>
        <v>SPP</v>
      </c>
      <c r="L29" s="101">
        <v>17</v>
      </c>
      <c r="M29" s="101">
        <v>17</v>
      </c>
      <c r="N29" s="84">
        <f t="shared" si="2"/>
        <v>1</v>
      </c>
      <c r="O29" s="95">
        <f>+VLOOKUP(D29,'[2]SEGUIMIENTO'!$D$18:$N$117,11,FALSE)</f>
        <v>17</v>
      </c>
      <c r="P29" s="96">
        <v>1</v>
      </c>
      <c r="Q29" s="150">
        <v>1194030452</v>
      </c>
      <c r="R29" s="150">
        <v>1156468913.2</v>
      </c>
      <c r="S29" s="91"/>
      <c r="T29" s="83"/>
    </row>
    <row r="30" spans="1:20" s="102" customFormat="1" ht="128.25">
      <c r="A30" s="98" t="s">
        <v>135</v>
      </c>
      <c r="B30" s="98" t="s">
        <v>136</v>
      </c>
      <c r="C30" s="99" t="s">
        <v>14</v>
      </c>
      <c r="D30" s="100" t="s">
        <v>40</v>
      </c>
      <c r="E30" s="100" t="s">
        <v>152</v>
      </c>
      <c r="F30" s="101">
        <v>2</v>
      </c>
      <c r="G30" s="101">
        <v>2</v>
      </c>
      <c r="H30" s="84">
        <f t="shared" si="0"/>
        <v>1</v>
      </c>
      <c r="I30" s="101">
        <v>0</v>
      </c>
      <c r="J30" s="101">
        <v>0</v>
      </c>
      <c r="K30" s="84" t="str">
        <f t="shared" si="1"/>
        <v>SPP</v>
      </c>
      <c r="L30" s="101">
        <v>3</v>
      </c>
      <c r="M30" s="101">
        <v>3</v>
      </c>
      <c r="N30" s="84">
        <f t="shared" si="2"/>
        <v>1</v>
      </c>
      <c r="O30" s="95">
        <v>7</v>
      </c>
      <c r="P30" s="96">
        <v>1</v>
      </c>
      <c r="Q30" s="150"/>
      <c r="R30" s="150"/>
      <c r="S30" s="103" t="s">
        <v>313</v>
      </c>
      <c r="T30" s="83" t="s">
        <v>314</v>
      </c>
    </row>
    <row r="31" spans="1:20" s="102" customFormat="1" ht="120">
      <c r="A31" s="98" t="s">
        <v>135</v>
      </c>
      <c r="B31" s="98" t="s">
        <v>136</v>
      </c>
      <c r="C31" s="99" t="s">
        <v>14</v>
      </c>
      <c r="D31" s="100" t="s">
        <v>41</v>
      </c>
      <c r="E31" s="100" t="s">
        <v>152</v>
      </c>
      <c r="F31" s="101">
        <v>1</v>
      </c>
      <c r="G31" s="101">
        <v>1</v>
      </c>
      <c r="H31" s="84">
        <f t="shared" si="0"/>
        <v>1</v>
      </c>
      <c r="I31" s="101">
        <v>0</v>
      </c>
      <c r="J31" s="101">
        <v>0</v>
      </c>
      <c r="K31" s="84" t="str">
        <f t="shared" si="1"/>
        <v>SPP</v>
      </c>
      <c r="L31" s="101">
        <v>1</v>
      </c>
      <c r="M31" s="101">
        <v>1</v>
      </c>
      <c r="N31" s="84">
        <f t="shared" si="2"/>
        <v>1</v>
      </c>
      <c r="O31" s="95">
        <f>+VLOOKUP(D31,'[2]SEGUIMIENTO'!$D$18:$N$117,11,FALSE)</f>
        <v>2</v>
      </c>
      <c r="P31" s="96">
        <v>1</v>
      </c>
      <c r="Q31" s="150"/>
      <c r="R31" s="150"/>
      <c r="S31" s="91"/>
      <c r="T31" s="83"/>
    </row>
    <row r="32" spans="1:20" s="102" customFormat="1" ht="135">
      <c r="A32" s="98" t="s">
        <v>131</v>
      </c>
      <c r="B32" s="98" t="s">
        <v>134</v>
      </c>
      <c r="C32" s="104" t="s">
        <v>3</v>
      </c>
      <c r="D32" s="100" t="s">
        <v>42</v>
      </c>
      <c r="E32" s="100" t="s">
        <v>151</v>
      </c>
      <c r="F32" s="101">
        <v>0</v>
      </c>
      <c r="G32" s="101">
        <v>0</v>
      </c>
      <c r="H32" s="84" t="str">
        <f t="shared" si="0"/>
        <v>SPP</v>
      </c>
      <c r="I32" s="101">
        <v>0</v>
      </c>
      <c r="J32" s="101">
        <v>0</v>
      </c>
      <c r="K32" s="84" t="str">
        <f t="shared" si="1"/>
        <v>SPP</v>
      </c>
      <c r="L32" s="101">
        <v>0</v>
      </c>
      <c r="M32" s="101">
        <v>0</v>
      </c>
      <c r="N32" s="84" t="str">
        <f t="shared" si="2"/>
        <v>SPP</v>
      </c>
      <c r="O32" s="95">
        <f>+VLOOKUP(D32,'[2]SEGUIMIENTO'!$D$18:$N$117,11,FALSE)</f>
        <v>1</v>
      </c>
      <c r="P32" s="96">
        <v>1</v>
      </c>
      <c r="Q32" s="150">
        <v>9824618151</v>
      </c>
      <c r="R32" s="150">
        <v>9657753009.19</v>
      </c>
      <c r="S32" s="91"/>
      <c r="T32" s="83"/>
    </row>
    <row r="33" spans="1:20" s="102" customFormat="1" ht="135">
      <c r="A33" s="98" t="s">
        <v>131</v>
      </c>
      <c r="B33" s="98" t="s">
        <v>134</v>
      </c>
      <c r="C33" s="104" t="s">
        <v>3</v>
      </c>
      <c r="D33" s="100" t="s">
        <v>43</v>
      </c>
      <c r="E33" s="100" t="s">
        <v>151</v>
      </c>
      <c r="F33" s="101">
        <v>0</v>
      </c>
      <c r="G33" s="101">
        <v>0</v>
      </c>
      <c r="H33" s="84" t="str">
        <f t="shared" si="0"/>
        <v>SPP</v>
      </c>
      <c r="I33" s="101">
        <v>0</v>
      </c>
      <c r="J33" s="101">
        <v>0</v>
      </c>
      <c r="K33" s="84" t="str">
        <f t="shared" si="1"/>
        <v>SPP</v>
      </c>
      <c r="L33" s="101">
        <v>2</v>
      </c>
      <c r="M33" s="101">
        <v>2</v>
      </c>
      <c r="N33" s="84">
        <f t="shared" si="2"/>
        <v>1</v>
      </c>
      <c r="O33" s="95">
        <f>+VLOOKUP(D33,'[2]SEGUIMIENTO'!$D$18:$N$117,11,FALSE)</f>
        <v>5</v>
      </c>
      <c r="P33" s="96">
        <v>1</v>
      </c>
      <c r="Q33" s="150"/>
      <c r="R33" s="150"/>
      <c r="S33" s="91"/>
      <c r="T33" s="83"/>
    </row>
    <row r="34" spans="1:20" s="102" customFormat="1" ht="135">
      <c r="A34" s="98" t="s">
        <v>131</v>
      </c>
      <c r="B34" s="98" t="s">
        <v>134</v>
      </c>
      <c r="C34" s="104" t="s">
        <v>3</v>
      </c>
      <c r="D34" s="100" t="s">
        <v>44</v>
      </c>
      <c r="E34" s="100" t="s">
        <v>151</v>
      </c>
      <c r="F34" s="101">
        <v>1</v>
      </c>
      <c r="G34" s="101">
        <v>1</v>
      </c>
      <c r="H34" s="84">
        <f t="shared" si="0"/>
        <v>1</v>
      </c>
      <c r="I34" s="101">
        <v>6</v>
      </c>
      <c r="J34" s="101">
        <v>3</v>
      </c>
      <c r="K34" s="84">
        <f t="shared" si="1"/>
        <v>0.5</v>
      </c>
      <c r="L34" s="101">
        <v>3</v>
      </c>
      <c r="M34" s="101">
        <v>3</v>
      </c>
      <c r="N34" s="84">
        <f t="shared" si="2"/>
        <v>1</v>
      </c>
      <c r="O34" s="95">
        <f>+VLOOKUP(D34,'[2]SEGUIMIENTO'!$D$18:$N$117,11,FALSE)</f>
        <v>19</v>
      </c>
      <c r="P34" s="96">
        <v>0.82</v>
      </c>
      <c r="Q34" s="150"/>
      <c r="R34" s="150"/>
      <c r="S34" s="85" t="s">
        <v>315</v>
      </c>
      <c r="T34" s="85" t="s">
        <v>316</v>
      </c>
    </row>
    <row r="35" spans="1:20" s="102" customFormat="1" ht="225">
      <c r="A35" s="98" t="s">
        <v>131</v>
      </c>
      <c r="B35" s="98" t="s">
        <v>144</v>
      </c>
      <c r="C35" s="104" t="s">
        <v>3</v>
      </c>
      <c r="D35" s="100" t="s">
        <v>45</v>
      </c>
      <c r="E35" s="100" t="s">
        <v>151</v>
      </c>
      <c r="F35" s="101">
        <v>0</v>
      </c>
      <c r="G35" s="101">
        <v>0</v>
      </c>
      <c r="H35" s="84" t="str">
        <f t="shared" si="0"/>
        <v>SPP</v>
      </c>
      <c r="I35" s="101">
        <v>0</v>
      </c>
      <c r="J35" s="101">
        <v>0</v>
      </c>
      <c r="K35" s="84" t="str">
        <f t="shared" si="1"/>
        <v>SPP</v>
      </c>
      <c r="L35" s="101">
        <v>0</v>
      </c>
      <c r="M35" s="101">
        <v>0</v>
      </c>
      <c r="N35" s="84" t="str">
        <f t="shared" si="2"/>
        <v>SPP</v>
      </c>
      <c r="O35" s="95">
        <v>1</v>
      </c>
      <c r="P35" s="96">
        <v>1</v>
      </c>
      <c r="Q35" s="150"/>
      <c r="R35" s="150"/>
      <c r="S35" s="85" t="s">
        <v>317</v>
      </c>
      <c r="T35" s="14" t="s">
        <v>360</v>
      </c>
    </row>
    <row r="36" spans="1:20" s="102" customFormat="1" ht="135">
      <c r="A36" s="98" t="s">
        <v>131</v>
      </c>
      <c r="B36" s="98" t="s">
        <v>134</v>
      </c>
      <c r="C36" s="104" t="s">
        <v>3</v>
      </c>
      <c r="D36" s="100" t="s">
        <v>46</v>
      </c>
      <c r="E36" s="100" t="s">
        <v>151</v>
      </c>
      <c r="F36" s="101">
        <v>0</v>
      </c>
      <c r="G36" s="101">
        <v>0</v>
      </c>
      <c r="H36" s="84" t="str">
        <f t="shared" si="0"/>
        <v>SPP</v>
      </c>
      <c r="I36" s="101">
        <v>0</v>
      </c>
      <c r="J36" s="101">
        <v>0</v>
      </c>
      <c r="K36" s="84" t="str">
        <f t="shared" si="1"/>
        <v>SPP</v>
      </c>
      <c r="L36" s="101">
        <v>0</v>
      </c>
      <c r="M36" s="101">
        <v>0</v>
      </c>
      <c r="N36" s="84" t="str">
        <f t="shared" si="2"/>
        <v>SPP</v>
      </c>
      <c r="O36" s="95">
        <f>+VLOOKUP(D36,'[2]SEGUIMIENTO'!$D$18:$N$117,11,FALSE)</f>
        <v>18</v>
      </c>
      <c r="P36" s="96">
        <v>1</v>
      </c>
      <c r="Q36" s="150"/>
      <c r="R36" s="150"/>
      <c r="S36" s="91"/>
      <c r="T36" s="83" t="s">
        <v>318</v>
      </c>
    </row>
    <row r="37" spans="1:20" s="102" customFormat="1" ht="135">
      <c r="A37" s="98" t="s">
        <v>131</v>
      </c>
      <c r="B37" s="98" t="s">
        <v>134</v>
      </c>
      <c r="C37" s="104" t="s">
        <v>3</v>
      </c>
      <c r="D37" s="100" t="s">
        <v>47</v>
      </c>
      <c r="E37" s="100" t="s">
        <v>151</v>
      </c>
      <c r="F37" s="101">
        <v>0</v>
      </c>
      <c r="G37" s="101">
        <v>0</v>
      </c>
      <c r="H37" s="84" t="str">
        <f t="shared" si="0"/>
        <v>SPP</v>
      </c>
      <c r="I37" s="101">
        <v>2</v>
      </c>
      <c r="J37" s="101">
        <v>1</v>
      </c>
      <c r="K37" s="84">
        <f t="shared" si="1"/>
        <v>0.5</v>
      </c>
      <c r="L37" s="101">
        <v>3</v>
      </c>
      <c r="M37" s="101">
        <v>3</v>
      </c>
      <c r="N37" s="84">
        <f t="shared" si="2"/>
        <v>1</v>
      </c>
      <c r="O37" s="95">
        <f>+VLOOKUP(D37,'[2]SEGUIMIENTO'!$D$18:$N$117,11,FALSE)</f>
        <v>17</v>
      </c>
      <c r="P37" s="96">
        <v>1</v>
      </c>
      <c r="Q37" s="150"/>
      <c r="R37" s="150"/>
      <c r="S37" s="85" t="s">
        <v>319</v>
      </c>
      <c r="T37" s="83" t="s">
        <v>320</v>
      </c>
    </row>
    <row r="38" spans="1:20" s="102" customFormat="1" ht="135">
      <c r="A38" s="98" t="s">
        <v>131</v>
      </c>
      <c r="B38" s="98" t="s">
        <v>134</v>
      </c>
      <c r="C38" s="104" t="s">
        <v>3</v>
      </c>
      <c r="D38" s="100" t="s">
        <v>48</v>
      </c>
      <c r="E38" s="100" t="s">
        <v>151</v>
      </c>
      <c r="F38" s="101">
        <v>0</v>
      </c>
      <c r="G38" s="101">
        <v>0</v>
      </c>
      <c r="H38" s="84" t="str">
        <f t="shared" si="0"/>
        <v>SPP</v>
      </c>
      <c r="I38" s="101">
        <v>0</v>
      </c>
      <c r="J38" s="101">
        <v>0</v>
      </c>
      <c r="K38" s="84" t="str">
        <f t="shared" si="1"/>
        <v>SPP</v>
      </c>
      <c r="L38" s="101">
        <v>0</v>
      </c>
      <c r="M38" s="101">
        <v>0</v>
      </c>
      <c r="N38" s="84" t="str">
        <f t="shared" si="2"/>
        <v>SPP</v>
      </c>
      <c r="O38" s="95">
        <v>1</v>
      </c>
      <c r="P38" s="96">
        <v>1</v>
      </c>
      <c r="Q38" s="150"/>
      <c r="R38" s="150"/>
      <c r="S38" s="91"/>
      <c r="T38" s="83"/>
    </row>
    <row r="39" spans="1:20" s="102" customFormat="1" ht="114">
      <c r="A39" s="167" t="s">
        <v>131</v>
      </c>
      <c r="B39" s="167" t="s">
        <v>134</v>
      </c>
      <c r="C39" s="168" t="s">
        <v>4</v>
      </c>
      <c r="D39" s="100" t="s">
        <v>49</v>
      </c>
      <c r="E39" s="100" t="s">
        <v>151</v>
      </c>
      <c r="F39" s="101">
        <v>0</v>
      </c>
      <c r="G39" s="101">
        <v>0</v>
      </c>
      <c r="H39" s="84" t="str">
        <f t="shared" si="0"/>
        <v>SPP</v>
      </c>
      <c r="I39" s="101">
        <v>0</v>
      </c>
      <c r="J39" s="101">
        <v>0</v>
      </c>
      <c r="K39" s="84" t="str">
        <f t="shared" si="1"/>
        <v>SPP</v>
      </c>
      <c r="L39" s="101">
        <v>0</v>
      </c>
      <c r="M39" s="101">
        <v>0</v>
      </c>
      <c r="N39" s="84" t="str">
        <f t="shared" si="2"/>
        <v>SPP</v>
      </c>
      <c r="O39" s="95">
        <f>+VLOOKUP(D39,'[2]SEGUIMIENTO'!$D$18:$N$117,11,FALSE)</f>
        <v>1</v>
      </c>
      <c r="P39" s="96">
        <v>0</v>
      </c>
      <c r="Q39" s="150">
        <v>1614933183</v>
      </c>
      <c r="R39" s="150">
        <v>1555117889.2</v>
      </c>
      <c r="S39" s="105" t="s">
        <v>321</v>
      </c>
      <c r="T39" s="83" t="s">
        <v>322</v>
      </c>
    </row>
    <row r="40" spans="1:20" s="102" customFormat="1" ht="51">
      <c r="A40" s="167"/>
      <c r="B40" s="167"/>
      <c r="C40" s="168"/>
      <c r="D40" s="100" t="s">
        <v>50</v>
      </c>
      <c r="E40" s="100" t="s">
        <v>151</v>
      </c>
      <c r="F40" s="101">
        <v>0</v>
      </c>
      <c r="G40" s="101">
        <v>0</v>
      </c>
      <c r="H40" s="84" t="str">
        <f t="shared" si="0"/>
        <v>SPP</v>
      </c>
      <c r="I40" s="101">
        <v>1</v>
      </c>
      <c r="J40" s="101">
        <v>1</v>
      </c>
      <c r="K40" s="84">
        <f t="shared" si="1"/>
        <v>1</v>
      </c>
      <c r="L40" s="101">
        <v>1</v>
      </c>
      <c r="M40" s="101">
        <v>1</v>
      </c>
      <c r="N40" s="84">
        <f t="shared" si="2"/>
        <v>1</v>
      </c>
      <c r="O40" s="95">
        <f>+VLOOKUP(D40,'[2]SEGUIMIENTO'!$D$18:$N$117,11,FALSE)</f>
        <v>3</v>
      </c>
      <c r="P40" s="96">
        <v>1</v>
      </c>
      <c r="Q40" s="150"/>
      <c r="R40" s="150"/>
      <c r="S40" s="91"/>
      <c r="T40" s="83"/>
    </row>
    <row r="41" spans="1:20" s="102" customFormat="1" ht="51">
      <c r="A41" s="167"/>
      <c r="B41" s="167"/>
      <c r="C41" s="168"/>
      <c r="D41" s="100" t="s">
        <v>51</v>
      </c>
      <c r="E41" s="100" t="s">
        <v>151</v>
      </c>
      <c r="F41" s="101">
        <v>0</v>
      </c>
      <c r="G41" s="101">
        <v>0</v>
      </c>
      <c r="H41" s="84" t="str">
        <f t="shared" si="0"/>
        <v>SPP</v>
      </c>
      <c r="I41" s="101">
        <v>1</v>
      </c>
      <c r="J41" s="101">
        <v>1</v>
      </c>
      <c r="K41" s="84">
        <f t="shared" si="1"/>
        <v>1</v>
      </c>
      <c r="L41" s="101">
        <v>1</v>
      </c>
      <c r="M41" s="101">
        <v>1</v>
      </c>
      <c r="N41" s="84">
        <f t="shared" si="2"/>
        <v>1</v>
      </c>
      <c r="O41" s="95">
        <f>+VLOOKUP(D41,'[2]SEGUIMIENTO'!$D$18:$N$117,11,FALSE)</f>
        <v>3</v>
      </c>
      <c r="P41" s="96">
        <v>1</v>
      </c>
      <c r="Q41" s="150"/>
      <c r="R41" s="150"/>
      <c r="S41" s="91"/>
      <c r="T41" s="83"/>
    </row>
    <row r="42" spans="1:20" s="102" customFormat="1" ht="85.5">
      <c r="A42" s="98" t="s">
        <v>145</v>
      </c>
      <c r="B42" s="98" t="s">
        <v>146</v>
      </c>
      <c r="C42" s="104" t="s">
        <v>5</v>
      </c>
      <c r="D42" s="100" t="s">
        <v>52</v>
      </c>
      <c r="E42" s="100" t="s">
        <v>154</v>
      </c>
      <c r="F42" s="101">
        <v>0</v>
      </c>
      <c r="G42" s="101">
        <v>0</v>
      </c>
      <c r="H42" s="84" t="str">
        <f t="shared" si="0"/>
        <v>SPP</v>
      </c>
      <c r="I42" s="101">
        <v>1</v>
      </c>
      <c r="J42" s="101">
        <v>0</v>
      </c>
      <c r="K42" s="84">
        <f t="shared" si="1"/>
        <v>0</v>
      </c>
      <c r="L42" s="101">
        <v>1</v>
      </c>
      <c r="M42" s="101">
        <v>0</v>
      </c>
      <c r="N42" s="84">
        <f t="shared" si="2"/>
        <v>0</v>
      </c>
      <c r="O42" s="95">
        <f>+VLOOKUP(D42,'[2]SEGUIMIENTO'!$D$18:$N$117,11,FALSE)</f>
        <v>2</v>
      </c>
      <c r="P42" s="96">
        <v>1</v>
      </c>
      <c r="Q42" s="149">
        <v>703218740</v>
      </c>
      <c r="R42" s="149">
        <v>690693036.2</v>
      </c>
      <c r="S42" s="103" t="s">
        <v>349</v>
      </c>
      <c r="T42" s="83" t="s">
        <v>323</v>
      </c>
    </row>
    <row r="43" spans="1:20" s="102" customFormat="1" ht="75">
      <c r="A43" s="98" t="s">
        <v>145</v>
      </c>
      <c r="B43" s="98" t="s">
        <v>146</v>
      </c>
      <c r="C43" s="104" t="s">
        <v>5</v>
      </c>
      <c r="D43" s="100" t="s">
        <v>53</v>
      </c>
      <c r="E43" s="100" t="s">
        <v>154</v>
      </c>
      <c r="F43" s="101">
        <v>0</v>
      </c>
      <c r="G43" s="101">
        <v>0</v>
      </c>
      <c r="H43" s="84" t="str">
        <f t="shared" si="0"/>
        <v>SPP</v>
      </c>
      <c r="I43" s="101">
        <v>0</v>
      </c>
      <c r="J43" s="101">
        <v>0</v>
      </c>
      <c r="K43" s="84" t="str">
        <f t="shared" si="1"/>
        <v>SPP</v>
      </c>
      <c r="L43" s="101">
        <v>1</v>
      </c>
      <c r="M43" s="101">
        <v>1</v>
      </c>
      <c r="N43" s="84">
        <f t="shared" si="2"/>
        <v>1</v>
      </c>
      <c r="O43" s="95">
        <f>+VLOOKUP(D43,'[2]SEGUIMIENTO'!$D$18:$N$117,11,FALSE)</f>
        <v>1</v>
      </c>
      <c r="P43" s="96">
        <v>1</v>
      </c>
      <c r="Q43" s="149"/>
      <c r="R43" s="149"/>
      <c r="S43" s="91"/>
      <c r="T43" s="83"/>
    </row>
    <row r="44" spans="1:20" s="102" customFormat="1" ht="75">
      <c r="A44" s="98" t="s">
        <v>145</v>
      </c>
      <c r="B44" s="98" t="s">
        <v>146</v>
      </c>
      <c r="C44" s="104" t="s">
        <v>5</v>
      </c>
      <c r="D44" s="100" t="s">
        <v>54</v>
      </c>
      <c r="E44" s="100" t="s">
        <v>154</v>
      </c>
      <c r="F44" s="101">
        <v>0</v>
      </c>
      <c r="G44" s="101">
        <v>0</v>
      </c>
      <c r="H44" s="84" t="str">
        <f t="shared" si="0"/>
        <v>SPP</v>
      </c>
      <c r="I44" s="101">
        <v>0</v>
      </c>
      <c r="J44" s="101">
        <v>0</v>
      </c>
      <c r="K44" s="84" t="str">
        <f t="shared" si="1"/>
        <v>SPP</v>
      </c>
      <c r="L44" s="101">
        <v>1</v>
      </c>
      <c r="M44" s="101">
        <v>1</v>
      </c>
      <c r="N44" s="84">
        <f t="shared" si="2"/>
        <v>1</v>
      </c>
      <c r="O44" s="95">
        <f>+VLOOKUP(D44,'[2]SEGUIMIENTO'!$D$18:$N$117,11,FALSE)</f>
        <v>1</v>
      </c>
      <c r="P44" s="96">
        <v>1</v>
      </c>
      <c r="Q44" s="149"/>
      <c r="R44" s="149"/>
      <c r="S44" s="91"/>
      <c r="T44" s="83"/>
    </row>
    <row r="45" spans="1:20" s="102" customFormat="1" ht="75">
      <c r="A45" s="98" t="s">
        <v>145</v>
      </c>
      <c r="B45" s="98" t="s">
        <v>146</v>
      </c>
      <c r="C45" s="104" t="s">
        <v>5</v>
      </c>
      <c r="D45" s="100" t="s">
        <v>112</v>
      </c>
      <c r="E45" s="100" t="s">
        <v>154</v>
      </c>
      <c r="F45" s="101">
        <v>0</v>
      </c>
      <c r="G45" s="101">
        <v>0</v>
      </c>
      <c r="H45" s="84" t="str">
        <f t="shared" si="0"/>
        <v>SPP</v>
      </c>
      <c r="I45" s="101">
        <v>0</v>
      </c>
      <c r="J45" s="101">
        <v>0</v>
      </c>
      <c r="K45" s="84" t="str">
        <f t="shared" si="1"/>
        <v>SPP</v>
      </c>
      <c r="L45" s="101">
        <v>0</v>
      </c>
      <c r="M45" s="101">
        <v>0</v>
      </c>
      <c r="N45" s="84" t="str">
        <f t="shared" si="2"/>
        <v>SPP</v>
      </c>
      <c r="O45" s="95">
        <f>+VLOOKUP(D45,'[2]SEGUIMIENTO'!$D$18:$N$117,11,FALSE)</f>
        <v>1</v>
      </c>
      <c r="P45" s="96">
        <v>1</v>
      </c>
      <c r="Q45" s="149"/>
      <c r="R45" s="149"/>
      <c r="S45" s="91"/>
      <c r="T45" s="83"/>
    </row>
    <row r="46" spans="1:20" s="102" customFormat="1" ht="199.5">
      <c r="A46" s="98" t="s">
        <v>145</v>
      </c>
      <c r="B46" s="98" t="s">
        <v>146</v>
      </c>
      <c r="C46" s="104" t="s">
        <v>5</v>
      </c>
      <c r="D46" s="100" t="s">
        <v>113</v>
      </c>
      <c r="E46" s="100" t="s">
        <v>154</v>
      </c>
      <c r="F46" s="101">
        <v>1</v>
      </c>
      <c r="G46" s="101">
        <v>1</v>
      </c>
      <c r="H46" s="84">
        <f t="shared" si="0"/>
        <v>1</v>
      </c>
      <c r="I46" s="101">
        <v>1</v>
      </c>
      <c r="J46" s="101">
        <v>0</v>
      </c>
      <c r="K46" s="84">
        <f t="shared" si="1"/>
        <v>0</v>
      </c>
      <c r="L46" s="101">
        <v>1</v>
      </c>
      <c r="M46" s="101">
        <v>0</v>
      </c>
      <c r="N46" s="84">
        <f t="shared" si="2"/>
        <v>0</v>
      </c>
      <c r="O46" s="95">
        <f>+VLOOKUP(D46,'[2]SEGUIMIENTO'!$D$18:$N$117,11,FALSE)</f>
        <v>3</v>
      </c>
      <c r="P46" s="96">
        <v>1</v>
      </c>
      <c r="Q46" s="149"/>
      <c r="R46" s="149"/>
      <c r="S46" s="91"/>
      <c r="T46" s="83" t="s">
        <v>361</v>
      </c>
    </row>
    <row r="47" spans="1:20" s="102" customFormat="1" ht="75">
      <c r="A47" s="98" t="s">
        <v>145</v>
      </c>
      <c r="B47" s="98" t="s">
        <v>146</v>
      </c>
      <c r="C47" s="104" t="s">
        <v>5</v>
      </c>
      <c r="D47" s="100" t="s">
        <v>55</v>
      </c>
      <c r="E47" s="100" t="s">
        <v>154</v>
      </c>
      <c r="F47" s="101">
        <v>1</v>
      </c>
      <c r="G47" s="101">
        <v>1</v>
      </c>
      <c r="H47" s="84">
        <f t="shared" si="0"/>
        <v>1</v>
      </c>
      <c r="I47" s="101">
        <v>0</v>
      </c>
      <c r="J47" s="101">
        <v>0</v>
      </c>
      <c r="K47" s="84" t="str">
        <f t="shared" si="1"/>
        <v>SPP</v>
      </c>
      <c r="L47" s="101">
        <v>0</v>
      </c>
      <c r="M47" s="101">
        <v>0</v>
      </c>
      <c r="N47" s="84" t="str">
        <f t="shared" si="2"/>
        <v>SPP</v>
      </c>
      <c r="O47" s="95">
        <f>+VLOOKUP(D47,'[2]SEGUIMIENTO'!$D$18:$N$117,11,FALSE)</f>
        <v>2</v>
      </c>
      <c r="P47" s="96">
        <v>1</v>
      </c>
      <c r="Q47" s="149"/>
      <c r="R47" s="149"/>
      <c r="S47" s="91"/>
      <c r="T47" s="83"/>
    </row>
    <row r="48" spans="1:20" s="102" customFormat="1" ht="75">
      <c r="A48" s="98" t="s">
        <v>145</v>
      </c>
      <c r="B48" s="98" t="s">
        <v>146</v>
      </c>
      <c r="C48" s="104" t="s">
        <v>5</v>
      </c>
      <c r="D48" s="100" t="s">
        <v>56</v>
      </c>
      <c r="E48" s="100" t="s">
        <v>154</v>
      </c>
      <c r="F48" s="101">
        <v>0</v>
      </c>
      <c r="G48" s="101">
        <v>0</v>
      </c>
      <c r="H48" s="84" t="str">
        <f t="shared" si="0"/>
        <v>SPP</v>
      </c>
      <c r="I48" s="101">
        <v>1</v>
      </c>
      <c r="J48" s="101">
        <v>1</v>
      </c>
      <c r="K48" s="84">
        <f t="shared" si="1"/>
        <v>1</v>
      </c>
      <c r="L48" s="101">
        <v>0</v>
      </c>
      <c r="M48" s="101">
        <v>0</v>
      </c>
      <c r="N48" s="84" t="str">
        <f t="shared" si="2"/>
        <v>SPP</v>
      </c>
      <c r="O48" s="95">
        <f>+VLOOKUP(D48,'[2]SEGUIMIENTO'!$D$18:$N$117,11,FALSE)</f>
        <v>2</v>
      </c>
      <c r="P48" s="96">
        <v>1</v>
      </c>
      <c r="Q48" s="149"/>
      <c r="R48" s="149"/>
      <c r="S48" s="91"/>
      <c r="T48" s="83"/>
    </row>
    <row r="49" spans="1:20" s="102" customFormat="1" ht="142.5">
      <c r="A49" s="98" t="s">
        <v>145</v>
      </c>
      <c r="B49" s="98" t="s">
        <v>146</v>
      </c>
      <c r="C49" s="104" t="s">
        <v>5</v>
      </c>
      <c r="D49" s="100" t="s">
        <v>57</v>
      </c>
      <c r="E49" s="100" t="s">
        <v>154</v>
      </c>
      <c r="F49" s="101">
        <v>1</v>
      </c>
      <c r="G49" s="101">
        <v>0</v>
      </c>
      <c r="H49" s="84">
        <f t="shared" si="0"/>
        <v>0</v>
      </c>
      <c r="I49" s="101">
        <v>0</v>
      </c>
      <c r="J49" s="101">
        <v>0</v>
      </c>
      <c r="K49" s="84" t="str">
        <f t="shared" si="1"/>
        <v>SPP</v>
      </c>
      <c r="L49" s="101">
        <v>1</v>
      </c>
      <c r="M49" s="101">
        <v>1</v>
      </c>
      <c r="N49" s="84">
        <f t="shared" si="2"/>
        <v>1</v>
      </c>
      <c r="O49" s="95">
        <f>+VLOOKUP(D49,'[2]SEGUIMIENTO'!$D$18:$N$117,11,FALSE)</f>
        <v>6</v>
      </c>
      <c r="P49" s="96">
        <v>1</v>
      </c>
      <c r="Q49" s="149"/>
      <c r="R49" s="149"/>
      <c r="S49" s="105" t="s">
        <v>324</v>
      </c>
      <c r="T49" s="83" t="s">
        <v>359</v>
      </c>
    </row>
    <row r="50" spans="1:20" ht="75">
      <c r="A50" s="1" t="s">
        <v>145</v>
      </c>
      <c r="B50" s="1" t="s">
        <v>146</v>
      </c>
      <c r="C50" s="65" t="s">
        <v>5</v>
      </c>
      <c r="D50" s="14" t="s">
        <v>58</v>
      </c>
      <c r="E50" s="14" t="s">
        <v>154</v>
      </c>
      <c r="F50" s="61">
        <v>0</v>
      </c>
      <c r="G50" s="61">
        <v>0</v>
      </c>
      <c r="H50" s="62" t="str">
        <f t="shared" si="0"/>
        <v>SPP</v>
      </c>
      <c r="I50" s="61">
        <v>0</v>
      </c>
      <c r="J50" s="61">
        <v>0</v>
      </c>
      <c r="K50" s="62" t="str">
        <f t="shared" si="1"/>
        <v>SPP</v>
      </c>
      <c r="L50" s="61">
        <v>2</v>
      </c>
      <c r="M50" s="61">
        <v>2</v>
      </c>
      <c r="N50" s="62">
        <f t="shared" si="2"/>
        <v>1</v>
      </c>
      <c r="O50" s="57">
        <f>+VLOOKUP(D50,'[2]SEGUIMIENTO'!$D$18:$N$117,11,FALSE)</f>
        <v>8</v>
      </c>
      <c r="P50" s="29">
        <v>1</v>
      </c>
      <c r="Q50" s="149"/>
      <c r="R50" s="149"/>
      <c r="S50" s="91"/>
      <c r="T50" s="83"/>
    </row>
    <row r="51" spans="1:20" ht="75">
      <c r="A51" s="1" t="s">
        <v>145</v>
      </c>
      <c r="B51" s="1" t="s">
        <v>146</v>
      </c>
      <c r="C51" s="65" t="s">
        <v>5</v>
      </c>
      <c r="D51" s="14" t="s">
        <v>59</v>
      </c>
      <c r="E51" s="14" t="s">
        <v>154</v>
      </c>
      <c r="F51" s="61">
        <v>0</v>
      </c>
      <c r="G51" s="61">
        <v>0</v>
      </c>
      <c r="H51" s="62" t="str">
        <f t="shared" si="0"/>
        <v>SPP</v>
      </c>
      <c r="I51" s="61">
        <v>0</v>
      </c>
      <c r="J51" s="61">
        <v>0</v>
      </c>
      <c r="K51" s="62" t="str">
        <f t="shared" si="1"/>
        <v>SPP</v>
      </c>
      <c r="L51" s="61">
        <v>1</v>
      </c>
      <c r="M51" s="61">
        <v>1</v>
      </c>
      <c r="N51" s="62">
        <f t="shared" si="2"/>
        <v>1</v>
      </c>
      <c r="O51" s="57">
        <f>+VLOOKUP(D51,'[2]SEGUIMIENTO'!$D$18:$N$117,11,FALSE)</f>
        <v>1</v>
      </c>
      <c r="P51" s="29">
        <v>1</v>
      </c>
      <c r="Q51" s="149"/>
      <c r="R51" s="149"/>
      <c r="S51" s="91"/>
      <c r="T51" s="83"/>
    </row>
    <row r="52" spans="1:20" s="102" customFormat="1" ht="165">
      <c r="A52" s="98" t="s">
        <v>131</v>
      </c>
      <c r="B52" s="98" t="s">
        <v>137</v>
      </c>
      <c r="C52" s="104" t="s">
        <v>6</v>
      </c>
      <c r="D52" s="100" t="s">
        <v>114</v>
      </c>
      <c r="E52" s="100" t="s">
        <v>153</v>
      </c>
      <c r="F52" s="101">
        <v>0</v>
      </c>
      <c r="G52" s="101">
        <v>0</v>
      </c>
      <c r="H52" s="84" t="str">
        <f t="shared" si="0"/>
        <v>SPP</v>
      </c>
      <c r="I52" s="101">
        <v>0</v>
      </c>
      <c r="J52" s="101">
        <v>0</v>
      </c>
      <c r="K52" s="84" t="str">
        <f t="shared" si="1"/>
        <v>SPP</v>
      </c>
      <c r="L52" s="101">
        <v>6</v>
      </c>
      <c r="M52" s="101">
        <v>6</v>
      </c>
      <c r="N52" s="84">
        <f t="shared" si="2"/>
        <v>1</v>
      </c>
      <c r="O52" s="95">
        <f>+VLOOKUP(D52,'[2]SEGUIMIENTO'!$D$18:$N$117,11,FALSE)</f>
        <v>7</v>
      </c>
      <c r="P52" s="96">
        <v>0.85</v>
      </c>
      <c r="Q52" s="149">
        <v>2899501539</v>
      </c>
      <c r="R52" s="150">
        <v>2780297738.2</v>
      </c>
      <c r="S52" s="105" t="s">
        <v>325</v>
      </c>
      <c r="T52" s="83" t="s">
        <v>362</v>
      </c>
    </row>
    <row r="53" spans="1:20" s="102" customFormat="1" ht="105">
      <c r="A53" s="98" t="s">
        <v>139</v>
      </c>
      <c r="B53" s="98" t="s">
        <v>140</v>
      </c>
      <c r="C53" s="104" t="s">
        <v>6</v>
      </c>
      <c r="D53" s="100" t="s">
        <v>60</v>
      </c>
      <c r="E53" s="100" t="s">
        <v>153</v>
      </c>
      <c r="F53" s="101">
        <v>0</v>
      </c>
      <c r="G53" s="101">
        <v>0</v>
      </c>
      <c r="H53" s="84" t="str">
        <f t="shared" si="0"/>
        <v>SPP</v>
      </c>
      <c r="I53" s="101">
        <v>0</v>
      </c>
      <c r="J53" s="101">
        <v>0</v>
      </c>
      <c r="K53" s="84" t="str">
        <f t="shared" si="1"/>
        <v>SPP</v>
      </c>
      <c r="L53" s="101">
        <v>1</v>
      </c>
      <c r="M53" s="101">
        <v>1</v>
      </c>
      <c r="N53" s="84">
        <f t="shared" si="2"/>
        <v>1</v>
      </c>
      <c r="O53" s="95">
        <f>+VLOOKUP(D53,'[2]SEGUIMIENTO'!$D$18:$N$117,11,FALSE)</f>
        <v>2</v>
      </c>
      <c r="P53" s="96">
        <v>1</v>
      </c>
      <c r="Q53" s="149"/>
      <c r="R53" s="150"/>
      <c r="S53" s="91"/>
      <c r="T53" s="83"/>
    </row>
    <row r="54" spans="1:20" ht="150">
      <c r="A54" s="87" t="s">
        <v>139</v>
      </c>
      <c r="B54" s="87" t="s">
        <v>138</v>
      </c>
      <c r="C54" s="65" t="s">
        <v>6</v>
      </c>
      <c r="D54" s="14" t="s">
        <v>61</v>
      </c>
      <c r="E54" s="14" t="s">
        <v>153</v>
      </c>
      <c r="F54" s="61">
        <v>0</v>
      </c>
      <c r="G54" s="61">
        <v>0</v>
      </c>
      <c r="H54" s="62" t="str">
        <f t="shared" si="0"/>
        <v>SPP</v>
      </c>
      <c r="I54" s="61">
        <v>0</v>
      </c>
      <c r="J54" s="61">
        <v>0</v>
      </c>
      <c r="K54" s="62" t="str">
        <f t="shared" si="1"/>
        <v>SPP</v>
      </c>
      <c r="L54" s="61">
        <v>2</v>
      </c>
      <c r="M54" s="61">
        <v>2</v>
      </c>
      <c r="N54" s="62">
        <f t="shared" si="2"/>
        <v>1</v>
      </c>
      <c r="O54" s="57">
        <f>+VLOOKUP(D54,'[2]SEGUIMIENTO'!$D$18:$N$117,11,FALSE)</f>
        <v>7</v>
      </c>
      <c r="P54" s="29">
        <v>1</v>
      </c>
      <c r="Q54" s="149"/>
      <c r="R54" s="150"/>
      <c r="S54" s="91"/>
      <c r="T54" s="83"/>
    </row>
    <row r="55" spans="1:20" ht="135">
      <c r="A55" s="1" t="s">
        <v>125</v>
      </c>
      <c r="B55" s="1" t="s">
        <v>134</v>
      </c>
      <c r="C55" s="65" t="s">
        <v>6</v>
      </c>
      <c r="D55" s="14" t="s">
        <v>62</v>
      </c>
      <c r="E55" s="14" t="s">
        <v>153</v>
      </c>
      <c r="F55" s="61">
        <v>0</v>
      </c>
      <c r="G55" s="61">
        <v>0</v>
      </c>
      <c r="H55" s="62" t="str">
        <f t="shared" si="0"/>
        <v>SPP</v>
      </c>
      <c r="I55" s="61">
        <v>1</v>
      </c>
      <c r="J55" s="61">
        <v>1</v>
      </c>
      <c r="K55" s="62">
        <f t="shared" si="1"/>
        <v>1</v>
      </c>
      <c r="L55" s="61">
        <v>0</v>
      </c>
      <c r="M55" s="61">
        <v>0</v>
      </c>
      <c r="N55" s="62" t="str">
        <f t="shared" si="2"/>
        <v>SPP</v>
      </c>
      <c r="O55" s="57">
        <f>+VLOOKUP(D55,'[2]SEGUIMIENTO'!$D$18:$N$117,11,FALSE)</f>
        <v>3</v>
      </c>
      <c r="P55" s="29">
        <v>1</v>
      </c>
      <c r="Q55" s="149"/>
      <c r="R55" s="150"/>
      <c r="S55" s="91"/>
      <c r="T55" s="83"/>
    </row>
    <row r="56" spans="1:20" ht="135">
      <c r="A56" s="1" t="s">
        <v>125</v>
      </c>
      <c r="B56" s="1" t="s">
        <v>134</v>
      </c>
      <c r="C56" s="65" t="s">
        <v>6</v>
      </c>
      <c r="D56" s="14" t="s">
        <v>63</v>
      </c>
      <c r="E56" s="14" t="s">
        <v>153</v>
      </c>
      <c r="F56" s="61">
        <v>0</v>
      </c>
      <c r="G56" s="61">
        <v>0</v>
      </c>
      <c r="H56" s="62" t="str">
        <f t="shared" si="0"/>
        <v>SPP</v>
      </c>
      <c r="I56" s="61">
        <v>0</v>
      </c>
      <c r="J56" s="61">
        <v>0</v>
      </c>
      <c r="K56" s="62" t="str">
        <f t="shared" si="1"/>
        <v>SPP</v>
      </c>
      <c r="L56" s="61">
        <v>5</v>
      </c>
      <c r="M56" s="61">
        <v>5</v>
      </c>
      <c r="N56" s="62">
        <f t="shared" si="2"/>
        <v>1</v>
      </c>
      <c r="O56" s="57">
        <f>+VLOOKUP(D56,'[2]SEGUIMIENTO'!$D$18:$N$117,11,FALSE)</f>
        <v>10</v>
      </c>
      <c r="P56" s="29">
        <v>1</v>
      </c>
      <c r="Q56" s="149"/>
      <c r="R56" s="150"/>
      <c r="S56" s="91"/>
      <c r="T56" s="83"/>
    </row>
    <row r="57" spans="1:20" s="102" customFormat="1" ht="213.75">
      <c r="A57" s="98" t="s">
        <v>125</v>
      </c>
      <c r="B57" s="98" t="s">
        <v>134</v>
      </c>
      <c r="C57" s="104" t="s">
        <v>6</v>
      </c>
      <c r="D57" s="100" t="s">
        <v>64</v>
      </c>
      <c r="E57" s="100" t="s">
        <v>153</v>
      </c>
      <c r="F57" s="101">
        <v>0</v>
      </c>
      <c r="G57" s="101">
        <v>0</v>
      </c>
      <c r="H57" s="84" t="str">
        <f t="shared" si="0"/>
        <v>SPP</v>
      </c>
      <c r="I57" s="101">
        <v>0</v>
      </c>
      <c r="J57" s="101">
        <v>0</v>
      </c>
      <c r="K57" s="84" t="str">
        <f t="shared" si="1"/>
        <v>SPP</v>
      </c>
      <c r="L57" s="101">
        <v>1</v>
      </c>
      <c r="M57" s="101">
        <v>1</v>
      </c>
      <c r="N57" s="84">
        <f t="shared" si="2"/>
        <v>1</v>
      </c>
      <c r="O57" s="95">
        <f>+VLOOKUP(D57,'[2]SEGUIMIENTO'!$D$18:$N$117,11,FALSE)</f>
        <v>8</v>
      </c>
      <c r="P57" s="96">
        <v>0.37</v>
      </c>
      <c r="Q57" s="149"/>
      <c r="R57" s="150"/>
      <c r="S57" s="83" t="s">
        <v>325</v>
      </c>
      <c r="T57" s="83" t="s">
        <v>326</v>
      </c>
    </row>
    <row r="58" spans="1:20" s="102" customFormat="1" ht="135">
      <c r="A58" s="98" t="s">
        <v>125</v>
      </c>
      <c r="B58" s="98" t="s">
        <v>134</v>
      </c>
      <c r="C58" s="104" t="s">
        <v>8</v>
      </c>
      <c r="D58" s="100" t="s">
        <v>65</v>
      </c>
      <c r="E58" s="100" t="s">
        <v>151</v>
      </c>
      <c r="F58" s="101">
        <v>1</v>
      </c>
      <c r="G58" s="101">
        <v>1</v>
      </c>
      <c r="H58" s="84">
        <f t="shared" si="0"/>
        <v>1</v>
      </c>
      <c r="I58" s="106">
        <v>1</v>
      </c>
      <c r="J58" s="106">
        <v>1</v>
      </c>
      <c r="K58" s="107">
        <f t="shared" si="1"/>
        <v>1</v>
      </c>
      <c r="L58" s="106">
        <v>1</v>
      </c>
      <c r="M58" s="106">
        <v>1</v>
      </c>
      <c r="N58" s="107">
        <f t="shared" si="2"/>
        <v>1</v>
      </c>
      <c r="O58" s="98">
        <f>+VLOOKUP(D58,'[2]SEGUIMIENTO'!$D$18:$N$117,11,FALSE)</f>
        <v>12</v>
      </c>
      <c r="P58" s="108">
        <v>1</v>
      </c>
      <c r="Q58" s="149">
        <v>11038987114</v>
      </c>
      <c r="R58" s="150">
        <v>10920112887.2</v>
      </c>
      <c r="S58" s="91"/>
      <c r="T58" s="109" t="s">
        <v>327</v>
      </c>
    </row>
    <row r="59" spans="1:20" s="102" customFormat="1" ht="135">
      <c r="A59" s="98" t="s">
        <v>125</v>
      </c>
      <c r="B59" s="98" t="s">
        <v>134</v>
      </c>
      <c r="C59" s="104" t="s">
        <v>8</v>
      </c>
      <c r="D59" s="100" t="s">
        <v>66</v>
      </c>
      <c r="E59" s="100" t="s">
        <v>151</v>
      </c>
      <c r="F59" s="101">
        <v>2</v>
      </c>
      <c r="G59" s="101">
        <v>2</v>
      </c>
      <c r="H59" s="84">
        <f t="shared" si="0"/>
        <v>1</v>
      </c>
      <c r="I59" s="106">
        <v>2</v>
      </c>
      <c r="J59" s="106">
        <v>2</v>
      </c>
      <c r="K59" s="107">
        <f t="shared" si="1"/>
        <v>1</v>
      </c>
      <c r="L59" s="106">
        <v>2</v>
      </c>
      <c r="M59" s="106">
        <v>2</v>
      </c>
      <c r="N59" s="107">
        <f t="shared" si="2"/>
        <v>1</v>
      </c>
      <c r="O59" s="98">
        <v>24</v>
      </c>
      <c r="P59" s="108">
        <v>1</v>
      </c>
      <c r="Q59" s="149"/>
      <c r="R59" s="150"/>
      <c r="S59" s="91"/>
      <c r="T59" s="110"/>
    </row>
    <row r="60" spans="1:20" s="102" customFormat="1" ht="135">
      <c r="A60" s="98" t="s">
        <v>125</v>
      </c>
      <c r="B60" s="98" t="s">
        <v>134</v>
      </c>
      <c r="C60" s="104" t="s">
        <v>9</v>
      </c>
      <c r="D60" s="100" t="s">
        <v>67</v>
      </c>
      <c r="E60" s="100" t="s">
        <v>151</v>
      </c>
      <c r="F60" s="101">
        <v>0</v>
      </c>
      <c r="G60" s="101">
        <v>0</v>
      </c>
      <c r="H60" s="84" t="str">
        <f t="shared" si="0"/>
        <v>SPP</v>
      </c>
      <c r="I60" s="106">
        <v>1</v>
      </c>
      <c r="J60" s="106">
        <v>1</v>
      </c>
      <c r="K60" s="107">
        <f t="shared" si="1"/>
        <v>1</v>
      </c>
      <c r="L60" s="106">
        <v>0</v>
      </c>
      <c r="M60" s="106">
        <v>0</v>
      </c>
      <c r="N60" s="107" t="str">
        <f t="shared" si="2"/>
        <v>SPP</v>
      </c>
      <c r="O60" s="98">
        <f>+VLOOKUP(D60,'[2]SEGUIMIENTO'!$D$18:$N$117,11,FALSE)</f>
        <v>4</v>
      </c>
      <c r="P60" s="108">
        <v>1</v>
      </c>
      <c r="Q60" s="149">
        <v>3591542380</v>
      </c>
      <c r="R60" s="150">
        <v>3537899388.05</v>
      </c>
      <c r="S60" s="109" t="s">
        <v>328</v>
      </c>
      <c r="T60" s="83" t="s">
        <v>329</v>
      </c>
    </row>
    <row r="61" spans="1:20" ht="135">
      <c r="A61" s="1" t="s">
        <v>125</v>
      </c>
      <c r="B61" s="1" t="s">
        <v>134</v>
      </c>
      <c r="C61" s="65" t="s">
        <v>9</v>
      </c>
      <c r="D61" s="14" t="s">
        <v>68</v>
      </c>
      <c r="E61" s="14" t="s">
        <v>151</v>
      </c>
      <c r="F61" s="61">
        <v>0</v>
      </c>
      <c r="G61" s="61">
        <v>0</v>
      </c>
      <c r="H61" s="62" t="str">
        <f t="shared" si="0"/>
        <v>SPP</v>
      </c>
      <c r="I61" s="93">
        <v>1</v>
      </c>
      <c r="J61" s="93">
        <v>1</v>
      </c>
      <c r="K61" s="94">
        <f t="shared" si="1"/>
        <v>1</v>
      </c>
      <c r="L61" s="93">
        <v>0</v>
      </c>
      <c r="M61" s="93">
        <v>0</v>
      </c>
      <c r="N61" s="94" t="str">
        <f t="shared" si="2"/>
        <v>SPP</v>
      </c>
      <c r="O61" s="63">
        <f>+VLOOKUP(D61,'[2]SEGUIMIENTO'!$D$18:$N$117,11,FALSE)</f>
        <v>4</v>
      </c>
      <c r="P61" s="4">
        <v>1</v>
      </c>
      <c r="Q61" s="149"/>
      <c r="R61" s="150"/>
      <c r="S61" s="91"/>
      <c r="T61" s="83"/>
    </row>
    <row r="62" spans="1:20" ht="135">
      <c r="A62" s="1" t="s">
        <v>125</v>
      </c>
      <c r="B62" s="1" t="s">
        <v>134</v>
      </c>
      <c r="C62" s="65" t="s">
        <v>9</v>
      </c>
      <c r="D62" s="14" t="s">
        <v>69</v>
      </c>
      <c r="E62" s="14" t="s">
        <v>151</v>
      </c>
      <c r="F62" s="61">
        <v>0</v>
      </c>
      <c r="G62" s="61">
        <v>0</v>
      </c>
      <c r="H62" s="62" t="str">
        <f t="shared" si="0"/>
        <v>SPP</v>
      </c>
      <c r="I62" s="93">
        <v>0</v>
      </c>
      <c r="J62" s="93">
        <v>0</v>
      </c>
      <c r="K62" s="94" t="str">
        <f t="shared" si="1"/>
        <v>SPP</v>
      </c>
      <c r="L62" s="93">
        <v>0</v>
      </c>
      <c r="M62" s="93">
        <v>0</v>
      </c>
      <c r="N62" s="94" t="str">
        <f t="shared" si="2"/>
        <v>SPP</v>
      </c>
      <c r="O62" s="63">
        <f>+VLOOKUP(D62,'[2]SEGUIMIENTO'!$D$18:$N$117,11,FALSE)</f>
        <v>2</v>
      </c>
      <c r="P62" s="4">
        <v>1</v>
      </c>
      <c r="Q62" s="149"/>
      <c r="R62" s="150"/>
      <c r="S62" s="91"/>
      <c r="T62" s="83"/>
    </row>
    <row r="63" spans="1:20" s="102" customFormat="1" ht="135">
      <c r="A63" s="98" t="s">
        <v>125</v>
      </c>
      <c r="B63" s="98" t="s">
        <v>134</v>
      </c>
      <c r="C63" s="104" t="s">
        <v>9</v>
      </c>
      <c r="D63" s="100" t="s">
        <v>70</v>
      </c>
      <c r="E63" s="100" t="s">
        <v>151</v>
      </c>
      <c r="F63" s="101">
        <v>1</v>
      </c>
      <c r="G63" s="101">
        <v>1</v>
      </c>
      <c r="H63" s="84">
        <f t="shared" si="0"/>
        <v>1</v>
      </c>
      <c r="I63" s="106">
        <v>1</v>
      </c>
      <c r="J63" s="106">
        <v>0</v>
      </c>
      <c r="K63" s="107">
        <f t="shared" si="1"/>
        <v>0</v>
      </c>
      <c r="L63" s="106">
        <v>1</v>
      </c>
      <c r="M63" s="106">
        <v>1</v>
      </c>
      <c r="N63" s="107">
        <f t="shared" si="2"/>
        <v>1</v>
      </c>
      <c r="O63" s="98">
        <f>+VLOOKUP(D63,'[2]SEGUIMIENTO'!$D$18:$N$117,11,FALSE)</f>
        <v>12</v>
      </c>
      <c r="P63" s="108">
        <v>1</v>
      </c>
      <c r="Q63" s="149"/>
      <c r="R63" s="150"/>
      <c r="S63" s="91"/>
      <c r="T63" s="83"/>
    </row>
    <row r="64" spans="1:20" ht="135">
      <c r="A64" s="1" t="s">
        <v>125</v>
      </c>
      <c r="B64" s="1" t="s">
        <v>134</v>
      </c>
      <c r="C64" s="65" t="s">
        <v>9</v>
      </c>
      <c r="D64" s="14" t="s">
        <v>71</v>
      </c>
      <c r="E64" s="14" t="s">
        <v>151</v>
      </c>
      <c r="F64" s="61">
        <v>0</v>
      </c>
      <c r="G64" s="61">
        <v>0</v>
      </c>
      <c r="H64" s="62" t="str">
        <f t="shared" si="0"/>
        <v>SPP</v>
      </c>
      <c r="I64" s="93">
        <v>1</v>
      </c>
      <c r="J64" s="93">
        <v>1</v>
      </c>
      <c r="K64" s="94">
        <f t="shared" si="1"/>
        <v>1</v>
      </c>
      <c r="L64" s="93">
        <v>0</v>
      </c>
      <c r="M64" s="93">
        <v>0</v>
      </c>
      <c r="N64" s="94" t="str">
        <f t="shared" si="2"/>
        <v>SPP</v>
      </c>
      <c r="O64" s="63">
        <f>+VLOOKUP(D64,'[2]SEGUIMIENTO'!$D$18:$N$117,11,FALSE)</f>
        <v>4</v>
      </c>
      <c r="P64" s="4">
        <v>1</v>
      </c>
      <c r="Q64" s="149"/>
      <c r="R64" s="150"/>
      <c r="S64" s="91"/>
      <c r="T64" s="83"/>
    </row>
    <row r="65" spans="1:20" s="102" customFormat="1" ht="135">
      <c r="A65" s="98" t="s">
        <v>125</v>
      </c>
      <c r="B65" s="98" t="s">
        <v>134</v>
      </c>
      <c r="C65" s="104" t="s">
        <v>9</v>
      </c>
      <c r="D65" s="100" t="s">
        <v>72</v>
      </c>
      <c r="E65" s="100" t="s">
        <v>151</v>
      </c>
      <c r="F65" s="101">
        <v>0</v>
      </c>
      <c r="G65" s="101">
        <v>0</v>
      </c>
      <c r="H65" s="84" t="str">
        <f t="shared" si="0"/>
        <v>SPP</v>
      </c>
      <c r="I65" s="106">
        <v>0</v>
      </c>
      <c r="J65" s="106">
        <v>0</v>
      </c>
      <c r="K65" s="107" t="str">
        <f t="shared" si="1"/>
        <v>SPP</v>
      </c>
      <c r="L65" s="106">
        <v>1</v>
      </c>
      <c r="M65" s="106">
        <v>0</v>
      </c>
      <c r="N65" s="107">
        <f t="shared" si="2"/>
        <v>0</v>
      </c>
      <c r="O65" s="98">
        <f>+VLOOKUP(D65,'[2]SEGUIMIENTO'!$D$18:$N$117,11,FALSE)</f>
        <v>4</v>
      </c>
      <c r="P65" s="108">
        <v>1</v>
      </c>
      <c r="Q65" s="149"/>
      <c r="R65" s="150"/>
      <c r="S65" s="111" t="s">
        <v>330</v>
      </c>
      <c r="T65" s="111" t="s">
        <v>216</v>
      </c>
    </row>
    <row r="66" spans="1:20" ht="135">
      <c r="A66" s="1" t="s">
        <v>125</v>
      </c>
      <c r="B66" s="1" t="s">
        <v>134</v>
      </c>
      <c r="C66" s="65" t="s">
        <v>9</v>
      </c>
      <c r="D66" s="14" t="s">
        <v>73</v>
      </c>
      <c r="E66" s="14" t="s">
        <v>151</v>
      </c>
      <c r="F66" s="61">
        <v>0</v>
      </c>
      <c r="G66" s="61">
        <v>0</v>
      </c>
      <c r="H66" s="62" t="str">
        <f t="shared" si="0"/>
        <v>SPP</v>
      </c>
      <c r="I66" s="93">
        <v>0</v>
      </c>
      <c r="J66" s="93">
        <v>0</v>
      </c>
      <c r="K66" s="94" t="str">
        <f t="shared" si="1"/>
        <v>SPP</v>
      </c>
      <c r="L66" s="93">
        <v>1</v>
      </c>
      <c r="M66" s="93">
        <v>1</v>
      </c>
      <c r="N66" s="94">
        <f t="shared" si="2"/>
        <v>1</v>
      </c>
      <c r="O66" s="63">
        <f>+VLOOKUP(D66,'[2]SEGUIMIENTO'!$D$18:$N$117,11,FALSE)</f>
        <v>4</v>
      </c>
      <c r="P66" s="4">
        <v>1</v>
      </c>
      <c r="Q66" s="149"/>
      <c r="R66" s="150"/>
      <c r="S66" s="91"/>
      <c r="T66" s="83"/>
    </row>
    <row r="67" spans="1:20" ht="135">
      <c r="A67" s="1" t="s">
        <v>125</v>
      </c>
      <c r="B67" s="1" t="s">
        <v>134</v>
      </c>
      <c r="C67" s="65" t="s">
        <v>9</v>
      </c>
      <c r="D67" s="14" t="s">
        <v>74</v>
      </c>
      <c r="E67" s="14" t="s">
        <v>151</v>
      </c>
      <c r="F67" s="61">
        <v>1</v>
      </c>
      <c r="G67" s="61">
        <v>1</v>
      </c>
      <c r="H67" s="62">
        <f t="shared" si="0"/>
        <v>1</v>
      </c>
      <c r="I67" s="93">
        <v>1</v>
      </c>
      <c r="J67" s="93">
        <v>1</v>
      </c>
      <c r="K67" s="94">
        <f t="shared" si="1"/>
        <v>1</v>
      </c>
      <c r="L67" s="93">
        <v>1</v>
      </c>
      <c r="M67" s="93">
        <v>1</v>
      </c>
      <c r="N67" s="94">
        <f t="shared" si="2"/>
        <v>1</v>
      </c>
      <c r="O67" s="63">
        <f>+VLOOKUP(D67,'[2]SEGUIMIENTO'!$D$18:$N$117,11,FALSE)</f>
        <v>12</v>
      </c>
      <c r="P67" s="4">
        <v>1</v>
      </c>
      <c r="Q67" s="149"/>
      <c r="R67" s="150"/>
      <c r="S67" s="91"/>
      <c r="T67" s="83"/>
    </row>
    <row r="68" spans="1:20" s="102" customFormat="1" ht="135">
      <c r="A68" s="98" t="s">
        <v>125</v>
      </c>
      <c r="B68" s="98" t="s">
        <v>134</v>
      </c>
      <c r="C68" s="104" t="s">
        <v>9</v>
      </c>
      <c r="D68" s="100" t="s">
        <v>75</v>
      </c>
      <c r="E68" s="100" t="s">
        <v>151</v>
      </c>
      <c r="F68" s="101">
        <v>0</v>
      </c>
      <c r="G68" s="101">
        <v>0</v>
      </c>
      <c r="H68" s="84" t="str">
        <f t="shared" si="0"/>
        <v>SPP</v>
      </c>
      <c r="I68" s="106">
        <v>0</v>
      </c>
      <c r="J68" s="106">
        <v>0</v>
      </c>
      <c r="K68" s="107" t="str">
        <f t="shared" si="1"/>
        <v>SPP</v>
      </c>
      <c r="L68" s="106">
        <v>1</v>
      </c>
      <c r="M68" s="106">
        <v>1</v>
      </c>
      <c r="N68" s="107">
        <f t="shared" si="2"/>
        <v>1</v>
      </c>
      <c r="O68" s="98">
        <v>1</v>
      </c>
      <c r="P68" s="108">
        <v>1</v>
      </c>
      <c r="Q68" s="149"/>
      <c r="R68" s="150"/>
      <c r="S68" s="91"/>
      <c r="T68" s="83" t="s">
        <v>358</v>
      </c>
    </row>
    <row r="69" spans="1:20" s="102" customFormat="1" ht="135">
      <c r="A69" s="98" t="s">
        <v>125</v>
      </c>
      <c r="B69" s="98" t="s">
        <v>134</v>
      </c>
      <c r="C69" s="104" t="s">
        <v>9</v>
      </c>
      <c r="D69" s="100" t="s">
        <v>76</v>
      </c>
      <c r="E69" s="100" t="s">
        <v>151</v>
      </c>
      <c r="F69" s="101">
        <v>0</v>
      </c>
      <c r="G69" s="101">
        <v>0</v>
      </c>
      <c r="H69" s="84" t="str">
        <f t="shared" si="0"/>
        <v>SPP</v>
      </c>
      <c r="I69" s="106">
        <v>0</v>
      </c>
      <c r="J69" s="106">
        <v>0</v>
      </c>
      <c r="K69" s="107" t="str">
        <f t="shared" si="1"/>
        <v>SPP</v>
      </c>
      <c r="L69" s="106">
        <v>1</v>
      </c>
      <c r="M69" s="106">
        <v>1</v>
      </c>
      <c r="N69" s="107">
        <f t="shared" si="2"/>
        <v>1</v>
      </c>
      <c r="O69" s="98">
        <v>1</v>
      </c>
      <c r="P69" s="108">
        <v>1</v>
      </c>
      <c r="Q69" s="149"/>
      <c r="R69" s="150"/>
      <c r="S69" s="91"/>
      <c r="T69" s="83" t="s">
        <v>331</v>
      </c>
    </row>
    <row r="70" spans="1:20" ht="135">
      <c r="A70" s="1" t="s">
        <v>125</v>
      </c>
      <c r="B70" s="1" t="s">
        <v>134</v>
      </c>
      <c r="C70" s="65" t="s">
        <v>9</v>
      </c>
      <c r="D70" s="14" t="s">
        <v>77</v>
      </c>
      <c r="E70" s="14" t="s">
        <v>151</v>
      </c>
      <c r="F70" s="61">
        <v>1</v>
      </c>
      <c r="G70" s="61">
        <v>1</v>
      </c>
      <c r="H70" s="62">
        <f t="shared" si="0"/>
        <v>1</v>
      </c>
      <c r="I70" s="93">
        <v>1</v>
      </c>
      <c r="J70" s="93">
        <v>1</v>
      </c>
      <c r="K70" s="94">
        <f t="shared" si="1"/>
        <v>1</v>
      </c>
      <c r="L70" s="93">
        <v>1</v>
      </c>
      <c r="M70" s="93">
        <v>1</v>
      </c>
      <c r="N70" s="94">
        <f t="shared" si="2"/>
        <v>1</v>
      </c>
      <c r="O70" s="63">
        <f>+VLOOKUP(D70,'[2]SEGUIMIENTO'!$D$18:$N$117,11,FALSE)</f>
        <v>12</v>
      </c>
      <c r="P70" s="4">
        <v>1</v>
      </c>
      <c r="Q70" s="149"/>
      <c r="R70" s="150"/>
      <c r="S70" s="91"/>
      <c r="T70" s="83"/>
    </row>
    <row r="71" spans="1:20" s="102" customFormat="1" ht="135">
      <c r="A71" s="98" t="s">
        <v>125</v>
      </c>
      <c r="B71" s="98" t="s">
        <v>134</v>
      </c>
      <c r="C71" s="104" t="s">
        <v>9</v>
      </c>
      <c r="D71" s="100" t="s">
        <v>115</v>
      </c>
      <c r="E71" s="100" t="s">
        <v>151</v>
      </c>
      <c r="F71" s="101">
        <v>0</v>
      </c>
      <c r="G71" s="101">
        <v>0</v>
      </c>
      <c r="H71" s="84" t="str">
        <f t="shared" si="0"/>
        <v>SPP</v>
      </c>
      <c r="I71" s="106">
        <v>0</v>
      </c>
      <c r="J71" s="106">
        <v>0</v>
      </c>
      <c r="K71" s="107" t="str">
        <f t="shared" si="1"/>
        <v>SPP</v>
      </c>
      <c r="L71" s="106">
        <v>1</v>
      </c>
      <c r="M71" s="106">
        <v>1</v>
      </c>
      <c r="N71" s="107">
        <f t="shared" si="2"/>
        <v>1</v>
      </c>
      <c r="O71" s="98">
        <v>1</v>
      </c>
      <c r="P71" s="108">
        <v>1</v>
      </c>
      <c r="Q71" s="149"/>
      <c r="R71" s="150"/>
      <c r="S71" s="91"/>
      <c r="T71" s="83"/>
    </row>
    <row r="72" spans="1:20" s="102" customFormat="1" ht="135">
      <c r="A72" s="98" t="s">
        <v>125</v>
      </c>
      <c r="B72" s="98" t="s">
        <v>134</v>
      </c>
      <c r="C72" s="104" t="s">
        <v>9</v>
      </c>
      <c r="D72" s="100" t="s">
        <v>78</v>
      </c>
      <c r="E72" s="100" t="s">
        <v>151</v>
      </c>
      <c r="F72" s="101">
        <v>0</v>
      </c>
      <c r="G72" s="101">
        <v>0</v>
      </c>
      <c r="H72" s="84" t="str">
        <f t="shared" si="0"/>
        <v>SPP</v>
      </c>
      <c r="I72" s="106">
        <v>1</v>
      </c>
      <c r="J72" s="106">
        <v>0</v>
      </c>
      <c r="K72" s="107">
        <f t="shared" si="1"/>
        <v>0</v>
      </c>
      <c r="L72" s="106">
        <v>0</v>
      </c>
      <c r="M72" s="106">
        <v>0</v>
      </c>
      <c r="N72" s="107" t="str">
        <f t="shared" si="2"/>
        <v>SPP</v>
      </c>
      <c r="O72" s="98">
        <f>+VLOOKUP(D72,'[2]SEGUIMIENTO'!$D$18:$N$117,11,FALSE)</f>
        <v>4</v>
      </c>
      <c r="P72" s="108">
        <v>0.5</v>
      </c>
      <c r="Q72" s="149"/>
      <c r="R72" s="150"/>
      <c r="S72" s="91"/>
      <c r="T72" s="83" t="s">
        <v>332</v>
      </c>
    </row>
    <row r="73" spans="1:20" ht="135">
      <c r="A73" s="1" t="s">
        <v>125</v>
      </c>
      <c r="B73" s="1" t="s">
        <v>134</v>
      </c>
      <c r="C73" s="65" t="s">
        <v>9</v>
      </c>
      <c r="D73" s="14" t="s">
        <v>79</v>
      </c>
      <c r="E73" s="14" t="s">
        <v>151</v>
      </c>
      <c r="F73" s="61">
        <v>0</v>
      </c>
      <c r="G73" s="61">
        <v>0</v>
      </c>
      <c r="H73" s="62" t="str">
        <f t="shared" si="0"/>
        <v>SPP</v>
      </c>
      <c r="I73" s="93">
        <v>0</v>
      </c>
      <c r="J73" s="93">
        <v>0</v>
      </c>
      <c r="K73" s="94" t="str">
        <f t="shared" si="1"/>
        <v>SPP</v>
      </c>
      <c r="L73" s="93">
        <v>1</v>
      </c>
      <c r="M73" s="93">
        <v>1</v>
      </c>
      <c r="N73" s="94">
        <f t="shared" si="2"/>
        <v>1</v>
      </c>
      <c r="O73" s="63">
        <f>+VLOOKUP(D73,'[2]SEGUIMIENTO'!$D$18:$N$117,11,FALSE)</f>
        <v>4</v>
      </c>
      <c r="P73" s="4">
        <v>1</v>
      </c>
      <c r="Q73" s="149"/>
      <c r="R73" s="150"/>
      <c r="S73" s="91"/>
      <c r="T73" s="83"/>
    </row>
    <row r="74" spans="1:20" s="102" customFormat="1" ht="135">
      <c r="A74" s="98" t="s">
        <v>173</v>
      </c>
      <c r="B74" s="98" t="s">
        <v>174</v>
      </c>
      <c r="C74" s="104" t="s">
        <v>10</v>
      </c>
      <c r="D74" s="112" t="s">
        <v>80</v>
      </c>
      <c r="E74" s="113" t="s">
        <v>182</v>
      </c>
      <c r="F74" s="101">
        <v>5</v>
      </c>
      <c r="G74" s="101">
        <v>5</v>
      </c>
      <c r="H74" s="84">
        <f aca="true" t="shared" si="3" ref="H74:H114">+IF(F74=0,"SPP",G74/F74)</f>
        <v>1</v>
      </c>
      <c r="I74" s="106">
        <v>15</v>
      </c>
      <c r="J74" s="106">
        <v>15</v>
      </c>
      <c r="K74" s="107">
        <f aca="true" t="shared" si="4" ref="K74:K114">+IF(I74=0,"SPP",J74/I74)</f>
        <v>1</v>
      </c>
      <c r="L74" s="106">
        <v>4</v>
      </c>
      <c r="M74" s="106">
        <v>4</v>
      </c>
      <c r="N74" s="107">
        <f aca="true" t="shared" si="5" ref="N74:N118">+IF(L74=0,"SPP",M74/L74)</f>
        <v>1</v>
      </c>
      <c r="O74" s="98">
        <v>15</v>
      </c>
      <c r="P74" s="108">
        <v>1</v>
      </c>
      <c r="Q74" s="149">
        <v>2772614321</v>
      </c>
      <c r="R74" s="150">
        <v>2733472925.2</v>
      </c>
      <c r="S74" s="91"/>
      <c r="T74" s="83" t="s">
        <v>333</v>
      </c>
    </row>
    <row r="75" spans="1:20" s="102" customFormat="1" ht="210">
      <c r="A75" s="98" t="s">
        <v>171</v>
      </c>
      <c r="B75" s="98" t="s">
        <v>172</v>
      </c>
      <c r="C75" s="104" t="s">
        <v>10</v>
      </c>
      <c r="D75" s="112" t="s">
        <v>81</v>
      </c>
      <c r="E75" s="113" t="s">
        <v>182</v>
      </c>
      <c r="F75" s="101">
        <v>0</v>
      </c>
      <c r="G75" s="101">
        <v>0</v>
      </c>
      <c r="H75" s="84" t="str">
        <f t="shared" si="3"/>
        <v>SPP</v>
      </c>
      <c r="I75" s="106">
        <v>3</v>
      </c>
      <c r="J75" s="106">
        <v>1</v>
      </c>
      <c r="K75" s="107">
        <f t="shared" si="4"/>
        <v>0.3333333333333333</v>
      </c>
      <c r="L75" s="106">
        <v>4</v>
      </c>
      <c r="M75" s="106">
        <v>4</v>
      </c>
      <c r="N75" s="107">
        <f t="shared" si="5"/>
        <v>1</v>
      </c>
      <c r="O75" s="98">
        <f>+VLOOKUP(D75,'[2]SEGUIMIENTO'!$D$18:$N$117,11,FALSE)</f>
        <v>7</v>
      </c>
      <c r="P75" s="108">
        <v>1</v>
      </c>
      <c r="Q75" s="149"/>
      <c r="R75" s="150"/>
      <c r="S75" s="91"/>
      <c r="T75" s="83" t="s">
        <v>334</v>
      </c>
    </row>
    <row r="76" spans="1:20" ht="135">
      <c r="A76" s="1" t="s">
        <v>173</v>
      </c>
      <c r="B76" s="1" t="s">
        <v>174</v>
      </c>
      <c r="C76" s="65" t="s">
        <v>10</v>
      </c>
      <c r="D76" s="69" t="s">
        <v>82</v>
      </c>
      <c r="E76" s="60" t="s">
        <v>182</v>
      </c>
      <c r="F76" s="61">
        <v>1</v>
      </c>
      <c r="G76" s="61">
        <v>1</v>
      </c>
      <c r="H76" s="62">
        <f t="shared" si="3"/>
        <v>1</v>
      </c>
      <c r="I76" s="93">
        <v>0</v>
      </c>
      <c r="J76" s="93">
        <v>0</v>
      </c>
      <c r="K76" s="94" t="str">
        <f t="shared" si="4"/>
        <v>SPP</v>
      </c>
      <c r="L76" s="93">
        <v>11</v>
      </c>
      <c r="M76" s="93">
        <v>11</v>
      </c>
      <c r="N76" s="94">
        <f t="shared" si="5"/>
        <v>1</v>
      </c>
      <c r="O76" s="63">
        <v>19</v>
      </c>
      <c r="P76" s="4">
        <v>1</v>
      </c>
      <c r="Q76" s="149"/>
      <c r="R76" s="150"/>
      <c r="S76" s="91"/>
      <c r="T76" s="83" t="s">
        <v>278</v>
      </c>
    </row>
    <row r="77" spans="1:20" ht="210">
      <c r="A77" s="1" t="s">
        <v>171</v>
      </c>
      <c r="B77" s="1" t="s">
        <v>172</v>
      </c>
      <c r="C77" s="65" t="s">
        <v>10</v>
      </c>
      <c r="D77" s="69" t="s">
        <v>83</v>
      </c>
      <c r="E77" s="60" t="s">
        <v>182</v>
      </c>
      <c r="F77" s="61">
        <v>0</v>
      </c>
      <c r="G77" s="61">
        <v>0</v>
      </c>
      <c r="H77" s="62" t="str">
        <f t="shared" si="3"/>
        <v>SPP</v>
      </c>
      <c r="I77" s="93">
        <v>6</v>
      </c>
      <c r="J77" s="93">
        <v>4</v>
      </c>
      <c r="K77" s="94">
        <f t="shared" si="4"/>
        <v>0.6666666666666666</v>
      </c>
      <c r="L77" s="93">
        <v>16</v>
      </c>
      <c r="M77" s="93">
        <v>15</v>
      </c>
      <c r="N77" s="94">
        <f t="shared" si="5"/>
        <v>0.9375</v>
      </c>
      <c r="O77" s="63">
        <v>34</v>
      </c>
      <c r="P77" s="4">
        <v>0.77</v>
      </c>
      <c r="Q77" s="149"/>
      <c r="R77" s="150"/>
      <c r="S77" s="91"/>
      <c r="T77" s="83" t="s">
        <v>278</v>
      </c>
    </row>
    <row r="78" spans="1:20" ht="120">
      <c r="A78" s="140" t="s">
        <v>127</v>
      </c>
      <c r="B78" s="1" t="s">
        <v>128</v>
      </c>
      <c r="C78" s="65" t="s">
        <v>0</v>
      </c>
      <c r="D78" s="14" t="s">
        <v>84</v>
      </c>
      <c r="E78" s="14" t="s">
        <v>152</v>
      </c>
      <c r="F78" s="61">
        <v>0</v>
      </c>
      <c r="G78" s="61">
        <v>0</v>
      </c>
      <c r="H78" s="62" t="str">
        <f t="shared" si="3"/>
        <v>SPP</v>
      </c>
      <c r="I78" s="93">
        <v>0</v>
      </c>
      <c r="J78" s="93">
        <v>0</v>
      </c>
      <c r="K78" s="94" t="str">
        <f t="shared" si="4"/>
        <v>SPP</v>
      </c>
      <c r="L78" s="93">
        <v>20</v>
      </c>
      <c r="M78" s="93">
        <v>20</v>
      </c>
      <c r="N78" s="94">
        <f t="shared" si="5"/>
        <v>1</v>
      </c>
      <c r="O78" s="63">
        <f>+VLOOKUP(D78,'[2]SEGUIMIENTO'!$D$18:$N$117,11,FALSE)</f>
        <v>21</v>
      </c>
      <c r="P78" s="4">
        <v>1</v>
      </c>
      <c r="Q78" s="149">
        <v>3780000000</v>
      </c>
      <c r="R78" s="150">
        <v>3764641647.7</v>
      </c>
      <c r="S78" s="91"/>
      <c r="T78" s="83"/>
    </row>
    <row r="79" spans="1:20" ht="90">
      <c r="A79" s="140"/>
      <c r="B79" s="1" t="s">
        <v>129</v>
      </c>
      <c r="C79" s="65" t="s">
        <v>0</v>
      </c>
      <c r="D79" s="14" t="s">
        <v>85</v>
      </c>
      <c r="E79" s="14" t="s">
        <v>152</v>
      </c>
      <c r="F79" s="61">
        <v>0</v>
      </c>
      <c r="G79" s="61">
        <v>0</v>
      </c>
      <c r="H79" s="62" t="str">
        <f t="shared" si="3"/>
        <v>SPP</v>
      </c>
      <c r="I79" s="93">
        <v>4</v>
      </c>
      <c r="J79" s="93">
        <v>4</v>
      </c>
      <c r="K79" s="94">
        <f t="shared" si="4"/>
        <v>1</v>
      </c>
      <c r="L79" s="93">
        <v>18</v>
      </c>
      <c r="M79" s="93">
        <v>18</v>
      </c>
      <c r="N79" s="94">
        <f t="shared" si="5"/>
        <v>1</v>
      </c>
      <c r="O79" s="63">
        <f>+VLOOKUP(D79,'[2]SEGUIMIENTO'!$D$18:$N$117,11,FALSE)</f>
        <v>28</v>
      </c>
      <c r="P79" s="4">
        <v>1</v>
      </c>
      <c r="Q79" s="149"/>
      <c r="R79" s="150"/>
      <c r="S79" s="91"/>
      <c r="T79" s="83"/>
    </row>
    <row r="80" spans="1:20" ht="135">
      <c r="A80" s="1" t="s">
        <v>125</v>
      </c>
      <c r="B80" s="1" t="s">
        <v>126</v>
      </c>
      <c r="C80" s="65" t="s">
        <v>11</v>
      </c>
      <c r="D80" s="14" t="s">
        <v>86</v>
      </c>
      <c r="E80" s="14" t="s">
        <v>151</v>
      </c>
      <c r="F80" s="61">
        <v>2</v>
      </c>
      <c r="G80" s="61">
        <v>2</v>
      </c>
      <c r="H80" s="62">
        <f t="shared" si="3"/>
        <v>1</v>
      </c>
      <c r="I80" s="93">
        <v>2</v>
      </c>
      <c r="J80" s="93">
        <v>2</v>
      </c>
      <c r="K80" s="94">
        <f t="shared" si="4"/>
        <v>1</v>
      </c>
      <c r="L80" s="93">
        <v>2</v>
      </c>
      <c r="M80" s="93">
        <v>2</v>
      </c>
      <c r="N80" s="94">
        <f t="shared" si="5"/>
        <v>1</v>
      </c>
      <c r="O80" s="63">
        <f>+VLOOKUP(D80,'[2]SEGUIMIENTO'!$D$18:$N$117,11,FALSE)</f>
        <v>24</v>
      </c>
      <c r="P80" s="4">
        <v>1</v>
      </c>
      <c r="Q80" s="149">
        <v>6615667233</v>
      </c>
      <c r="R80" s="150">
        <v>6598179858</v>
      </c>
      <c r="S80" s="91"/>
      <c r="T80" s="83"/>
    </row>
    <row r="81" spans="1:20" ht="135">
      <c r="A81" s="1" t="s">
        <v>125</v>
      </c>
      <c r="B81" s="1" t="s">
        <v>126</v>
      </c>
      <c r="C81" s="65" t="s">
        <v>11</v>
      </c>
      <c r="D81" s="14" t="s">
        <v>87</v>
      </c>
      <c r="E81" s="14" t="s">
        <v>151</v>
      </c>
      <c r="F81" s="61">
        <v>0</v>
      </c>
      <c r="G81" s="61">
        <v>0</v>
      </c>
      <c r="H81" s="62" t="str">
        <f t="shared" si="3"/>
        <v>SPP</v>
      </c>
      <c r="I81" s="93">
        <v>0</v>
      </c>
      <c r="J81" s="93">
        <v>0</v>
      </c>
      <c r="K81" s="94" t="str">
        <f t="shared" si="4"/>
        <v>SPP</v>
      </c>
      <c r="L81" s="93">
        <v>1</v>
      </c>
      <c r="M81" s="93">
        <v>1</v>
      </c>
      <c r="N81" s="94">
        <f t="shared" si="5"/>
        <v>1</v>
      </c>
      <c r="O81" s="63">
        <f>+VLOOKUP(D81,'[2]SEGUIMIENTO'!$D$18:$N$117,11,FALSE)</f>
        <v>2</v>
      </c>
      <c r="P81" s="4">
        <v>1</v>
      </c>
      <c r="Q81" s="149"/>
      <c r="R81" s="150"/>
      <c r="S81" s="91"/>
      <c r="T81" s="83"/>
    </row>
    <row r="82" spans="1:20" s="102" customFormat="1" ht="156.75">
      <c r="A82" s="98" t="s">
        <v>125</v>
      </c>
      <c r="B82" s="98" t="s">
        <v>126</v>
      </c>
      <c r="C82" s="104" t="s">
        <v>11</v>
      </c>
      <c r="D82" s="100" t="s">
        <v>116</v>
      </c>
      <c r="E82" s="100" t="s">
        <v>151</v>
      </c>
      <c r="F82" s="101">
        <v>0</v>
      </c>
      <c r="G82" s="101">
        <v>0</v>
      </c>
      <c r="H82" s="84" t="str">
        <f t="shared" si="3"/>
        <v>SPP</v>
      </c>
      <c r="I82" s="106">
        <v>0</v>
      </c>
      <c r="J82" s="106">
        <v>0</v>
      </c>
      <c r="K82" s="107" t="str">
        <f t="shared" si="4"/>
        <v>SPP</v>
      </c>
      <c r="L82" s="106">
        <v>0</v>
      </c>
      <c r="M82" s="106">
        <v>0</v>
      </c>
      <c r="N82" s="107" t="str">
        <f t="shared" si="5"/>
        <v>SPP</v>
      </c>
      <c r="O82" s="98">
        <f>+VLOOKUP(D82,'[2]SEGUIMIENTO'!$D$18:$N$117,11,FALSE)</f>
        <v>1</v>
      </c>
      <c r="P82" s="108">
        <v>1</v>
      </c>
      <c r="Q82" s="149"/>
      <c r="R82" s="150"/>
      <c r="S82" s="91"/>
      <c r="T82" s="111" t="s">
        <v>217</v>
      </c>
    </row>
    <row r="83" spans="1:20" ht="135">
      <c r="A83" s="1" t="s">
        <v>125</v>
      </c>
      <c r="B83" s="1" t="s">
        <v>126</v>
      </c>
      <c r="C83" s="65" t="s">
        <v>11</v>
      </c>
      <c r="D83" s="14" t="s">
        <v>88</v>
      </c>
      <c r="E83" s="14" t="s">
        <v>151</v>
      </c>
      <c r="F83" s="61">
        <v>1</v>
      </c>
      <c r="G83" s="61">
        <v>1</v>
      </c>
      <c r="H83" s="62">
        <f t="shared" si="3"/>
        <v>1</v>
      </c>
      <c r="I83" s="93">
        <v>0</v>
      </c>
      <c r="J83" s="93">
        <v>0</v>
      </c>
      <c r="K83" s="94" t="str">
        <f t="shared" si="4"/>
        <v>SPP</v>
      </c>
      <c r="L83" s="93">
        <v>0</v>
      </c>
      <c r="M83" s="93">
        <v>0</v>
      </c>
      <c r="N83" s="94" t="str">
        <f t="shared" si="5"/>
        <v>SPP</v>
      </c>
      <c r="O83" s="63">
        <f>+VLOOKUP(D83,'[2]SEGUIMIENTO'!$D$18:$N$117,11,FALSE)</f>
        <v>4</v>
      </c>
      <c r="P83" s="4">
        <v>1</v>
      </c>
      <c r="Q83" s="149"/>
      <c r="R83" s="150"/>
      <c r="S83" s="91"/>
      <c r="T83" s="83"/>
    </row>
    <row r="84" spans="1:20" ht="135">
      <c r="A84" s="1" t="s">
        <v>125</v>
      </c>
      <c r="B84" s="1" t="s">
        <v>126</v>
      </c>
      <c r="C84" s="65" t="s">
        <v>11</v>
      </c>
      <c r="D84" s="14" t="s">
        <v>89</v>
      </c>
      <c r="E84" s="14" t="s">
        <v>151</v>
      </c>
      <c r="F84" s="61">
        <v>1</v>
      </c>
      <c r="G84" s="61">
        <v>1</v>
      </c>
      <c r="H84" s="62">
        <f t="shared" si="3"/>
        <v>1</v>
      </c>
      <c r="I84" s="93">
        <v>1</v>
      </c>
      <c r="J84" s="93">
        <v>1</v>
      </c>
      <c r="K84" s="94">
        <f t="shared" si="4"/>
        <v>1</v>
      </c>
      <c r="L84" s="93">
        <v>1</v>
      </c>
      <c r="M84" s="93">
        <v>1</v>
      </c>
      <c r="N84" s="94">
        <f t="shared" si="5"/>
        <v>1</v>
      </c>
      <c r="O84" s="63">
        <f>+VLOOKUP(D84,'[2]SEGUIMIENTO'!$D$18:$N$117,11,FALSE)</f>
        <v>12</v>
      </c>
      <c r="P84" s="4">
        <v>1</v>
      </c>
      <c r="Q84" s="149"/>
      <c r="R84" s="150"/>
      <c r="S84" s="91"/>
      <c r="T84" s="83"/>
    </row>
    <row r="85" spans="1:20" s="102" customFormat="1" ht="156.75">
      <c r="A85" s="98" t="s">
        <v>125</v>
      </c>
      <c r="B85" s="98" t="s">
        <v>126</v>
      </c>
      <c r="C85" s="104" t="s">
        <v>11</v>
      </c>
      <c r="D85" s="100" t="s">
        <v>90</v>
      </c>
      <c r="E85" s="100" t="s">
        <v>151</v>
      </c>
      <c r="F85" s="101">
        <v>1</v>
      </c>
      <c r="G85" s="101">
        <v>1</v>
      </c>
      <c r="H85" s="84">
        <f t="shared" si="3"/>
        <v>1</v>
      </c>
      <c r="I85" s="106">
        <v>1</v>
      </c>
      <c r="J85" s="106">
        <v>1</v>
      </c>
      <c r="K85" s="107">
        <f t="shared" si="4"/>
        <v>1</v>
      </c>
      <c r="L85" s="106">
        <v>1</v>
      </c>
      <c r="M85" s="106">
        <v>1</v>
      </c>
      <c r="N85" s="107">
        <f t="shared" si="5"/>
        <v>1</v>
      </c>
      <c r="O85" s="98">
        <f>+VLOOKUP(D85,'[2]SEGUIMIENTO'!$D$18:$N$117,11,FALSE)</f>
        <v>12</v>
      </c>
      <c r="P85" s="108">
        <v>1</v>
      </c>
      <c r="Q85" s="149"/>
      <c r="R85" s="150"/>
      <c r="S85" s="111" t="s">
        <v>335</v>
      </c>
      <c r="T85" s="111" t="s">
        <v>336</v>
      </c>
    </row>
    <row r="86" spans="1:20" ht="135">
      <c r="A86" s="1" t="s">
        <v>125</v>
      </c>
      <c r="B86" s="1" t="s">
        <v>126</v>
      </c>
      <c r="C86" s="65" t="s">
        <v>11</v>
      </c>
      <c r="D86" s="14" t="s">
        <v>92</v>
      </c>
      <c r="E86" s="14" t="s">
        <v>151</v>
      </c>
      <c r="F86" s="61">
        <v>0</v>
      </c>
      <c r="G86" s="61">
        <v>0</v>
      </c>
      <c r="H86" s="62" t="str">
        <f t="shared" si="3"/>
        <v>SPP</v>
      </c>
      <c r="I86" s="93">
        <v>0</v>
      </c>
      <c r="J86" s="93">
        <v>0</v>
      </c>
      <c r="K86" s="94" t="str">
        <f t="shared" si="4"/>
        <v>SPP</v>
      </c>
      <c r="L86" s="93">
        <v>1</v>
      </c>
      <c r="M86" s="93">
        <v>1</v>
      </c>
      <c r="N86" s="94">
        <f t="shared" si="5"/>
        <v>1</v>
      </c>
      <c r="O86" s="63">
        <f>+VLOOKUP(D86,'[2]SEGUIMIENTO'!$D$18:$N$117,11,FALSE)</f>
        <v>4</v>
      </c>
      <c r="P86" s="4">
        <v>1</v>
      </c>
      <c r="Q86" s="149"/>
      <c r="R86" s="150"/>
      <c r="S86" s="91"/>
      <c r="T86" s="83"/>
    </row>
    <row r="87" spans="1:20" ht="135">
      <c r="A87" s="1" t="s">
        <v>125</v>
      </c>
      <c r="B87" s="1" t="s">
        <v>126</v>
      </c>
      <c r="C87" s="65" t="s">
        <v>11</v>
      </c>
      <c r="D87" s="14" t="s">
        <v>93</v>
      </c>
      <c r="E87" s="14" t="s">
        <v>151</v>
      </c>
      <c r="F87" s="61">
        <v>0</v>
      </c>
      <c r="G87" s="61">
        <v>0</v>
      </c>
      <c r="H87" s="62" t="str">
        <f t="shared" si="3"/>
        <v>SPP</v>
      </c>
      <c r="I87" s="93">
        <v>0</v>
      </c>
      <c r="J87" s="93">
        <v>0</v>
      </c>
      <c r="K87" s="94" t="str">
        <f t="shared" si="4"/>
        <v>SPP</v>
      </c>
      <c r="L87" s="93">
        <v>1</v>
      </c>
      <c r="M87" s="93">
        <v>1</v>
      </c>
      <c r="N87" s="94">
        <f t="shared" si="5"/>
        <v>1</v>
      </c>
      <c r="O87" s="63">
        <f>+VLOOKUP(D87,'[2]SEGUIMIENTO'!$D$18:$N$117,11,FALSE)</f>
        <v>1</v>
      </c>
      <c r="P87" s="4">
        <v>1</v>
      </c>
      <c r="Q87" s="149"/>
      <c r="R87" s="150"/>
      <c r="S87" s="91"/>
      <c r="T87" s="83"/>
    </row>
    <row r="88" spans="1:20" s="102" customFormat="1" ht="135">
      <c r="A88" s="98" t="s">
        <v>125</v>
      </c>
      <c r="B88" s="98" t="s">
        <v>126</v>
      </c>
      <c r="C88" s="104" t="s">
        <v>11</v>
      </c>
      <c r="D88" s="100" t="s">
        <v>117</v>
      </c>
      <c r="E88" s="100" t="s">
        <v>151</v>
      </c>
      <c r="F88" s="101">
        <v>0</v>
      </c>
      <c r="G88" s="101">
        <v>0</v>
      </c>
      <c r="H88" s="84" t="str">
        <f t="shared" si="3"/>
        <v>SPP</v>
      </c>
      <c r="I88" s="106">
        <v>0</v>
      </c>
      <c r="J88" s="106">
        <v>0</v>
      </c>
      <c r="K88" s="107" t="str">
        <f t="shared" si="4"/>
        <v>SPP</v>
      </c>
      <c r="L88" s="106">
        <v>1</v>
      </c>
      <c r="M88" s="106">
        <v>1</v>
      </c>
      <c r="N88" s="107">
        <f t="shared" si="5"/>
        <v>1</v>
      </c>
      <c r="O88" s="98">
        <v>1</v>
      </c>
      <c r="P88" s="108">
        <v>1</v>
      </c>
      <c r="Q88" s="149"/>
      <c r="R88" s="150"/>
      <c r="S88" s="91"/>
      <c r="T88" s="83"/>
    </row>
    <row r="89" spans="1:20" s="102" customFormat="1" ht="135">
      <c r="A89" s="98" t="s">
        <v>125</v>
      </c>
      <c r="B89" s="98" t="s">
        <v>126</v>
      </c>
      <c r="C89" s="104" t="s">
        <v>12</v>
      </c>
      <c r="D89" s="100" t="s">
        <v>94</v>
      </c>
      <c r="E89" s="100" t="s">
        <v>151</v>
      </c>
      <c r="F89" s="101">
        <v>0</v>
      </c>
      <c r="G89" s="101">
        <v>0</v>
      </c>
      <c r="H89" s="84" t="str">
        <f t="shared" si="3"/>
        <v>SPP</v>
      </c>
      <c r="I89" s="106">
        <v>0</v>
      </c>
      <c r="J89" s="106">
        <v>0</v>
      </c>
      <c r="K89" s="107" t="str">
        <f t="shared" si="4"/>
        <v>SPP</v>
      </c>
      <c r="L89" s="106">
        <v>2</v>
      </c>
      <c r="M89" s="106">
        <v>2</v>
      </c>
      <c r="N89" s="107">
        <f t="shared" si="5"/>
        <v>1</v>
      </c>
      <c r="O89" s="98">
        <f>+VLOOKUP(D89,'[2]SEGUIMIENTO'!$D$18:$N$117,11,FALSE)</f>
        <v>9</v>
      </c>
      <c r="P89" s="108">
        <v>0.66</v>
      </c>
      <c r="Q89" s="149">
        <v>259718744</v>
      </c>
      <c r="R89" s="150">
        <v>228367669</v>
      </c>
      <c r="S89" s="105" t="s">
        <v>328</v>
      </c>
      <c r="T89" s="83" t="s">
        <v>337</v>
      </c>
    </row>
    <row r="90" spans="1:20" ht="135">
      <c r="A90" s="1" t="s">
        <v>125</v>
      </c>
      <c r="B90" s="1" t="s">
        <v>126</v>
      </c>
      <c r="C90" s="65" t="s">
        <v>12</v>
      </c>
      <c r="D90" s="14" t="s">
        <v>95</v>
      </c>
      <c r="E90" s="14" t="s">
        <v>151</v>
      </c>
      <c r="F90" s="61">
        <v>0</v>
      </c>
      <c r="G90" s="61">
        <v>0</v>
      </c>
      <c r="H90" s="62" t="str">
        <f t="shared" si="3"/>
        <v>SPP</v>
      </c>
      <c r="I90" s="93">
        <v>0</v>
      </c>
      <c r="J90" s="93">
        <v>0</v>
      </c>
      <c r="K90" s="94" t="str">
        <f t="shared" si="4"/>
        <v>SPP</v>
      </c>
      <c r="L90" s="93">
        <v>0</v>
      </c>
      <c r="M90" s="93">
        <v>0</v>
      </c>
      <c r="N90" s="94" t="str">
        <f t="shared" si="5"/>
        <v>SPP</v>
      </c>
      <c r="O90" s="63">
        <f>+VLOOKUP(D90,'[2]SEGUIMIENTO'!$D$18:$N$117,11,FALSE)</f>
        <v>1</v>
      </c>
      <c r="P90" s="4">
        <v>1</v>
      </c>
      <c r="Q90" s="149"/>
      <c r="R90" s="150"/>
      <c r="S90" s="91"/>
      <c r="T90" s="83"/>
    </row>
    <row r="91" spans="1:20" s="102" customFormat="1" ht="213.75">
      <c r="A91" s="98" t="s">
        <v>125</v>
      </c>
      <c r="B91" s="98" t="s">
        <v>126</v>
      </c>
      <c r="C91" s="104" t="s">
        <v>12</v>
      </c>
      <c r="D91" s="100" t="s">
        <v>96</v>
      </c>
      <c r="E91" s="100" t="s">
        <v>151</v>
      </c>
      <c r="F91" s="101">
        <v>0</v>
      </c>
      <c r="G91" s="101">
        <v>0</v>
      </c>
      <c r="H91" s="84" t="str">
        <f t="shared" si="3"/>
        <v>SPP</v>
      </c>
      <c r="I91" s="106">
        <v>2</v>
      </c>
      <c r="J91" s="106">
        <v>0</v>
      </c>
      <c r="K91" s="107">
        <f t="shared" si="4"/>
        <v>0</v>
      </c>
      <c r="L91" s="106">
        <v>2</v>
      </c>
      <c r="M91" s="106">
        <v>2</v>
      </c>
      <c r="N91" s="107">
        <f t="shared" si="5"/>
        <v>1</v>
      </c>
      <c r="O91" s="98">
        <f>+VLOOKUP(D91,'[2]SEGUIMIENTO'!$D$18:$N$117,11,FALSE)</f>
        <v>6</v>
      </c>
      <c r="P91" s="108">
        <v>1</v>
      </c>
      <c r="Q91" s="149"/>
      <c r="R91" s="150"/>
      <c r="S91" s="105" t="s">
        <v>338</v>
      </c>
      <c r="T91" s="83" t="s">
        <v>339</v>
      </c>
    </row>
    <row r="92" spans="1:20" ht="135">
      <c r="A92" s="1" t="s">
        <v>125</v>
      </c>
      <c r="B92" s="1" t="s">
        <v>126</v>
      </c>
      <c r="C92" s="65" t="s">
        <v>12</v>
      </c>
      <c r="D92" s="14" t="s">
        <v>97</v>
      </c>
      <c r="E92" s="14" t="s">
        <v>151</v>
      </c>
      <c r="F92" s="61">
        <v>0</v>
      </c>
      <c r="G92" s="61">
        <v>0</v>
      </c>
      <c r="H92" s="62" t="str">
        <f t="shared" si="3"/>
        <v>SPP</v>
      </c>
      <c r="I92" s="93">
        <v>0</v>
      </c>
      <c r="J92" s="93">
        <v>0</v>
      </c>
      <c r="K92" s="94" t="str">
        <f t="shared" si="4"/>
        <v>SPP</v>
      </c>
      <c r="L92" s="93">
        <v>1</v>
      </c>
      <c r="M92" s="93">
        <v>1</v>
      </c>
      <c r="N92" s="94">
        <f t="shared" si="5"/>
        <v>1</v>
      </c>
      <c r="O92" s="63">
        <f>+VLOOKUP(D92,'[2]SEGUIMIENTO'!$D$18:$N$117,11,FALSE)</f>
        <v>1</v>
      </c>
      <c r="P92" s="4">
        <v>1</v>
      </c>
      <c r="Q92" s="149"/>
      <c r="R92" s="150"/>
      <c r="S92" s="91"/>
      <c r="T92" s="83"/>
    </row>
    <row r="93" spans="1:20" s="102" customFormat="1" ht="135">
      <c r="A93" s="98" t="s">
        <v>125</v>
      </c>
      <c r="B93" s="98" t="s">
        <v>126</v>
      </c>
      <c r="C93" s="104" t="s">
        <v>12</v>
      </c>
      <c r="D93" s="100" t="s">
        <v>98</v>
      </c>
      <c r="E93" s="100" t="s">
        <v>151</v>
      </c>
      <c r="F93" s="101">
        <v>0</v>
      </c>
      <c r="G93" s="101">
        <v>0</v>
      </c>
      <c r="H93" s="84" t="str">
        <f t="shared" si="3"/>
        <v>SPP</v>
      </c>
      <c r="I93" s="106">
        <v>2</v>
      </c>
      <c r="J93" s="106">
        <v>1</v>
      </c>
      <c r="K93" s="107">
        <f t="shared" si="4"/>
        <v>0.5</v>
      </c>
      <c r="L93" s="106">
        <v>0</v>
      </c>
      <c r="M93" s="106">
        <v>0</v>
      </c>
      <c r="N93" s="107" t="str">
        <f t="shared" si="5"/>
        <v>SPP</v>
      </c>
      <c r="O93" s="98">
        <f>+VLOOKUP(D93,'[2]SEGUIMIENTO'!$D$18:$N$117,11,FALSE)</f>
        <v>4</v>
      </c>
      <c r="P93" s="108">
        <v>0.75</v>
      </c>
      <c r="Q93" s="149"/>
      <c r="R93" s="150"/>
      <c r="S93" s="105" t="s">
        <v>340</v>
      </c>
      <c r="T93" s="83" t="s">
        <v>341</v>
      </c>
    </row>
    <row r="94" spans="1:20" s="102" customFormat="1" ht="171">
      <c r="A94" s="98" t="s">
        <v>161</v>
      </c>
      <c r="B94" s="98" t="s">
        <v>162</v>
      </c>
      <c r="C94" s="99" t="s">
        <v>7</v>
      </c>
      <c r="D94" s="100" t="s">
        <v>99</v>
      </c>
      <c r="E94" s="100" t="s">
        <v>155</v>
      </c>
      <c r="F94" s="101">
        <v>0</v>
      </c>
      <c r="G94" s="101">
        <v>0</v>
      </c>
      <c r="H94" s="84" t="str">
        <f t="shared" si="3"/>
        <v>SPP</v>
      </c>
      <c r="I94" s="106">
        <v>0</v>
      </c>
      <c r="J94" s="106">
        <v>0</v>
      </c>
      <c r="K94" s="107" t="str">
        <f t="shared" si="4"/>
        <v>SPP</v>
      </c>
      <c r="L94" s="106">
        <v>20</v>
      </c>
      <c r="M94" s="106">
        <v>20</v>
      </c>
      <c r="N94" s="107">
        <f t="shared" si="5"/>
        <v>1</v>
      </c>
      <c r="O94" s="98">
        <f>+VLOOKUP(D94,'[2]SEGUIMIENTO'!$D$18:$N$117,11,FALSE)</f>
        <v>34</v>
      </c>
      <c r="P94" s="108">
        <v>1</v>
      </c>
      <c r="Q94" s="149">
        <v>6173878265</v>
      </c>
      <c r="R94" s="150">
        <v>6085373965.3</v>
      </c>
      <c r="S94" s="91"/>
      <c r="T94" s="83" t="s">
        <v>342</v>
      </c>
    </row>
    <row r="95" spans="1:20" s="102" customFormat="1" ht="75">
      <c r="A95" s="98" t="s">
        <v>163</v>
      </c>
      <c r="B95" s="98" t="s">
        <v>164</v>
      </c>
      <c r="C95" s="99" t="s">
        <v>7</v>
      </c>
      <c r="D95" s="100" t="s">
        <v>100</v>
      </c>
      <c r="E95" s="100" t="s">
        <v>156</v>
      </c>
      <c r="F95" s="101">
        <v>0</v>
      </c>
      <c r="G95" s="101">
        <v>0</v>
      </c>
      <c r="H95" s="84" t="str">
        <f t="shared" si="3"/>
        <v>SPP</v>
      </c>
      <c r="I95" s="106">
        <v>0</v>
      </c>
      <c r="J95" s="106">
        <v>0</v>
      </c>
      <c r="K95" s="107" t="str">
        <f t="shared" si="4"/>
        <v>SPP</v>
      </c>
      <c r="L95" s="106">
        <v>1</v>
      </c>
      <c r="M95" s="106">
        <v>1</v>
      </c>
      <c r="N95" s="107">
        <f t="shared" si="5"/>
        <v>1</v>
      </c>
      <c r="O95" s="98">
        <v>1</v>
      </c>
      <c r="P95" s="108">
        <v>1</v>
      </c>
      <c r="Q95" s="149"/>
      <c r="R95" s="150"/>
      <c r="S95" s="91"/>
      <c r="T95" s="83"/>
    </row>
    <row r="96" spans="1:20" s="102" customFormat="1" ht="135">
      <c r="A96" s="98" t="s">
        <v>163</v>
      </c>
      <c r="B96" s="98" t="s">
        <v>169</v>
      </c>
      <c r="C96" s="99" t="s">
        <v>7</v>
      </c>
      <c r="D96" s="100" t="s">
        <v>101</v>
      </c>
      <c r="E96" s="100" t="s">
        <v>157</v>
      </c>
      <c r="F96" s="101">
        <v>7</v>
      </c>
      <c r="G96" s="101">
        <v>2</v>
      </c>
      <c r="H96" s="84">
        <f t="shared" si="3"/>
        <v>0.2857142857142857</v>
      </c>
      <c r="I96" s="106">
        <v>4</v>
      </c>
      <c r="J96" s="106">
        <v>2</v>
      </c>
      <c r="K96" s="107">
        <f t="shared" si="4"/>
        <v>0.5</v>
      </c>
      <c r="L96" s="106">
        <v>4</v>
      </c>
      <c r="M96" s="106">
        <v>3</v>
      </c>
      <c r="N96" s="107">
        <f t="shared" si="5"/>
        <v>0.75</v>
      </c>
      <c r="O96" s="98">
        <f>+VLOOKUP(D96,'[2]SEGUIMIENTO'!$D$18:$N$117,11,FALSE)</f>
        <v>31</v>
      </c>
      <c r="P96" s="108">
        <v>1</v>
      </c>
      <c r="Q96" s="149"/>
      <c r="R96" s="150"/>
      <c r="S96" s="91"/>
      <c r="T96" s="111" t="s">
        <v>343</v>
      </c>
    </row>
    <row r="97" spans="1:20" s="102" customFormat="1" ht="105">
      <c r="A97" s="98" t="s">
        <v>167</v>
      </c>
      <c r="B97" s="98" t="s">
        <v>168</v>
      </c>
      <c r="C97" s="99" t="s">
        <v>7</v>
      </c>
      <c r="D97" s="100" t="s">
        <v>102</v>
      </c>
      <c r="E97" s="100" t="s">
        <v>158</v>
      </c>
      <c r="F97" s="101">
        <v>4</v>
      </c>
      <c r="G97" s="101">
        <v>4</v>
      </c>
      <c r="H97" s="84">
        <f t="shared" si="3"/>
        <v>1</v>
      </c>
      <c r="I97" s="106">
        <v>1</v>
      </c>
      <c r="J97" s="106">
        <v>1</v>
      </c>
      <c r="K97" s="107">
        <f t="shared" si="4"/>
        <v>1</v>
      </c>
      <c r="L97" s="106">
        <v>10</v>
      </c>
      <c r="M97" s="106">
        <v>10</v>
      </c>
      <c r="N97" s="107">
        <f t="shared" si="5"/>
        <v>1</v>
      </c>
      <c r="O97" s="98">
        <v>39</v>
      </c>
      <c r="P97" s="108">
        <v>1</v>
      </c>
      <c r="Q97" s="149"/>
      <c r="R97" s="150"/>
      <c r="S97" s="91"/>
      <c r="T97" s="83" t="s">
        <v>344</v>
      </c>
    </row>
    <row r="98" spans="1:20" ht="135">
      <c r="A98" s="1" t="s">
        <v>165</v>
      </c>
      <c r="B98" s="1" t="s">
        <v>213</v>
      </c>
      <c r="C98" s="59" t="s">
        <v>7</v>
      </c>
      <c r="D98" s="14" t="s">
        <v>103</v>
      </c>
      <c r="E98" s="14" t="s">
        <v>159</v>
      </c>
      <c r="F98" s="61">
        <v>4</v>
      </c>
      <c r="G98" s="61">
        <v>4</v>
      </c>
      <c r="H98" s="62">
        <f t="shared" si="3"/>
        <v>1</v>
      </c>
      <c r="I98" s="93">
        <v>6</v>
      </c>
      <c r="J98" s="93">
        <v>6</v>
      </c>
      <c r="K98" s="94">
        <f t="shared" si="4"/>
        <v>1</v>
      </c>
      <c r="L98" s="93">
        <v>7</v>
      </c>
      <c r="M98" s="93">
        <v>7</v>
      </c>
      <c r="N98" s="94">
        <f t="shared" si="5"/>
        <v>1</v>
      </c>
      <c r="O98" s="63">
        <f>+VLOOKUP(D98,'[2]SEGUIMIENTO'!$D$18:$N$117,11,FALSE)</f>
        <v>25</v>
      </c>
      <c r="P98" s="4">
        <v>1</v>
      </c>
      <c r="Q98" s="149"/>
      <c r="R98" s="150"/>
      <c r="S98" s="91"/>
      <c r="T98" s="83"/>
    </row>
    <row r="99" spans="1:20" ht="135">
      <c r="A99" s="1" t="s">
        <v>165</v>
      </c>
      <c r="B99" s="1" t="s">
        <v>213</v>
      </c>
      <c r="C99" s="59" t="s">
        <v>7</v>
      </c>
      <c r="D99" s="14" t="s">
        <v>104</v>
      </c>
      <c r="E99" s="14" t="s">
        <v>159</v>
      </c>
      <c r="F99" s="61">
        <v>1</v>
      </c>
      <c r="G99" s="61">
        <v>1</v>
      </c>
      <c r="H99" s="62">
        <f t="shared" si="3"/>
        <v>1</v>
      </c>
      <c r="I99" s="93">
        <v>2</v>
      </c>
      <c r="J99" s="93">
        <v>2</v>
      </c>
      <c r="K99" s="94">
        <f t="shared" si="4"/>
        <v>1</v>
      </c>
      <c r="L99" s="93">
        <v>8</v>
      </c>
      <c r="M99" s="93">
        <v>8</v>
      </c>
      <c r="N99" s="94">
        <f t="shared" si="5"/>
        <v>1</v>
      </c>
      <c r="O99" s="63">
        <f>+VLOOKUP(D99,'[2]SEGUIMIENTO'!$D$18:$N$117,11,FALSE)</f>
        <v>13</v>
      </c>
      <c r="P99" s="4">
        <v>1</v>
      </c>
      <c r="Q99" s="149"/>
      <c r="R99" s="150"/>
      <c r="S99" s="91"/>
      <c r="T99" s="83"/>
    </row>
    <row r="100" spans="1:20" ht="75">
      <c r="A100" s="1" t="s">
        <v>163</v>
      </c>
      <c r="B100" s="1" t="s">
        <v>164</v>
      </c>
      <c r="C100" s="59" t="s">
        <v>7</v>
      </c>
      <c r="D100" s="14" t="s">
        <v>105</v>
      </c>
      <c r="E100" s="14" t="s">
        <v>156</v>
      </c>
      <c r="F100" s="61">
        <v>0</v>
      </c>
      <c r="G100" s="61">
        <v>0</v>
      </c>
      <c r="H100" s="62" t="str">
        <f t="shared" si="3"/>
        <v>SPP</v>
      </c>
      <c r="I100" s="93">
        <v>0</v>
      </c>
      <c r="J100" s="93">
        <v>0</v>
      </c>
      <c r="K100" s="94" t="str">
        <f t="shared" si="4"/>
        <v>SPP</v>
      </c>
      <c r="L100" s="93">
        <v>1</v>
      </c>
      <c r="M100" s="93">
        <v>1</v>
      </c>
      <c r="N100" s="94">
        <f t="shared" si="5"/>
        <v>1</v>
      </c>
      <c r="O100" s="63">
        <f>+VLOOKUP(D100,'[2]SEGUIMIENTO'!$D$18:$N$117,11,FALSE)</f>
        <v>2</v>
      </c>
      <c r="P100" s="4">
        <v>1</v>
      </c>
      <c r="Q100" s="149"/>
      <c r="R100" s="150"/>
      <c r="S100" s="91"/>
      <c r="T100" s="83"/>
    </row>
    <row r="101" spans="1:20" ht="90">
      <c r="A101" s="1" t="s">
        <v>161</v>
      </c>
      <c r="B101" s="1" t="s">
        <v>162</v>
      </c>
      <c r="C101" s="59" t="s">
        <v>7</v>
      </c>
      <c r="D101" s="14" t="s">
        <v>106</v>
      </c>
      <c r="E101" s="14" t="s">
        <v>155</v>
      </c>
      <c r="F101" s="61">
        <v>4</v>
      </c>
      <c r="G101" s="61">
        <v>4</v>
      </c>
      <c r="H101" s="62">
        <f t="shared" si="3"/>
        <v>1</v>
      </c>
      <c r="I101" s="93">
        <v>4</v>
      </c>
      <c r="J101" s="93">
        <v>4</v>
      </c>
      <c r="K101" s="94">
        <f t="shared" si="4"/>
        <v>1</v>
      </c>
      <c r="L101" s="93">
        <v>5</v>
      </c>
      <c r="M101" s="93">
        <v>5</v>
      </c>
      <c r="N101" s="94">
        <f t="shared" si="5"/>
        <v>1</v>
      </c>
      <c r="O101" s="63">
        <f>+VLOOKUP(D101,'[2]SEGUIMIENTO'!$D$18:$N$117,11,FALSE)</f>
        <v>52</v>
      </c>
      <c r="P101" s="4">
        <v>1</v>
      </c>
      <c r="Q101" s="149"/>
      <c r="R101" s="150"/>
      <c r="S101" s="91"/>
      <c r="T101" s="83"/>
    </row>
    <row r="102" spans="1:20" ht="60">
      <c r="A102" s="1" t="s">
        <v>163</v>
      </c>
      <c r="B102" s="1" t="s">
        <v>170</v>
      </c>
      <c r="C102" s="59" t="s">
        <v>7</v>
      </c>
      <c r="D102" s="14" t="s">
        <v>107</v>
      </c>
      <c r="E102" s="14" t="s">
        <v>183</v>
      </c>
      <c r="F102" s="61">
        <v>1</v>
      </c>
      <c r="G102" s="61">
        <v>1</v>
      </c>
      <c r="H102" s="62">
        <f t="shared" si="3"/>
        <v>1</v>
      </c>
      <c r="I102" s="93">
        <v>0</v>
      </c>
      <c r="J102" s="93">
        <v>0</v>
      </c>
      <c r="K102" s="94" t="str">
        <f t="shared" si="4"/>
        <v>SPP</v>
      </c>
      <c r="L102" s="93">
        <v>9</v>
      </c>
      <c r="M102" s="93">
        <v>9</v>
      </c>
      <c r="N102" s="94">
        <f t="shared" si="5"/>
        <v>1</v>
      </c>
      <c r="O102" s="63">
        <f>+VLOOKUP(D102,'[2]SEGUIMIENTO'!$D$18:$N$117,11,FALSE)</f>
        <v>14</v>
      </c>
      <c r="P102" s="4">
        <v>1</v>
      </c>
      <c r="Q102" s="149"/>
      <c r="R102" s="150"/>
      <c r="S102" s="91"/>
      <c r="T102" s="83"/>
    </row>
    <row r="103" spans="1:20" s="102" customFormat="1" ht="128.25">
      <c r="A103" s="98" t="s">
        <v>176</v>
      </c>
      <c r="B103" s="98" t="s">
        <v>177</v>
      </c>
      <c r="C103" s="99" t="s">
        <v>7</v>
      </c>
      <c r="D103" s="100" t="s">
        <v>108</v>
      </c>
      <c r="E103" s="100" t="s">
        <v>160</v>
      </c>
      <c r="F103" s="101">
        <v>0</v>
      </c>
      <c r="G103" s="101">
        <v>0</v>
      </c>
      <c r="H103" s="84" t="str">
        <f t="shared" si="3"/>
        <v>SPP</v>
      </c>
      <c r="I103" s="106">
        <v>1</v>
      </c>
      <c r="J103" s="106">
        <v>0</v>
      </c>
      <c r="K103" s="107">
        <f t="shared" si="4"/>
        <v>0</v>
      </c>
      <c r="L103" s="106">
        <v>2</v>
      </c>
      <c r="M103" s="106">
        <v>2</v>
      </c>
      <c r="N103" s="107">
        <f t="shared" si="5"/>
        <v>1</v>
      </c>
      <c r="O103" s="98">
        <f>+VLOOKUP(D103,'[2]SEGUIMIENTO'!$D$18:$N$117,11,FALSE)</f>
        <v>7</v>
      </c>
      <c r="P103" s="108">
        <v>0.71</v>
      </c>
      <c r="Q103" s="149"/>
      <c r="R103" s="150"/>
      <c r="S103" s="91"/>
      <c r="T103" s="83" t="s">
        <v>345</v>
      </c>
    </row>
    <row r="104" spans="1:20" ht="105">
      <c r="A104" s="1" t="s">
        <v>214</v>
      </c>
      <c r="B104" s="1" t="s">
        <v>179</v>
      </c>
      <c r="C104" s="59" t="s">
        <v>7</v>
      </c>
      <c r="D104" s="14" t="s">
        <v>109</v>
      </c>
      <c r="E104" s="14" t="s">
        <v>155</v>
      </c>
      <c r="F104" s="61">
        <v>13</v>
      </c>
      <c r="G104" s="61">
        <v>13</v>
      </c>
      <c r="H104" s="62">
        <f t="shared" si="3"/>
        <v>1</v>
      </c>
      <c r="I104" s="93">
        <v>14</v>
      </c>
      <c r="J104" s="93">
        <v>14</v>
      </c>
      <c r="K104" s="94">
        <f t="shared" si="4"/>
        <v>1</v>
      </c>
      <c r="L104" s="93">
        <v>16</v>
      </c>
      <c r="M104" s="93">
        <v>16</v>
      </c>
      <c r="N104" s="94">
        <f t="shared" si="5"/>
        <v>1</v>
      </c>
      <c r="O104" s="63">
        <f>+VLOOKUP(D104,'[2]SEGUIMIENTO'!$D$18:$N$117,11,FALSE)</f>
        <v>174</v>
      </c>
      <c r="P104" s="114">
        <v>1</v>
      </c>
      <c r="Q104" s="149"/>
      <c r="R104" s="150"/>
      <c r="S104" s="91"/>
      <c r="T104" s="83"/>
    </row>
    <row r="105" spans="1:20" s="102" customFormat="1" ht="213.75">
      <c r="A105" s="98" t="s">
        <v>180</v>
      </c>
      <c r="B105" s="98" t="s">
        <v>181</v>
      </c>
      <c r="C105" s="99" t="s">
        <v>7</v>
      </c>
      <c r="D105" s="100" t="s">
        <v>110</v>
      </c>
      <c r="E105" s="100" t="s">
        <v>160</v>
      </c>
      <c r="F105" s="101">
        <v>1</v>
      </c>
      <c r="G105" s="101">
        <v>0</v>
      </c>
      <c r="H105" s="84">
        <f t="shared" si="3"/>
        <v>0</v>
      </c>
      <c r="I105" s="106">
        <v>1</v>
      </c>
      <c r="J105" s="106">
        <v>0</v>
      </c>
      <c r="K105" s="107">
        <f t="shared" si="4"/>
        <v>0</v>
      </c>
      <c r="L105" s="106">
        <v>1</v>
      </c>
      <c r="M105" s="106">
        <v>0</v>
      </c>
      <c r="N105" s="107">
        <f t="shared" si="5"/>
        <v>0</v>
      </c>
      <c r="O105" s="98">
        <f>+VLOOKUP(D105,'[2]SEGUIMIENTO'!$D$18:$N$117,11,FALSE)</f>
        <v>15</v>
      </c>
      <c r="P105" s="108">
        <v>1</v>
      </c>
      <c r="Q105" s="149"/>
      <c r="R105" s="150"/>
      <c r="S105" s="91"/>
      <c r="T105" s="83" t="s">
        <v>346</v>
      </c>
    </row>
    <row r="106" spans="1:20" ht="135">
      <c r="A106" s="1" t="s">
        <v>165</v>
      </c>
      <c r="B106" s="1" t="s">
        <v>213</v>
      </c>
      <c r="C106" s="59" t="s">
        <v>7</v>
      </c>
      <c r="D106" s="14" t="s">
        <v>111</v>
      </c>
      <c r="E106" s="14" t="s">
        <v>159</v>
      </c>
      <c r="F106" s="61">
        <v>1</v>
      </c>
      <c r="G106" s="61">
        <v>1</v>
      </c>
      <c r="H106" s="62">
        <f t="shared" si="3"/>
        <v>1</v>
      </c>
      <c r="I106" s="93">
        <v>2</v>
      </c>
      <c r="J106" s="93">
        <v>2</v>
      </c>
      <c r="K106" s="94">
        <f t="shared" si="4"/>
        <v>1</v>
      </c>
      <c r="L106" s="93">
        <v>26</v>
      </c>
      <c r="M106" s="93">
        <v>26</v>
      </c>
      <c r="N106" s="94">
        <f t="shared" si="5"/>
        <v>1</v>
      </c>
      <c r="O106" s="63">
        <f>+VLOOKUP(D106,'[2]SEGUIMIENTO'!$D$18:$N$117,11,FALSE)</f>
        <v>30</v>
      </c>
      <c r="P106" s="114">
        <v>1</v>
      </c>
      <c r="Q106" s="149"/>
      <c r="R106" s="150"/>
      <c r="S106" s="91"/>
      <c r="T106" s="83"/>
    </row>
    <row r="107" spans="1:20" s="102" customFormat="1" ht="57">
      <c r="A107" s="143" t="s">
        <v>175</v>
      </c>
      <c r="B107" s="143" t="s">
        <v>134</v>
      </c>
      <c r="C107" s="147" t="s">
        <v>13</v>
      </c>
      <c r="D107" s="112" t="s">
        <v>198</v>
      </c>
      <c r="E107" s="100" t="s">
        <v>151</v>
      </c>
      <c r="F107" s="101">
        <v>3</v>
      </c>
      <c r="G107" s="101">
        <v>3</v>
      </c>
      <c r="H107" s="84">
        <f t="shared" si="3"/>
        <v>1</v>
      </c>
      <c r="I107" s="106">
        <v>0</v>
      </c>
      <c r="J107" s="106">
        <v>0</v>
      </c>
      <c r="K107" s="107" t="str">
        <f t="shared" si="4"/>
        <v>SPP</v>
      </c>
      <c r="L107" s="106">
        <v>0</v>
      </c>
      <c r="M107" s="106">
        <v>0</v>
      </c>
      <c r="N107" s="107" t="str">
        <f t="shared" si="5"/>
        <v>SPP</v>
      </c>
      <c r="O107" s="98">
        <v>6</v>
      </c>
      <c r="P107" s="107">
        <v>1</v>
      </c>
      <c r="Q107" s="169">
        <v>11842873529</v>
      </c>
      <c r="R107" s="150">
        <v>8533273319.37</v>
      </c>
      <c r="S107" s="91"/>
      <c r="T107" s="105" t="s">
        <v>343</v>
      </c>
    </row>
    <row r="108" spans="1:20" ht="25.5">
      <c r="A108" s="144"/>
      <c r="B108" s="144"/>
      <c r="C108" s="148"/>
      <c r="D108" s="69" t="s">
        <v>205</v>
      </c>
      <c r="E108" s="14" t="s">
        <v>154</v>
      </c>
      <c r="F108" s="61">
        <v>0</v>
      </c>
      <c r="G108" s="61">
        <v>0</v>
      </c>
      <c r="H108" s="62" t="str">
        <f t="shared" si="3"/>
        <v>SPP</v>
      </c>
      <c r="I108" s="93">
        <v>0</v>
      </c>
      <c r="J108" s="93">
        <v>0</v>
      </c>
      <c r="K108" s="94" t="str">
        <f t="shared" si="4"/>
        <v>SPP</v>
      </c>
      <c r="L108" s="93">
        <v>0</v>
      </c>
      <c r="M108" s="93">
        <v>0</v>
      </c>
      <c r="N108" s="94" t="str">
        <f t="shared" si="5"/>
        <v>SPP</v>
      </c>
      <c r="O108" s="63">
        <v>1</v>
      </c>
      <c r="P108" s="94">
        <v>1</v>
      </c>
      <c r="Q108" s="170"/>
      <c r="R108" s="150"/>
      <c r="S108" s="91"/>
      <c r="T108" s="83"/>
    </row>
    <row r="109" spans="1:20" ht="62.25" customHeight="1">
      <c r="A109" s="144"/>
      <c r="B109" s="144"/>
      <c r="C109" s="148"/>
      <c r="D109" s="60" t="s">
        <v>206</v>
      </c>
      <c r="E109" s="14" t="s">
        <v>151</v>
      </c>
      <c r="F109" s="61">
        <v>0</v>
      </c>
      <c r="G109" s="61">
        <v>0</v>
      </c>
      <c r="H109" s="62" t="str">
        <f t="shared" si="3"/>
        <v>SPP</v>
      </c>
      <c r="I109" s="93">
        <v>0</v>
      </c>
      <c r="J109" s="93">
        <v>0</v>
      </c>
      <c r="K109" s="94" t="str">
        <f t="shared" si="4"/>
        <v>SPP</v>
      </c>
      <c r="L109" s="93">
        <v>1</v>
      </c>
      <c r="M109" s="93">
        <v>1</v>
      </c>
      <c r="N109" s="94">
        <f t="shared" si="5"/>
        <v>1</v>
      </c>
      <c r="O109" s="63">
        <v>4</v>
      </c>
      <c r="P109" s="94">
        <v>1</v>
      </c>
      <c r="Q109" s="171"/>
      <c r="R109" s="150"/>
      <c r="S109" s="91"/>
      <c r="T109" s="83"/>
    </row>
    <row r="110" spans="1:20" ht="139.5" customHeight="1">
      <c r="A110" s="1" t="s">
        <v>125</v>
      </c>
      <c r="B110" s="1" t="s">
        <v>126</v>
      </c>
      <c r="C110" s="16" t="s">
        <v>20</v>
      </c>
      <c r="D110" s="12" t="s">
        <v>197</v>
      </c>
      <c r="E110" s="14" t="s">
        <v>151</v>
      </c>
      <c r="F110" s="43">
        <v>1</v>
      </c>
      <c r="G110" s="43">
        <v>1</v>
      </c>
      <c r="H110" s="44">
        <f t="shared" si="3"/>
        <v>1</v>
      </c>
      <c r="I110" s="115">
        <v>0</v>
      </c>
      <c r="J110" s="115">
        <v>0</v>
      </c>
      <c r="K110" s="116" t="str">
        <f t="shared" si="4"/>
        <v>SPP</v>
      </c>
      <c r="L110" s="115">
        <v>0</v>
      </c>
      <c r="M110" s="115">
        <v>0</v>
      </c>
      <c r="N110" s="116" t="str">
        <f t="shared" si="5"/>
        <v>SPP</v>
      </c>
      <c r="O110" s="1">
        <v>1</v>
      </c>
      <c r="P110" s="116">
        <v>1</v>
      </c>
      <c r="Q110" s="90">
        <v>6000000000</v>
      </c>
      <c r="R110" s="90">
        <v>6000000000</v>
      </c>
      <c r="S110" s="71"/>
      <c r="T110" s="83"/>
    </row>
    <row r="111" spans="1:20" ht="135">
      <c r="A111" s="1" t="s">
        <v>125</v>
      </c>
      <c r="B111" s="1" t="s">
        <v>126</v>
      </c>
      <c r="C111" s="16" t="s">
        <v>194</v>
      </c>
      <c r="D111" s="18" t="s">
        <v>194</v>
      </c>
      <c r="E111" s="14" t="s">
        <v>151</v>
      </c>
      <c r="F111" s="43">
        <v>0</v>
      </c>
      <c r="G111" s="43">
        <v>0</v>
      </c>
      <c r="H111" s="44" t="str">
        <f t="shared" si="3"/>
        <v>SPP</v>
      </c>
      <c r="I111" s="115">
        <v>0</v>
      </c>
      <c r="J111" s="115">
        <v>0</v>
      </c>
      <c r="K111" s="116" t="str">
        <f t="shared" si="4"/>
        <v>SPP</v>
      </c>
      <c r="L111" s="115">
        <v>0</v>
      </c>
      <c r="M111" s="115">
        <v>0</v>
      </c>
      <c r="N111" s="116" t="str">
        <f t="shared" si="5"/>
        <v>SPP</v>
      </c>
      <c r="O111" s="117">
        <v>4</v>
      </c>
      <c r="P111" s="116">
        <v>1</v>
      </c>
      <c r="Q111" s="90">
        <v>4993705149</v>
      </c>
      <c r="R111" s="91">
        <v>4634408017</v>
      </c>
      <c r="S111" s="72"/>
      <c r="T111" s="111"/>
    </row>
    <row r="112" spans="1:20" s="102" customFormat="1" ht="135">
      <c r="A112" s="98" t="s">
        <v>125</v>
      </c>
      <c r="B112" s="98" t="s">
        <v>126</v>
      </c>
      <c r="C112" s="99" t="s">
        <v>195</v>
      </c>
      <c r="D112" s="113" t="s">
        <v>196</v>
      </c>
      <c r="E112" s="100" t="s">
        <v>151</v>
      </c>
      <c r="F112" s="101">
        <v>0</v>
      </c>
      <c r="G112" s="101">
        <v>0</v>
      </c>
      <c r="H112" s="84" t="str">
        <f t="shared" si="3"/>
        <v>SPP</v>
      </c>
      <c r="I112" s="106">
        <v>0</v>
      </c>
      <c r="J112" s="106">
        <v>0</v>
      </c>
      <c r="K112" s="107" t="str">
        <f t="shared" si="4"/>
        <v>SPP</v>
      </c>
      <c r="L112" s="106">
        <v>0</v>
      </c>
      <c r="M112" s="106">
        <v>0</v>
      </c>
      <c r="N112" s="107" t="str">
        <f t="shared" si="5"/>
        <v>SPP</v>
      </c>
      <c r="O112" s="98">
        <v>3</v>
      </c>
      <c r="P112" s="107">
        <v>1</v>
      </c>
      <c r="Q112" s="91">
        <v>2500000000</v>
      </c>
      <c r="R112" s="91">
        <v>2436171596</v>
      </c>
      <c r="S112" s="72"/>
      <c r="T112" s="105" t="s">
        <v>343</v>
      </c>
    </row>
    <row r="113" spans="1:20" s="102" customFormat="1" ht="135">
      <c r="A113" s="98" t="s">
        <v>125</v>
      </c>
      <c r="B113" s="98" t="s">
        <v>126</v>
      </c>
      <c r="C113" s="99" t="s">
        <v>227</v>
      </c>
      <c r="D113" s="113" t="s">
        <v>227</v>
      </c>
      <c r="E113" s="100" t="s">
        <v>151</v>
      </c>
      <c r="F113" s="101">
        <v>0</v>
      </c>
      <c r="G113" s="101">
        <v>0</v>
      </c>
      <c r="H113" s="84" t="str">
        <f t="shared" si="3"/>
        <v>SPP</v>
      </c>
      <c r="I113" s="106">
        <v>0</v>
      </c>
      <c r="J113" s="106">
        <v>0</v>
      </c>
      <c r="K113" s="107" t="str">
        <f>+IF(I113=0,"SPP",J113/I113)</f>
        <v>SPP</v>
      </c>
      <c r="L113" s="106">
        <v>4</v>
      </c>
      <c r="M113" s="106">
        <v>4</v>
      </c>
      <c r="N113" s="107">
        <f t="shared" si="5"/>
        <v>1</v>
      </c>
      <c r="O113" s="118">
        <v>4</v>
      </c>
      <c r="P113" s="107">
        <v>1</v>
      </c>
      <c r="Q113" s="91">
        <v>1657000000</v>
      </c>
      <c r="R113" s="91">
        <v>1510822590</v>
      </c>
      <c r="S113" s="72"/>
      <c r="T113" s="83" t="s">
        <v>228</v>
      </c>
    </row>
    <row r="114" spans="1:20" s="102" customFormat="1" ht="135">
      <c r="A114" s="98" t="s">
        <v>125</v>
      </c>
      <c r="B114" s="98" t="s">
        <v>126</v>
      </c>
      <c r="C114" s="99" t="s">
        <v>224</v>
      </c>
      <c r="D114" s="113" t="s">
        <v>225</v>
      </c>
      <c r="E114" s="100" t="s">
        <v>151</v>
      </c>
      <c r="F114" s="101">
        <v>0</v>
      </c>
      <c r="G114" s="101">
        <v>0</v>
      </c>
      <c r="H114" s="84" t="str">
        <f t="shared" si="3"/>
        <v>SPP</v>
      </c>
      <c r="I114" s="106">
        <v>1</v>
      </c>
      <c r="J114" s="106">
        <v>0</v>
      </c>
      <c r="K114" s="107">
        <f t="shared" si="4"/>
        <v>0</v>
      </c>
      <c r="L114" s="106">
        <v>10</v>
      </c>
      <c r="M114" s="106">
        <v>6</v>
      </c>
      <c r="N114" s="107">
        <f t="shared" si="5"/>
        <v>0.6</v>
      </c>
      <c r="O114" s="119">
        <v>11</v>
      </c>
      <c r="P114" s="107">
        <v>0.6</v>
      </c>
      <c r="Q114" s="91">
        <v>9200000000</v>
      </c>
      <c r="R114" s="91">
        <v>8754429869.44</v>
      </c>
      <c r="S114" s="72"/>
      <c r="T114" s="83" t="s">
        <v>347</v>
      </c>
    </row>
    <row r="115" spans="1:20" s="102" customFormat="1" ht="135">
      <c r="A115" s="98" t="s">
        <v>125</v>
      </c>
      <c r="B115" s="98" t="s">
        <v>126</v>
      </c>
      <c r="C115" s="99" t="s">
        <v>226</v>
      </c>
      <c r="D115" s="113" t="s">
        <v>226</v>
      </c>
      <c r="E115" s="100" t="s">
        <v>151</v>
      </c>
      <c r="F115" s="101">
        <v>0</v>
      </c>
      <c r="G115" s="101">
        <v>0</v>
      </c>
      <c r="H115" s="84" t="str">
        <f>+IF(F115=0,"SPP",G115/F115)</f>
        <v>SPP</v>
      </c>
      <c r="I115" s="106">
        <v>0</v>
      </c>
      <c r="J115" s="106">
        <v>0</v>
      </c>
      <c r="K115" s="107" t="str">
        <f>+IF(I115=0,"SPP",J115/I115)</f>
        <v>SPP</v>
      </c>
      <c r="L115" s="106">
        <v>2</v>
      </c>
      <c r="M115" s="106">
        <v>2</v>
      </c>
      <c r="N115" s="107">
        <f t="shared" si="5"/>
        <v>1</v>
      </c>
      <c r="O115" s="119">
        <v>2</v>
      </c>
      <c r="P115" s="107">
        <v>1</v>
      </c>
      <c r="Q115" s="91">
        <v>3000000000</v>
      </c>
      <c r="R115" s="91">
        <v>2758953179</v>
      </c>
      <c r="S115" s="72"/>
      <c r="T115" s="83"/>
    </row>
    <row r="116" spans="1:20" ht="125.25" customHeight="1">
      <c r="A116" s="167" t="s">
        <v>125</v>
      </c>
      <c r="B116" s="167" t="s">
        <v>126</v>
      </c>
      <c r="C116" s="168" t="s">
        <v>353</v>
      </c>
      <c r="D116" s="113" t="s">
        <v>354</v>
      </c>
      <c r="E116" s="100" t="s">
        <v>151</v>
      </c>
      <c r="F116" s="106">
        <v>0</v>
      </c>
      <c r="G116" s="106">
        <v>0</v>
      </c>
      <c r="H116" s="107" t="str">
        <f>+IF(F116=0,"SPP",G116/F116)</f>
        <v>SPP</v>
      </c>
      <c r="I116" s="106">
        <v>0</v>
      </c>
      <c r="J116" s="106">
        <v>0</v>
      </c>
      <c r="K116" s="107" t="str">
        <f>+IF(I116=0,"SPP",J116/I116)</f>
        <v>SPP</v>
      </c>
      <c r="L116" s="106">
        <v>0</v>
      </c>
      <c r="M116" s="106">
        <v>0</v>
      </c>
      <c r="N116" s="107" t="str">
        <f t="shared" si="5"/>
        <v>SPP</v>
      </c>
      <c r="O116" s="106">
        <v>0</v>
      </c>
      <c r="P116" s="92" t="s">
        <v>190</v>
      </c>
      <c r="Q116" s="169">
        <v>1500000000</v>
      </c>
      <c r="R116" s="172">
        <v>674890937</v>
      </c>
      <c r="S116" s="152"/>
      <c r="T116" s="175" t="s">
        <v>357</v>
      </c>
    </row>
    <row r="117" spans="1:20" ht="42.75">
      <c r="A117" s="167"/>
      <c r="B117" s="167"/>
      <c r="C117" s="168"/>
      <c r="D117" s="113" t="s">
        <v>355</v>
      </c>
      <c r="E117" s="100" t="s">
        <v>151</v>
      </c>
      <c r="F117" s="106">
        <v>0</v>
      </c>
      <c r="G117" s="106">
        <v>0</v>
      </c>
      <c r="H117" s="107" t="str">
        <f>+IF(F117=0,"SPP",G117/F117)</f>
        <v>SPP</v>
      </c>
      <c r="I117" s="106">
        <v>0</v>
      </c>
      <c r="J117" s="106">
        <v>0</v>
      </c>
      <c r="K117" s="107" t="str">
        <f>+IF(I117=0,"SPP",J117/I117)</f>
        <v>SPP</v>
      </c>
      <c r="L117" s="106">
        <v>0</v>
      </c>
      <c r="M117" s="106">
        <v>0</v>
      </c>
      <c r="N117" s="107" t="str">
        <f t="shared" si="5"/>
        <v>SPP</v>
      </c>
      <c r="O117" s="106">
        <v>0</v>
      </c>
      <c r="P117" s="92" t="s">
        <v>190</v>
      </c>
      <c r="Q117" s="170"/>
      <c r="R117" s="173"/>
      <c r="S117" s="153"/>
      <c r="T117" s="176"/>
    </row>
    <row r="118" spans="1:20" ht="42.75">
      <c r="A118" s="167"/>
      <c r="B118" s="167"/>
      <c r="C118" s="168"/>
      <c r="D118" s="113" t="s">
        <v>356</v>
      </c>
      <c r="E118" s="100" t="s">
        <v>151</v>
      </c>
      <c r="F118" s="106">
        <v>0</v>
      </c>
      <c r="G118" s="106">
        <v>0</v>
      </c>
      <c r="H118" s="107" t="str">
        <f>+IF(F118=0,"SPP",G118/F118)</f>
        <v>SPP</v>
      </c>
      <c r="I118" s="106">
        <v>0</v>
      </c>
      <c r="J118" s="106">
        <v>0</v>
      </c>
      <c r="K118" s="107" t="str">
        <f>+IF(I118=0,"SPP",J118/I118)</f>
        <v>SPP</v>
      </c>
      <c r="L118" s="106">
        <v>0</v>
      </c>
      <c r="M118" s="106">
        <v>0</v>
      </c>
      <c r="N118" s="107" t="str">
        <f t="shared" si="5"/>
        <v>SPP</v>
      </c>
      <c r="O118" s="106">
        <v>0</v>
      </c>
      <c r="P118" s="92" t="s">
        <v>190</v>
      </c>
      <c r="Q118" s="171"/>
      <c r="R118" s="174"/>
      <c r="S118" s="154"/>
      <c r="T118" s="177"/>
    </row>
  </sheetData>
  <sheetProtection/>
  <mergeCells count="57">
    <mergeCell ref="B116:B118"/>
    <mergeCell ref="A116:A118"/>
    <mergeCell ref="Q116:Q118"/>
    <mergeCell ref="R116:R118"/>
    <mergeCell ref="T116:T118"/>
    <mergeCell ref="S116:S118"/>
    <mergeCell ref="C116:C118"/>
    <mergeCell ref="A107:A109"/>
    <mergeCell ref="B107:B109"/>
    <mergeCell ref="C107:C109"/>
    <mergeCell ref="Q107:Q109"/>
    <mergeCell ref="R107:R109"/>
    <mergeCell ref="R42:R51"/>
    <mergeCell ref="Q80:Q88"/>
    <mergeCell ref="R80:R88"/>
    <mergeCell ref="Q89:Q93"/>
    <mergeCell ref="R89:R93"/>
    <mergeCell ref="Q94:Q106"/>
    <mergeCell ref="R94:R106"/>
    <mergeCell ref="Q60:Q73"/>
    <mergeCell ref="R60:R73"/>
    <mergeCell ref="Q74:Q77"/>
    <mergeCell ref="R74:R77"/>
    <mergeCell ref="A78:A79"/>
    <mergeCell ref="Q78:Q79"/>
    <mergeCell ref="R78:R79"/>
    <mergeCell ref="Q42:Q51"/>
    <mergeCell ref="Q52:Q57"/>
    <mergeCell ref="R52:R57"/>
    <mergeCell ref="Q58:Q59"/>
    <mergeCell ref="R58:R59"/>
    <mergeCell ref="Q32:Q38"/>
    <mergeCell ref="R32:R38"/>
    <mergeCell ref="A39:A41"/>
    <mergeCell ref="B39:B41"/>
    <mergeCell ref="C39:C41"/>
    <mergeCell ref="Q39:Q41"/>
    <mergeCell ref="R39:R41"/>
    <mergeCell ref="T7:T8"/>
    <mergeCell ref="Q9:Q11"/>
    <mergeCell ref="R9:R11"/>
    <mergeCell ref="Q12:Q28"/>
    <mergeCell ref="R12:R28"/>
    <mergeCell ref="Q29:Q31"/>
    <mergeCell ref="R29:R31"/>
    <mergeCell ref="I7:K7"/>
    <mergeCell ref="L7:N7"/>
    <mergeCell ref="O7:P7"/>
    <mergeCell ref="Q7:Q8"/>
    <mergeCell ref="R7:R8"/>
    <mergeCell ref="S7:S8"/>
    <mergeCell ref="A7:A8"/>
    <mergeCell ref="B7:B8"/>
    <mergeCell ref="C7:C8"/>
    <mergeCell ref="D7:D8"/>
    <mergeCell ref="E7:E8"/>
    <mergeCell ref="F7:H7"/>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J5"/>
  <sheetViews>
    <sheetView zoomScale="60" zoomScaleNormal="60" zoomScalePageLayoutView="0" workbookViewId="0" topLeftCell="A1">
      <selection activeCell="F4" sqref="F4:F5"/>
    </sheetView>
  </sheetViews>
  <sheetFormatPr defaultColWidth="11.19921875" defaultRowHeight="14.25"/>
  <cols>
    <col min="1" max="1" width="18.09765625" style="0" customWidth="1"/>
    <col min="2" max="2" width="18.296875" style="0" customWidth="1"/>
    <col min="3" max="3" width="19.296875" style="0" customWidth="1"/>
    <col min="4" max="4" width="15.19921875" style="0" customWidth="1"/>
    <col min="9" max="9" width="16.19921875" style="0" customWidth="1"/>
    <col min="10" max="10" width="40.5" style="0" customWidth="1"/>
  </cols>
  <sheetData>
    <row r="1" spans="1:10" ht="16.5" customHeight="1" thickTop="1">
      <c r="A1" s="182" t="s">
        <v>133</v>
      </c>
      <c r="B1" s="184" t="s">
        <v>122</v>
      </c>
      <c r="C1" s="184" t="s">
        <v>233</v>
      </c>
      <c r="D1" s="184" t="s">
        <v>239</v>
      </c>
      <c r="E1" s="184" t="s">
        <v>240</v>
      </c>
      <c r="F1" s="184"/>
      <c r="G1" s="184"/>
      <c r="H1" s="184"/>
      <c r="I1" s="184"/>
      <c r="J1" s="185" t="s">
        <v>124</v>
      </c>
    </row>
    <row r="2" spans="1:10" ht="47.25" customHeight="1" thickBot="1">
      <c r="A2" s="183"/>
      <c r="B2" s="136"/>
      <c r="C2" s="136"/>
      <c r="D2" s="136"/>
      <c r="E2" s="88" t="s">
        <v>241</v>
      </c>
      <c r="F2" s="88" t="s">
        <v>231</v>
      </c>
      <c r="G2" s="88" t="s">
        <v>350</v>
      </c>
      <c r="H2" s="88" t="s">
        <v>351</v>
      </c>
      <c r="I2" s="88" t="s">
        <v>150</v>
      </c>
      <c r="J2" s="186"/>
    </row>
    <row r="3" spans="1:10" ht="86.25" customHeight="1">
      <c r="A3" s="190" t="s">
        <v>176</v>
      </c>
      <c r="B3" s="189" t="s">
        <v>232</v>
      </c>
      <c r="C3" s="122" t="s">
        <v>235</v>
      </c>
      <c r="D3" s="122" t="s">
        <v>234</v>
      </c>
      <c r="E3" s="123">
        <v>1</v>
      </c>
      <c r="F3" s="123">
        <v>1</v>
      </c>
      <c r="G3" s="125" t="s">
        <v>352</v>
      </c>
      <c r="H3" s="125" t="s">
        <v>352</v>
      </c>
      <c r="I3" s="122" t="s">
        <v>237</v>
      </c>
      <c r="J3" s="124" t="s">
        <v>236</v>
      </c>
    </row>
    <row r="4" spans="1:10" ht="88.5" customHeight="1">
      <c r="A4" s="191"/>
      <c r="B4" s="178"/>
      <c r="C4" s="187" t="s">
        <v>294</v>
      </c>
      <c r="D4" s="193" t="s">
        <v>238</v>
      </c>
      <c r="E4" s="195">
        <v>0.725</v>
      </c>
      <c r="F4" s="195">
        <v>0.725</v>
      </c>
      <c r="G4" s="180">
        <v>1</v>
      </c>
      <c r="H4" s="180">
        <v>0.8</v>
      </c>
      <c r="I4" s="178" t="s">
        <v>242</v>
      </c>
      <c r="J4" s="127" t="s">
        <v>364</v>
      </c>
    </row>
    <row r="5" spans="1:10" ht="186" thickBot="1">
      <c r="A5" s="192"/>
      <c r="B5" s="179"/>
      <c r="C5" s="188"/>
      <c r="D5" s="194"/>
      <c r="E5" s="196"/>
      <c r="F5" s="196"/>
      <c r="G5" s="181"/>
      <c r="H5" s="181"/>
      <c r="I5" s="179"/>
      <c r="J5" s="126" t="s">
        <v>363</v>
      </c>
    </row>
  </sheetData>
  <sheetProtection/>
  <mergeCells count="15">
    <mergeCell ref="B3:B5"/>
    <mergeCell ref="A3:A5"/>
    <mergeCell ref="D4:D5"/>
    <mergeCell ref="E4:E5"/>
    <mergeCell ref="F4:F5"/>
    <mergeCell ref="I4:I5"/>
    <mergeCell ref="G4:G5"/>
    <mergeCell ref="A1:A2"/>
    <mergeCell ref="B1:B2"/>
    <mergeCell ref="D1:D2"/>
    <mergeCell ref="J1:J2"/>
    <mergeCell ref="E1:I1"/>
    <mergeCell ref="C1:C2"/>
    <mergeCell ref="H4:H5"/>
    <mergeCell ref="C4:C5"/>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129"/>
  <sheetViews>
    <sheetView tabSelected="1" zoomScale="60" zoomScaleNormal="60" zoomScalePageLayoutView="0" workbookViewId="0" topLeftCell="A1">
      <selection activeCell="D7" sqref="D7:D9"/>
    </sheetView>
  </sheetViews>
  <sheetFormatPr defaultColWidth="11.19921875" defaultRowHeight="14.25"/>
  <cols>
    <col min="1" max="1" width="52.3984375" style="0" bestFit="1" customWidth="1"/>
    <col min="2" max="2" width="21.3984375" style="0" customWidth="1"/>
    <col min="3" max="3" width="14" style="0" customWidth="1"/>
    <col min="4" max="4" width="12.8984375" style="0" customWidth="1"/>
    <col min="5" max="5" width="13.59765625" style="0" customWidth="1"/>
    <col min="7" max="7" width="15" style="0" customWidth="1"/>
    <col min="8" max="8" width="22.296875" style="0" customWidth="1"/>
  </cols>
  <sheetData>
    <row r="1" spans="1:8" ht="15">
      <c r="A1" s="236" t="s">
        <v>385</v>
      </c>
      <c r="B1" s="237"/>
      <c r="C1" s="237"/>
      <c r="D1" s="237"/>
      <c r="E1" s="237"/>
      <c r="F1" s="237"/>
      <c r="G1" s="237"/>
      <c r="H1" s="238"/>
    </row>
    <row r="2" spans="1:8" ht="45.75" customHeight="1">
      <c r="A2" s="205" t="s">
        <v>295</v>
      </c>
      <c r="B2" s="207" t="s">
        <v>243</v>
      </c>
      <c r="C2" s="207" t="s">
        <v>246</v>
      </c>
      <c r="D2" s="207" t="s">
        <v>230</v>
      </c>
      <c r="E2" s="207" t="s">
        <v>365</v>
      </c>
      <c r="F2" s="207"/>
      <c r="G2" s="207" t="s">
        <v>247</v>
      </c>
      <c r="H2" s="209" t="s">
        <v>124</v>
      </c>
    </row>
    <row r="3" spans="1:8" ht="15.75" thickBot="1">
      <c r="A3" s="206"/>
      <c r="B3" s="208"/>
      <c r="C3" s="208"/>
      <c r="D3" s="208"/>
      <c r="E3" s="73" t="s">
        <v>16</v>
      </c>
      <c r="F3" s="73" t="s">
        <v>250</v>
      </c>
      <c r="G3" s="208"/>
      <c r="H3" s="210"/>
    </row>
    <row r="4" spans="1:8" ht="101.25" customHeight="1">
      <c r="A4" s="211" t="s">
        <v>131</v>
      </c>
      <c r="B4" s="77" t="s">
        <v>244</v>
      </c>
      <c r="C4" s="213" t="s">
        <v>248</v>
      </c>
      <c r="D4" s="213" t="s">
        <v>249</v>
      </c>
      <c r="E4" s="214">
        <v>1</v>
      </c>
      <c r="F4" s="215">
        <v>1</v>
      </c>
      <c r="G4" s="223" t="s">
        <v>245</v>
      </c>
      <c r="H4" s="199" t="s">
        <v>291</v>
      </c>
    </row>
    <row r="5" spans="1:8" ht="33" customHeight="1">
      <c r="A5" s="212"/>
      <c r="B5" s="75" t="s">
        <v>254</v>
      </c>
      <c r="C5" s="197"/>
      <c r="D5" s="197"/>
      <c r="E5" s="198"/>
      <c r="F5" s="216"/>
      <c r="G5" s="178"/>
      <c r="H5" s="200"/>
    </row>
    <row r="6" spans="1:8" ht="118.5" customHeight="1">
      <c r="A6" s="212"/>
      <c r="B6" s="76" t="s">
        <v>256</v>
      </c>
      <c r="C6" s="197"/>
      <c r="D6" s="197"/>
      <c r="E6" s="198"/>
      <c r="F6" s="216"/>
      <c r="G6" s="178"/>
      <c r="H6" s="201"/>
    </row>
    <row r="7" spans="1:8" ht="99.75">
      <c r="A7" s="212" t="s">
        <v>131</v>
      </c>
      <c r="B7" s="74" t="s">
        <v>244</v>
      </c>
      <c r="C7" s="197" t="s">
        <v>252</v>
      </c>
      <c r="D7" s="197" t="s">
        <v>251</v>
      </c>
      <c r="E7" s="198">
        <v>1</v>
      </c>
      <c r="F7" s="216">
        <v>1</v>
      </c>
      <c r="G7" s="178"/>
      <c r="H7" s="199" t="s">
        <v>291</v>
      </c>
    </row>
    <row r="8" spans="1:8" ht="28.5">
      <c r="A8" s="212"/>
      <c r="B8" s="75" t="s">
        <v>254</v>
      </c>
      <c r="C8" s="197"/>
      <c r="D8" s="197"/>
      <c r="E8" s="198"/>
      <c r="F8" s="216"/>
      <c r="G8" s="178"/>
      <c r="H8" s="200"/>
    </row>
    <row r="9" spans="1:8" ht="113.25" customHeight="1">
      <c r="A9" s="212"/>
      <c r="B9" s="76" t="s">
        <v>256</v>
      </c>
      <c r="C9" s="197"/>
      <c r="D9" s="197"/>
      <c r="E9" s="198"/>
      <c r="F9" s="216"/>
      <c r="G9" s="178"/>
      <c r="H9" s="201"/>
    </row>
    <row r="10" spans="1:8" ht="99.75">
      <c r="A10" s="212" t="s">
        <v>131</v>
      </c>
      <c r="B10" s="74" t="s">
        <v>244</v>
      </c>
      <c r="C10" s="197" t="s">
        <v>257</v>
      </c>
      <c r="D10" s="197" t="s">
        <v>258</v>
      </c>
      <c r="E10" s="198">
        <v>1</v>
      </c>
      <c r="F10" s="216">
        <v>1</v>
      </c>
      <c r="G10" s="178"/>
      <c r="H10" s="199" t="s">
        <v>291</v>
      </c>
    </row>
    <row r="11" spans="1:8" ht="28.5">
      <c r="A11" s="212"/>
      <c r="B11" s="75" t="s">
        <v>254</v>
      </c>
      <c r="C11" s="197"/>
      <c r="D11" s="197"/>
      <c r="E11" s="198"/>
      <c r="F11" s="216"/>
      <c r="G11" s="178"/>
      <c r="H11" s="200"/>
    </row>
    <row r="12" spans="1:8" ht="99.75">
      <c r="A12" s="212"/>
      <c r="B12" s="76" t="s">
        <v>256</v>
      </c>
      <c r="C12" s="197"/>
      <c r="D12" s="197"/>
      <c r="E12" s="198"/>
      <c r="F12" s="216"/>
      <c r="G12" s="178"/>
      <c r="H12" s="201"/>
    </row>
    <row r="13" spans="1:8" ht="102" customHeight="1">
      <c r="A13" s="212" t="s">
        <v>131</v>
      </c>
      <c r="B13" s="74" t="s">
        <v>244</v>
      </c>
      <c r="C13" s="217" t="s">
        <v>259</v>
      </c>
      <c r="D13" s="197" t="s">
        <v>260</v>
      </c>
      <c r="E13" s="198">
        <v>1</v>
      </c>
      <c r="F13" s="216">
        <v>1</v>
      </c>
      <c r="G13" s="178"/>
      <c r="H13" s="199" t="s">
        <v>291</v>
      </c>
    </row>
    <row r="14" spans="1:8" ht="28.5">
      <c r="A14" s="212"/>
      <c r="B14" s="75" t="s">
        <v>254</v>
      </c>
      <c r="C14" s="217"/>
      <c r="D14" s="197"/>
      <c r="E14" s="198"/>
      <c r="F14" s="216"/>
      <c r="G14" s="178"/>
      <c r="H14" s="200"/>
    </row>
    <row r="15" spans="1:8" ht="126" customHeight="1">
      <c r="A15" s="212"/>
      <c r="B15" s="76" t="s">
        <v>256</v>
      </c>
      <c r="C15" s="217"/>
      <c r="D15" s="197"/>
      <c r="E15" s="198"/>
      <c r="F15" s="216"/>
      <c r="G15" s="178"/>
      <c r="H15" s="201"/>
    </row>
    <row r="16" spans="1:8" ht="99.75">
      <c r="A16" s="212" t="s">
        <v>131</v>
      </c>
      <c r="B16" s="74" t="s">
        <v>244</v>
      </c>
      <c r="C16" s="197" t="s">
        <v>253</v>
      </c>
      <c r="D16" s="204" t="s">
        <v>255</v>
      </c>
      <c r="E16" s="198">
        <v>1</v>
      </c>
      <c r="F16" s="198">
        <v>1</v>
      </c>
      <c r="G16" s="178"/>
      <c r="H16" s="199" t="s">
        <v>291</v>
      </c>
    </row>
    <row r="17" spans="1:8" ht="28.5">
      <c r="A17" s="212"/>
      <c r="B17" s="75" t="s">
        <v>254</v>
      </c>
      <c r="C17" s="197"/>
      <c r="D17" s="204"/>
      <c r="E17" s="198"/>
      <c r="F17" s="198"/>
      <c r="G17" s="178"/>
      <c r="H17" s="200"/>
    </row>
    <row r="18" spans="1:8" ht="111" customHeight="1">
      <c r="A18" s="212"/>
      <c r="B18" s="76" t="s">
        <v>256</v>
      </c>
      <c r="C18" s="197"/>
      <c r="D18" s="204"/>
      <c r="E18" s="198"/>
      <c r="F18" s="198"/>
      <c r="G18" s="178"/>
      <c r="H18" s="201"/>
    </row>
    <row r="19" spans="1:8" s="129" customFormat="1" ht="99.75">
      <c r="A19" s="218" t="s">
        <v>131</v>
      </c>
      <c r="B19" s="128" t="s">
        <v>244</v>
      </c>
      <c r="C19" s="220" t="s">
        <v>261</v>
      </c>
      <c r="D19" s="220" t="s">
        <v>262</v>
      </c>
      <c r="E19" s="224">
        <v>1</v>
      </c>
      <c r="F19" s="225">
        <v>1</v>
      </c>
      <c r="G19" s="178"/>
      <c r="H19" s="228" t="s">
        <v>291</v>
      </c>
    </row>
    <row r="20" spans="1:8" s="129" customFormat="1" ht="28.5">
      <c r="A20" s="218"/>
      <c r="B20" s="130" t="s">
        <v>254</v>
      </c>
      <c r="C20" s="220"/>
      <c r="D20" s="220"/>
      <c r="E20" s="224"/>
      <c r="F20" s="225"/>
      <c r="G20" s="178"/>
      <c r="H20" s="229"/>
    </row>
    <row r="21" spans="1:8" s="129" customFormat="1" ht="111" customHeight="1">
      <c r="A21" s="218"/>
      <c r="B21" s="131" t="s">
        <v>256</v>
      </c>
      <c r="C21" s="220"/>
      <c r="D21" s="220"/>
      <c r="E21" s="224"/>
      <c r="F21" s="225"/>
      <c r="G21" s="178"/>
      <c r="H21" s="230"/>
    </row>
    <row r="22" spans="1:8" ht="101.25" customHeight="1">
      <c r="A22" s="239" t="s">
        <v>131</v>
      </c>
      <c r="B22" s="74" t="s">
        <v>244</v>
      </c>
      <c r="C22" s="163" t="s">
        <v>263</v>
      </c>
      <c r="D22" s="163" t="s">
        <v>264</v>
      </c>
      <c r="E22" s="202">
        <v>1</v>
      </c>
      <c r="F22" s="203">
        <v>1</v>
      </c>
      <c r="G22" s="178"/>
      <c r="H22" s="199" t="s">
        <v>291</v>
      </c>
    </row>
    <row r="23" spans="1:8" ht="43.5" customHeight="1">
      <c r="A23" s="240"/>
      <c r="B23" s="75" t="s">
        <v>254</v>
      </c>
      <c r="C23" s="163"/>
      <c r="D23" s="163"/>
      <c r="E23" s="202"/>
      <c r="F23" s="203"/>
      <c r="G23" s="178"/>
      <c r="H23" s="200"/>
    </row>
    <row r="24" spans="1:8" ht="125.25" customHeight="1" thickBot="1">
      <c r="A24" s="241"/>
      <c r="B24" s="78" t="s">
        <v>256</v>
      </c>
      <c r="C24" s="219"/>
      <c r="D24" s="219"/>
      <c r="E24" s="222"/>
      <c r="F24" s="221"/>
      <c r="G24" s="179"/>
      <c r="H24" s="201"/>
    </row>
    <row r="25" spans="1:8" ht="15" customHeight="1">
      <c r="A25" s="242" t="s">
        <v>265</v>
      </c>
      <c r="B25" s="243"/>
      <c r="C25" s="243"/>
      <c r="D25" s="243"/>
      <c r="E25" s="243"/>
      <c r="F25" s="243"/>
      <c r="G25" s="243"/>
      <c r="H25" s="244"/>
    </row>
    <row r="26" spans="1:8" ht="38.25" customHeight="1">
      <c r="A26" s="207" t="s">
        <v>295</v>
      </c>
      <c r="B26" s="207" t="s">
        <v>243</v>
      </c>
      <c r="C26" s="207" t="s">
        <v>246</v>
      </c>
      <c r="D26" s="207" t="s">
        <v>230</v>
      </c>
      <c r="E26" s="207" t="s">
        <v>365</v>
      </c>
      <c r="F26" s="207"/>
      <c r="G26" s="207" t="s">
        <v>247</v>
      </c>
      <c r="H26" s="209" t="s">
        <v>124</v>
      </c>
    </row>
    <row r="27" spans="1:8" ht="58.5" customHeight="1">
      <c r="A27" s="226"/>
      <c r="B27" s="226"/>
      <c r="C27" s="226"/>
      <c r="D27" s="226"/>
      <c r="E27" s="81" t="s">
        <v>16</v>
      </c>
      <c r="F27" s="81" t="s">
        <v>250</v>
      </c>
      <c r="G27" s="226"/>
      <c r="H27" s="227"/>
    </row>
    <row r="28" spans="1:8" ht="99.75">
      <c r="A28" s="197" t="s">
        <v>131</v>
      </c>
      <c r="B28" s="74" t="s">
        <v>244</v>
      </c>
      <c r="C28" s="197" t="s">
        <v>248</v>
      </c>
      <c r="D28" s="197" t="s">
        <v>249</v>
      </c>
      <c r="E28" s="198">
        <v>1</v>
      </c>
      <c r="F28" s="198">
        <v>1</v>
      </c>
      <c r="G28" s="178" t="s">
        <v>267</v>
      </c>
      <c r="H28" s="178" t="s">
        <v>266</v>
      </c>
    </row>
    <row r="29" spans="1:8" ht="28.5">
      <c r="A29" s="197"/>
      <c r="B29" s="75" t="s">
        <v>254</v>
      </c>
      <c r="C29" s="197"/>
      <c r="D29" s="197"/>
      <c r="E29" s="198"/>
      <c r="F29" s="198"/>
      <c r="G29" s="178"/>
      <c r="H29" s="178"/>
    </row>
    <row r="30" spans="1:8" ht="118.5" customHeight="1">
      <c r="A30" s="197"/>
      <c r="B30" s="76" t="s">
        <v>256</v>
      </c>
      <c r="C30" s="197"/>
      <c r="D30" s="197"/>
      <c r="E30" s="198"/>
      <c r="F30" s="198"/>
      <c r="G30" s="178"/>
      <c r="H30" s="178"/>
    </row>
    <row r="31" spans="1:8" ht="99.75">
      <c r="A31" s="197" t="s">
        <v>131</v>
      </c>
      <c r="B31" s="74" t="s">
        <v>244</v>
      </c>
      <c r="C31" s="197" t="s">
        <v>252</v>
      </c>
      <c r="D31" s="197" t="s">
        <v>251</v>
      </c>
      <c r="E31" s="198">
        <v>1</v>
      </c>
      <c r="F31" s="198">
        <v>1</v>
      </c>
      <c r="G31" s="178"/>
      <c r="H31" s="178" t="s">
        <v>268</v>
      </c>
    </row>
    <row r="32" spans="1:8" ht="28.5">
      <c r="A32" s="197"/>
      <c r="B32" s="75" t="s">
        <v>254</v>
      </c>
      <c r="C32" s="197"/>
      <c r="D32" s="197"/>
      <c r="E32" s="198"/>
      <c r="F32" s="198"/>
      <c r="G32" s="178"/>
      <c r="H32" s="178"/>
    </row>
    <row r="33" spans="1:8" ht="99.75">
      <c r="A33" s="197"/>
      <c r="B33" s="76" t="s">
        <v>256</v>
      </c>
      <c r="C33" s="197"/>
      <c r="D33" s="197"/>
      <c r="E33" s="198"/>
      <c r="F33" s="198"/>
      <c r="G33" s="178"/>
      <c r="H33" s="178"/>
    </row>
    <row r="34" spans="1:8" ht="213.75" customHeight="1">
      <c r="A34" s="197" t="s">
        <v>131</v>
      </c>
      <c r="B34" s="74" t="s">
        <v>244</v>
      </c>
      <c r="C34" s="197" t="s">
        <v>253</v>
      </c>
      <c r="D34" s="197" t="s">
        <v>269</v>
      </c>
      <c r="E34" s="198">
        <v>1</v>
      </c>
      <c r="F34" s="198">
        <v>1</v>
      </c>
      <c r="G34" s="178"/>
      <c r="H34" s="178" t="s">
        <v>270</v>
      </c>
    </row>
    <row r="35" spans="1:8" ht="28.5">
      <c r="A35" s="197"/>
      <c r="B35" s="75" t="s">
        <v>254</v>
      </c>
      <c r="C35" s="197"/>
      <c r="D35" s="197"/>
      <c r="E35" s="198"/>
      <c r="F35" s="198"/>
      <c r="G35" s="178"/>
      <c r="H35" s="178"/>
    </row>
    <row r="36" spans="1:8" ht="132" customHeight="1">
      <c r="A36" s="197"/>
      <c r="B36" s="76" t="s">
        <v>256</v>
      </c>
      <c r="C36" s="197"/>
      <c r="D36" s="197"/>
      <c r="E36" s="198"/>
      <c r="F36" s="198"/>
      <c r="G36" s="178"/>
      <c r="H36" s="178"/>
    </row>
    <row r="37" spans="1:8" ht="142.5" customHeight="1">
      <c r="A37" s="197" t="s">
        <v>131</v>
      </c>
      <c r="B37" s="74" t="s">
        <v>244</v>
      </c>
      <c r="C37" s="197" t="s">
        <v>257</v>
      </c>
      <c r="D37" s="197" t="s">
        <v>271</v>
      </c>
      <c r="E37" s="198">
        <v>1</v>
      </c>
      <c r="F37" s="198">
        <v>1</v>
      </c>
      <c r="G37" s="178"/>
      <c r="H37" s="178" t="s">
        <v>296</v>
      </c>
    </row>
    <row r="38" spans="1:8" ht="28.5">
      <c r="A38" s="197"/>
      <c r="B38" s="75" t="s">
        <v>254</v>
      </c>
      <c r="C38" s="197"/>
      <c r="D38" s="197"/>
      <c r="E38" s="198"/>
      <c r="F38" s="198"/>
      <c r="G38" s="178"/>
      <c r="H38" s="178"/>
    </row>
    <row r="39" spans="1:8" ht="117" customHeight="1">
      <c r="A39" s="197"/>
      <c r="B39" s="76" t="s">
        <v>256</v>
      </c>
      <c r="C39" s="197"/>
      <c r="D39" s="197"/>
      <c r="E39" s="198"/>
      <c r="F39" s="198"/>
      <c r="G39" s="178"/>
      <c r="H39" s="178"/>
    </row>
    <row r="40" spans="1:8" ht="15">
      <c r="A40" s="242" t="s">
        <v>303</v>
      </c>
      <c r="B40" s="243"/>
      <c r="C40" s="243"/>
      <c r="D40" s="243"/>
      <c r="E40" s="243"/>
      <c r="F40" s="243"/>
      <c r="G40" s="243"/>
      <c r="H40" s="244"/>
    </row>
    <row r="41" spans="1:8" ht="41.25" customHeight="1">
      <c r="A41" s="207" t="s">
        <v>295</v>
      </c>
      <c r="B41" s="207" t="s">
        <v>243</v>
      </c>
      <c r="C41" s="207" t="s">
        <v>246</v>
      </c>
      <c r="D41" s="207" t="s">
        <v>230</v>
      </c>
      <c r="E41" s="207" t="s">
        <v>386</v>
      </c>
      <c r="F41" s="207"/>
      <c r="G41" s="207" t="s">
        <v>247</v>
      </c>
      <c r="H41" s="209" t="s">
        <v>124</v>
      </c>
    </row>
    <row r="42" spans="1:8" ht="43.5" customHeight="1">
      <c r="A42" s="226"/>
      <c r="B42" s="226"/>
      <c r="C42" s="226"/>
      <c r="D42" s="226"/>
      <c r="E42" s="81" t="s">
        <v>16</v>
      </c>
      <c r="F42" s="81" t="s">
        <v>250</v>
      </c>
      <c r="G42" s="226"/>
      <c r="H42" s="227"/>
    </row>
    <row r="43" spans="1:8" ht="113.25" customHeight="1">
      <c r="A43" s="197" t="s">
        <v>131</v>
      </c>
      <c r="B43" s="74" t="s">
        <v>244</v>
      </c>
      <c r="C43" s="197" t="s">
        <v>253</v>
      </c>
      <c r="D43" s="197" t="s">
        <v>269</v>
      </c>
      <c r="E43" s="202">
        <v>1</v>
      </c>
      <c r="F43" s="203">
        <v>0.98</v>
      </c>
      <c r="G43" s="199" t="s">
        <v>272</v>
      </c>
      <c r="H43" s="163" t="s">
        <v>366</v>
      </c>
    </row>
    <row r="44" spans="1:8" ht="28.5">
      <c r="A44" s="197"/>
      <c r="B44" s="75" t="s">
        <v>254</v>
      </c>
      <c r="C44" s="197"/>
      <c r="D44" s="197"/>
      <c r="E44" s="202"/>
      <c r="F44" s="203"/>
      <c r="G44" s="200"/>
      <c r="H44" s="163"/>
    </row>
    <row r="45" spans="1:8" ht="122.25" customHeight="1">
      <c r="A45" s="197"/>
      <c r="B45" s="76" t="s">
        <v>256</v>
      </c>
      <c r="C45" s="197"/>
      <c r="D45" s="197"/>
      <c r="E45" s="202"/>
      <c r="F45" s="203"/>
      <c r="G45" s="200"/>
      <c r="H45" s="163"/>
    </row>
    <row r="46" spans="1:8" ht="96.75" customHeight="1">
      <c r="A46" s="197" t="s">
        <v>131</v>
      </c>
      <c r="B46" s="74" t="s">
        <v>244</v>
      </c>
      <c r="C46" s="197" t="s">
        <v>248</v>
      </c>
      <c r="D46" s="197" t="s">
        <v>249</v>
      </c>
      <c r="E46" s="202">
        <v>1</v>
      </c>
      <c r="F46" s="203">
        <v>0.95</v>
      </c>
      <c r="G46" s="200"/>
      <c r="H46" s="204" t="s">
        <v>367</v>
      </c>
    </row>
    <row r="47" spans="1:8" ht="28.5">
      <c r="A47" s="197"/>
      <c r="B47" s="75" t="s">
        <v>254</v>
      </c>
      <c r="C47" s="197"/>
      <c r="D47" s="197"/>
      <c r="E47" s="202"/>
      <c r="F47" s="203"/>
      <c r="G47" s="200"/>
      <c r="H47" s="204"/>
    </row>
    <row r="48" spans="1:8" ht="114.75" customHeight="1">
      <c r="A48" s="197"/>
      <c r="B48" s="76" t="s">
        <v>256</v>
      </c>
      <c r="C48" s="197"/>
      <c r="D48" s="197"/>
      <c r="E48" s="202"/>
      <c r="F48" s="203"/>
      <c r="G48" s="200"/>
      <c r="H48" s="204"/>
    </row>
    <row r="49" spans="1:8" ht="99.75">
      <c r="A49" s="197" t="s">
        <v>131</v>
      </c>
      <c r="B49" s="74" t="s">
        <v>244</v>
      </c>
      <c r="C49" s="197" t="s">
        <v>252</v>
      </c>
      <c r="D49" s="197" t="s">
        <v>251</v>
      </c>
      <c r="E49" s="198">
        <v>1</v>
      </c>
      <c r="F49" s="198">
        <v>0.95</v>
      </c>
      <c r="G49" s="200"/>
      <c r="H49" s="199" t="s">
        <v>368</v>
      </c>
    </row>
    <row r="50" spans="1:8" ht="28.5">
      <c r="A50" s="197"/>
      <c r="B50" s="75" t="s">
        <v>254</v>
      </c>
      <c r="C50" s="197"/>
      <c r="D50" s="197"/>
      <c r="E50" s="198"/>
      <c r="F50" s="198"/>
      <c r="G50" s="200"/>
      <c r="H50" s="200"/>
    </row>
    <row r="51" spans="1:8" ht="116.25" customHeight="1">
      <c r="A51" s="197"/>
      <c r="B51" s="76" t="s">
        <v>256</v>
      </c>
      <c r="C51" s="197"/>
      <c r="D51" s="197"/>
      <c r="E51" s="198"/>
      <c r="F51" s="198"/>
      <c r="G51" s="200"/>
      <c r="H51" s="201"/>
    </row>
    <row r="52" spans="1:8" ht="99.75">
      <c r="A52" s="197" t="s">
        <v>131</v>
      </c>
      <c r="B52" s="74" t="s">
        <v>244</v>
      </c>
      <c r="C52" s="197" t="s">
        <v>257</v>
      </c>
      <c r="D52" s="197" t="s">
        <v>271</v>
      </c>
      <c r="E52" s="202">
        <v>1</v>
      </c>
      <c r="F52" s="203">
        <v>1</v>
      </c>
      <c r="G52" s="200"/>
      <c r="H52" s="163" t="s">
        <v>369</v>
      </c>
    </row>
    <row r="53" spans="1:8" ht="28.5">
      <c r="A53" s="197"/>
      <c r="B53" s="75" t="s">
        <v>254</v>
      </c>
      <c r="C53" s="197"/>
      <c r="D53" s="197"/>
      <c r="E53" s="202"/>
      <c r="F53" s="203"/>
      <c r="G53" s="200"/>
      <c r="H53" s="163"/>
    </row>
    <row r="54" spans="1:8" ht="130.5" customHeight="1">
      <c r="A54" s="197"/>
      <c r="B54" s="76" t="s">
        <v>256</v>
      </c>
      <c r="C54" s="197"/>
      <c r="D54" s="197"/>
      <c r="E54" s="202"/>
      <c r="F54" s="203"/>
      <c r="G54" s="200"/>
      <c r="H54" s="163"/>
    </row>
    <row r="55" spans="1:8" ht="142.5" customHeight="1">
      <c r="A55" s="197" t="s">
        <v>131</v>
      </c>
      <c r="B55" s="74" t="s">
        <v>244</v>
      </c>
      <c r="C55" s="163" t="s">
        <v>259</v>
      </c>
      <c r="D55" s="199" t="s">
        <v>273</v>
      </c>
      <c r="E55" s="202">
        <v>1</v>
      </c>
      <c r="F55" s="203">
        <v>0.95</v>
      </c>
      <c r="G55" s="200"/>
      <c r="H55" s="163" t="s">
        <v>370</v>
      </c>
    </row>
    <row r="56" spans="1:8" ht="28.5">
      <c r="A56" s="197"/>
      <c r="B56" s="75" t="s">
        <v>254</v>
      </c>
      <c r="C56" s="163"/>
      <c r="D56" s="200"/>
      <c r="E56" s="202"/>
      <c r="F56" s="203"/>
      <c r="G56" s="200"/>
      <c r="H56" s="163"/>
    </row>
    <row r="57" spans="1:8" ht="114.75" customHeight="1">
      <c r="A57" s="197"/>
      <c r="B57" s="76" t="s">
        <v>256</v>
      </c>
      <c r="C57" s="163"/>
      <c r="D57" s="201"/>
      <c r="E57" s="202"/>
      <c r="F57" s="203"/>
      <c r="G57" s="200"/>
      <c r="H57" s="163"/>
    </row>
    <row r="58" spans="1:8" ht="99.75">
      <c r="A58" s="197" t="s">
        <v>131</v>
      </c>
      <c r="B58" s="74" t="s">
        <v>244</v>
      </c>
      <c r="C58" s="163" t="s">
        <v>274</v>
      </c>
      <c r="D58" s="163" t="s">
        <v>275</v>
      </c>
      <c r="E58" s="202">
        <v>1</v>
      </c>
      <c r="F58" s="203">
        <v>0.98</v>
      </c>
      <c r="G58" s="200"/>
      <c r="H58" s="163" t="s">
        <v>371</v>
      </c>
    </row>
    <row r="59" spans="1:8" ht="28.5">
      <c r="A59" s="197"/>
      <c r="B59" s="75" t="s">
        <v>254</v>
      </c>
      <c r="C59" s="163"/>
      <c r="D59" s="163"/>
      <c r="E59" s="202"/>
      <c r="F59" s="203"/>
      <c r="G59" s="200"/>
      <c r="H59" s="163"/>
    </row>
    <row r="60" spans="1:8" ht="117" customHeight="1">
      <c r="A60" s="197"/>
      <c r="B60" s="76" t="s">
        <v>256</v>
      </c>
      <c r="C60" s="163"/>
      <c r="D60" s="163"/>
      <c r="E60" s="202"/>
      <c r="F60" s="203"/>
      <c r="G60" s="200"/>
      <c r="H60" s="163"/>
    </row>
    <row r="61" spans="1:8" ht="135.75" customHeight="1">
      <c r="A61" s="197" t="s">
        <v>131</v>
      </c>
      <c r="B61" s="74" t="s">
        <v>244</v>
      </c>
      <c r="C61" s="199" t="s">
        <v>263</v>
      </c>
      <c r="D61" s="199" t="s">
        <v>264</v>
      </c>
      <c r="E61" s="202">
        <v>1</v>
      </c>
      <c r="F61" s="203">
        <v>0.95</v>
      </c>
      <c r="G61" s="200"/>
      <c r="H61" s="163" t="s">
        <v>372</v>
      </c>
    </row>
    <row r="62" spans="1:8" ht="32.25" customHeight="1">
      <c r="A62" s="197"/>
      <c r="B62" s="75" t="s">
        <v>254</v>
      </c>
      <c r="C62" s="200"/>
      <c r="D62" s="200"/>
      <c r="E62" s="202"/>
      <c r="F62" s="203"/>
      <c r="G62" s="200"/>
      <c r="H62" s="163"/>
    </row>
    <row r="63" spans="1:8" ht="135.75" customHeight="1" thickBot="1">
      <c r="A63" s="197"/>
      <c r="B63" s="76" t="s">
        <v>256</v>
      </c>
      <c r="C63" s="233"/>
      <c r="D63" s="233"/>
      <c r="E63" s="202"/>
      <c r="F63" s="203"/>
      <c r="G63" s="233"/>
      <c r="H63" s="163"/>
    </row>
    <row r="64" spans="1:8" ht="15">
      <c r="A64" s="231" t="s">
        <v>276</v>
      </c>
      <c r="B64" s="231"/>
      <c r="C64" s="231"/>
      <c r="D64" s="231"/>
      <c r="E64" s="231"/>
      <c r="F64" s="231"/>
      <c r="G64" s="231"/>
      <c r="H64" s="232"/>
    </row>
    <row r="65" spans="1:8" ht="45.75" customHeight="1">
      <c r="A65" s="207" t="s">
        <v>295</v>
      </c>
      <c r="B65" s="207" t="s">
        <v>243</v>
      </c>
      <c r="C65" s="207" t="s">
        <v>246</v>
      </c>
      <c r="D65" s="207" t="s">
        <v>230</v>
      </c>
      <c r="E65" s="207" t="s">
        <v>387</v>
      </c>
      <c r="F65" s="207"/>
      <c r="G65" s="207" t="s">
        <v>247</v>
      </c>
      <c r="H65" s="209" t="s">
        <v>124</v>
      </c>
    </row>
    <row r="66" spans="1:8" ht="22.5" customHeight="1">
      <c r="A66" s="226"/>
      <c r="B66" s="226"/>
      <c r="C66" s="226"/>
      <c r="D66" s="226"/>
      <c r="E66" s="81" t="s">
        <v>16</v>
      </c>
      <c r="F66" s="81" t="s">
        <v>250</v>
      </c>
      <c r="G66" s="226"/>
      <c r="H66" s="227"/>
    </row>
    <row r="67" spans="1:8" ht="96.75" customHeight="1">
      <c r="A67" s="197" t="s">
        <v>131</v>
      </c>
      <c r="B67" s="74" t="s">
        <v>244</v>
      </c>
      <c r="C67" s="197" t="s">
        <v>248</v>
      </c>
      <c r="D67" s="197" t="s">
        <v>249</v>
      </c>
      <c r="E67" s="202">
        <v>1</v>
      </c>
      <c r="F67" s="203">
        <v>1</v>
      </c>
      <c r="G67" s="199" t="s">
        <v>276</v>
      </c>
      <c r="H67" s="204" t="s">
        <v>382</v>
      </c>
    </row>
    <row r="68" spans="1:8" ht="28.5">
      <c r="A68" s="197"/>
      <c r="B68" s="75" t="s">
        <v>254</v>
      </c>
      <c r="C68" s="197"/>
      <c r="D68" s="197"/>
      <c r="E68" s="202"/>
      <c r="F68" s="203"/>
      <c r="G68" s="200"/>
      <c r="H68" s="204"/>
    </row>
    <row r="69" spans="1:8" ht="114.75" customHeight="1">
      <c r="A69" s="197"/>
      <c r="B69" s="76" t="s">
        <v>256</v>
      </c>
      <c r="C69" s="197"/>
      <c r="D69" s="197"/>
      <c r="E69" s="202"/>
      <c r="F69" s="203"/>
      <c r="G69" s="200"/>
      <c r="H69" s="204"/>
    </row>
    <row r="70" spans="1:8" ht="99.75">
      <c r="A70" s="197" t="s">
        <v>131</v>
      </c>
      <c r="B70" s="74" t="s">
        <v>244</v>
      </c>
      <c r="C70" s="197" t="s">
        <v>252</v>
      </c>
      <c r="D70" s="197" t="s">
        <v>251</v>
      </c>
      <c r="E70" s="198">
        <v>1</v>
      </c>
      <c r="F70" s="198">
        <v>1</v>
      </c>
      <c r="G70" s="200"/>
      <c r="H70" s="199" t="s">
        <v>383</v>
      </c>
    </row>
    <row r="71" spans="1:8" ht="28.5">
      <c r="A71" s="197"/>
      <c r="B71" s="75" t="s">
        <v>254</v>
      </c>
      <c r="C71" s="197"/>
      <c r="D71" s="197"/>
      <c r="E71" s="198"/>
      <c r="F71" s="198"/>
      <c r="G71" s="200"/>
      <c r="H71" s="200"/>
    </row>
    <row r="72" spans="1:8" ht="116.25" customHeight="1">
      <c r="A72" s="197"/>
      <c r="B72" s="76" t="s">
        <v>256</v>
      </c>
      <c r="C72" s="197"/>
      <c r="D72" s="197"/>
      <c r="E72" s="198"/>
      <c r="F72" s="198"/>
      <c r="G72" s="200"/>
      <c r="H72" s="201"/>
    </row>
    <row r="73" spans="1:8" ht="99.75" customHeight="1">
      <c r="A73" s="82" t="s">
        <v>131</v>
      </c>
      <c r="B73" s="74" t="s">
        <v>244</v>
      </c>
      <c r="C73" s="197" t="s">
        <v>253</v>
      </c>
      <c r="D73" s="197" t="s">
        <v>269</v>
      </c>
      <c r="E73" s="202">
        <v>1</v>
      </c>
      <c r="F73" s="202">
        <v>1</v>
      </c>
      <c r="G73" s="200"/>
      <c r="H73" s="163" t="s">
        <v>377</v>
      </c>
    </row>
    <row r="74" spans="1:8" ht="42.75">
      <c r="A74" s="82" t="s">
        <v>131</v>
      </c>
      <c r="B74" s="75" t="s">
        <v>254</v>
      </c>
      <c r="C74" s="197"/>
      <c r="D74" s="197"/>
      <c r="E74" s="202"/>
      <c r="F74" s="202"/>
      <c r="G74" s="200"/>
      <c r="H74" s="163"/>
    </row>
    <row r="75" spans="1:8" ht="116.25" customHeight="1">
      <c r="A75" s="82" t="s">
        <v>131</v>
      </c>
      <c r="B75" s="76" t="s">
        <v>256</v>
      </c>
      <c r="C75" s="197"/>
      <c r="D75" s="197"/>
      <c r="E75" s="202"/>
      <c r="F75" s="202"/>
      <c r="G75" s="200"/>
      <c r="H75" s="163"/>
    </row>
    <row r="76" spans="1:8" ht="99.75">
      <c r="A76" s="82" t="s">
        <v>131</v>
      </c>
      <c r="B76" s="74" t="s">
        <v>244</v>
      </c>
      <c r="C76" s="197" t="s">
        <v>257</v>
      </c>
      <c r="D76" s="197" t="s">
        <v>271</v>
      </c>
      <c r="E76" s="202">
        <v>1</v>
      </c>
      <c r="F76" s="202">
        <v>1</v>
      </c>
      <c r="G76" s="200"/>
      <c r="H76" s="199" t="s">
        <v>378</v>
      </c>
    </row>
    <row r="77" spans="1:8" ht="42.75">
      <c r="A77" s="82" t="s">
        <v>131</v>
      </c>
      <c r="B77" s="75" t="s">
        <v>254</v>
      </c>
      <c r="C77" s="197"/>
      <c r="D77" s="197"/>
      <c r="E77" s="202"/>
      <c r="F77" s="202"/>
      <c r="G77" s="200"/>
      <c r="H77" s="200"/>
    </row>
    <row r="78" spans="1:8" ht="131.25" customHeight="1">
      <c r="A78" s="82" t="s">
        <v>131</v>
      </c>
      <c r="B78" s="76" t="s">
        <v>256</v>
      </c>
      <c r="C78" s="197"/>
      <c r="D78" s="197"/>
      <c r="E78" s="202"/>
      <c r="F78" s="202"/>
      <c r="G78" s="200"/>
      <c r="H78" s="201"/>
    </row>
    <row r="79" spans="1:8" ht="99.75">
      <c r="A79" s="82" t="s">
        <v>131</v>
      </c>
      <c r="B79" s="74" t="s">
        <v>244</v>
      </c>
      <c r="C79" s="163" t="s">
        <v>259</v>
      </c>
      <c r="D79" s="163" t="s">
        <v>273</v>
      </c>
      <c r="E79" s="202">
        <v>1</v>
      </c>
      <c r="F79" s="202">
        <v>1</v>
      </c>
      <c r="G79" s="200"/>
      <c r="H79" s="163" t="s">
        <v>379</v>
      </c>
    </row>
    <row r="80" spans="1:8" ht="42.75">
      <c r="A80" s="82" t="s">
        <v>131</v>
      </c>
      <c r="B80" s="75" t="s">
        <v>254</v>
      </c>
      <c r="C80" s="163"/>
      <c r="D80" s="163"/>
      <c r="E80" s="202"/>
      <c r="F80" s="202"/>
      <c r="G80" s="200"/>
      <c r="H80" s="163"/>
    </row>
    <row r="81" spans="1:8" ht="117" customHeight="1">
      <c r="A81" s="82" t="s">
        <v>131</v>
      </c>
      <c r="B81" s="76" t="s">
        <v>256</v>
      </c>
      <c r="C81" s="163"/>
      <c r="D81" s="163"/>
      <c r="E81" s="202"/>
      <c r="F81" s="202"/>
      <c r="G81" s="200"/>
      <c r="H81" s="163"/>
    </row>
    <row r="82" spans="1:8" ht="99.75">
      <c r="A82" s="82" t="s">
        <v>131</v>
      </c>
      <c r="B82" s="74" t="s">
        <v>244</v>
      </c>
      <c r="C82" s="163" t="s">
        <v>274</v>
      </c>
      <c r="D82" s="163" t="s">
        <v>275</v>
      </c>
      <c r="E82" s="202">
        <v>1</v>
      </c>
      <c r="F82" s="202">
        <v>1</v>
      </c>
      <c r="G82" s="200"/>
      <c r="H82" s="163" t="s">
        <v>380</v>
      </c>
    </row>
    <row r="83" spans="1:8" ht="42.75">
      <c r="A83" s="82" t="s">
        <v>131</v>
      </c>
      <c r="B83" s="75" t="s">
        <v>254</v>
      </c>
      <c r="C83" s="163"/>
      <c r="D83" s="163"/>
      <c r="E83" s="202"/>
      <c r="F83" s="202"/>
      <c r="G83" s="200"/>
      <c r="H83" s="163"/>
    </row>
    <row r="84" spans="1:8" ht="129.75" customHeight="1">
      <c r="A84" s="82" t="s">
        <v>131</v>
      </c>
      <c r="B84" s="76" t="s">
        <v>256</v>
      </c>
      <c r="C84" s="163"/>
      <c r="D84" s="163"/>
      <c r="E84" s="202"/>
      <c r="F84" s="202"/>
      <c r="G84" s="200"/>
      <c r="H84" s="163"/>
    </row>
    <row r="85" spans="1:8" ht="99.75">
      <c r="A85" s="82" t="s">
        <v>131</v>
      </c>
      <c r="B85" s="74" t="s">
        <v>244</v>
      </c>
      <c r="C85" s="163" t="s">
        <v>263</v>
      </c>
      <c r="D85" s="163" t="s">
        <v>264</v>
      </c>
      <c r="E85" s="202">
        <v>1</v>
      </c>
      <c r="F85" s="202">
        <v>1</v>
      </c>
      <c r="G85" s="200"/>
      <c r="H85" s="163" t="s">
        <v>381</v>
      </c>
    </row>
    <row r="86" spans="1:8" ht="42.75">
      <c r="A86" s="82" t="s">
        <v>131</v>
      </c>
      <c r="B86" s="75" t="s">
        <v>254</v>
      </c>
      <c r="C86" s="163"/>
      <c r="D86" s="163"/>
      <c r="E86" s="202"/>
      <c r="F86" s="202"/>
      <c r="G86" s="200"/>
      <c r="H86" s="163"/>
    </row>
    <row r="87" spans="1:8" ht="130.5" customHeight="1">
      <c r="A87" s="82" t="s">
        <v>131</v>
      </c>
      <c r="B87" s="76" t="s">
        <v>256</v>
      </c>
      <c r="C87" s="163"/>
      <c r="D87" s="163"/>
      <c r="E87" s="202"/>
      <c r="F87" s="202"/>
      <c r="G87" s="201"/>
      <c r="H87" s="163"/>
    </row>
    <row r="88" spans="1:8" ht="15">
      <c r="A88" s="234" t="s">
        <v>281</v>
      </c>
      <c r="B88" s="234"/>
      <c r="C88" s="234"/>
      <c r="D88" s="234"/>
      <c r="E88" s="234"/>
      <c r="F88" s="234"/>
      <c r="G88" s="234"/>
      <c r="H88" s="232"/>
    </row>
    <row r="89" spans="1:8" ht="45" customHeight="1">
      <c r="A89" s="207" t="s">
        <v>295</v>
      </c>
      <c r="B89" s="207" t="s">
        <v>243</v>
      </c>
      <c r="C89" s="207" t="s">
        <v>246</v>
      </c>
      <c r="D89" s="207" t="s">
        <v>230</v>
      </c>
      <c r="E89" s="207" t="s">
        <v>386</v>
      </c>
      <c r="F89" s="207"/>
      <c r="G89" s="207" t="s">
        <v>247</v>
      </c>
      <c r="H89" s="209" t="s">
        <v>124</v>
      </c>
    </row>
    <row r="90" spans="1:8" ht="15">
      <c r="A90" s="226"/>
      <c r="B90" s="226"/>
      <c r="C90" s="226"/>
      <c r="D90" s="226"/>
      <c r="E90" s="81" t="s">
        <v>16</v>
      </c>
      <c r="F90" s="81" t="s">
        <v>250</v>
      </c>
      <c r="G90" s="226"/>
      <c r="H90" s="227"/>
    </row>
    <row r="91" spans="1:8" ht="134.25" customHeight="1">
      <c r="A91" s="86" t="s">
        <v>131</v>
      </c>
      <c r="B91" s="74" t="s">
        <v>244</v>
      </c>
      <c r="C91" s="197" t="s">
        <v>253</v>
      </c>
      <c r="D91" s="204" t="s">
        <v>284</v>
      </c>
      <c r="E91" s="202">
        <v>1</v>
      </c>
      <c r="F91" s="202">
        <v>1</v>
      </c>
      <c r="G91" s="235" t="s">
        <v>281</v>
      </c>
      <c r="H91" s="197" t="s">
        <v>375</v>
      </c>
    </row>
    <row r="92" spans="1:8" ht="42.75">
      <c r="A92" s="86" t="s">
        <v>131</v>
      </c>
      <c r="B92" s="75" t="s">
        <v>254</v>
      </c>
      <c r="C92" s="197"/>
      <c r="D92" s="204"/>
      <c r="E92" s="202"/>
      <c r="F92" s="202"/>
      <c r="G92" s="235"/>
      <c r="H92" s="197"/>
    </row>
    <row r="93" spans="1:8" ht="99.75">
      <c r="A93" s="86" t="s">
        <v>131</v>
      </c>
      <c r="B93" s="76" t="s">
        <v>256</v>
      </c>
      <c r="C93" s="197"/>
      <c r="D93" s="204"/>
      <c r="E93" s="202"/>
      <c r="F93" s="202"/>
      <c r="G93" s="235"/>
      <c r="H93" s="197"/>
    </row>
    <row r="94" spans="1:8" ht="99.75">
      <c r="A94" s="86" t="s">
        <v>131</v>
      </c>
      <c r="B94" s="74" t="s">
        <v>244</v>
      </c>
      <c r="C94" s="197" t="s">
        <v>248</v>
      </c>
      <c r="D94" s="204" t="s">
        <v>282</v>
      </c>
      <c r="E94" s="202">
        <v>1</v>
      </c>
      <c r="F94" s="203">
        <v>1</v>
      </c>
      <c r="G94" s="235"/>
      <c r="H94" s="204" t="s">
        <v>376</v>
      </c>
    </row>
    <row r="95" spans="1:8" ht="42.75">
      <c r="A95" s="86" t="s">
        <v>131</v>
      </c>
      <c r="B95" s="75" t="s">
        <v>254</v>
      </c>
      <c r="C95" s="197"/>
      <c r="D95" s="204"/>
      <c r="E95" s="202"/>
      <c r="F95" s="203"/>
      <c r="G95" s="235"/>
      <c r="H95" s="204"/>
    </row>
    <row r="96" spans="1:8" ht="99.75">
      <c r="A96" s="86" t="s">
        <v>131</v>
      </c>
      <c r="B96" s="76" t="s">
        <v>256</v>
      </c>
      <c r="C96" s="197"/>
      <c r="D96" s="204"/>
      <c r="E96" s="202"/>
      <c r="F96" s="203"/>
      <c r="G96" s="235"/>
      <c r="H96" s="204"/>
    </row>
    <row r="97" spans="1:8" ht="99.75">
      <c r="A97" s="86" t="s">
        <v>131</v>
      </c>
      <c r="B97" s="74" t="s">
        <v>244</v>
      </c>
      <c r="C97" s="197" t="s">
        <v>252</v>
      </c>
      <c r="D97" s="204" t="s">
        <v>283</v>
      </c>
      <c r="E97" s="202">
        <v>1</v>
      </c>
      <c r="F97" s="202">
        <v>1</v>
      </c>
      <c r="G97" s="235"/>
      <c r="H97" s="197" t="s">
        <v>290</v>
      </c>
    </row>
    <row r="98" spans="1:8" ht="42.75">
      <c r="A98" s="86" t="s">
        <v>131</v>
      </c>
      <c r="B98" s="75" t="s">
        <v>254</v>
      </c>
      <c r="C98" s="197"/>
      <c r="D98" s="204"/>
      <c r="E98" s="202"/>
      <c r="F98" s="202"/>
      <c r="G98" s="235"/>
      <c r="H98" s="197"/>
    </row>
    <row r="99" spans="1:8" ht="99.75">
      <c r="A99" s="86" t="s">
        <v>131</v>
      </c>
      <c r="B99" s="76" t="s">
        <v>256</v>
      </c>
      <c r="C99" s="197"/>
      <c r="D99" s="204"/>
      <c r="E99" s="202"/>
      <c r="F99" s="202"/>
      <c r="G99" s="235"/>
      <c r="H99" s="197"/>
    </row>
    <row r="100" spans="1:8" ht="99.75">
      <c r="A100" s="86" t="s">
        <v>131</v>
      </c>
      <c r="B100" s="74" t="s">
        <v>244</v>
      </c>
      <c r="C100" s="197" t="s">
        <v>257</v>
      </c>
      <c r="D100" s="204" t="s">
        <v>285</v>
      </c>
      <c r="E100" s="202">
        <v>1</v>
      </c>
      <c r="F100" s="202">
        <v>1</v>
      </c>
      <c r="G100" s="235"/>
      <c r="H100" s="199" t="s">
        <v>291</v>
      </c>
    </row>
    <row r="101" spans="1:8" ht="42.75">
      <c r="A101" s="86" t="s">
        <v>131</v>
      </c>
      <c r="B101" s="75" t="s">
        <v>254</v>
      </c>
      <c r="C101" s="197"/>
      <c r="D101" s="204"/>
      <c r="E101" s="202"/>
      <c r="F101" s="202"/>
      <c r="G101" s="235"/>
      <c r="H101" s="200"/>
    </row>
    <row r="102" spans="1:8" ht="99.75">
      <c r="A102" s="86" t="s">
        <v>131</v>
      </c>
      <c r="B102" s="76" t="s">
        <v>256</v>
      </c>
      <c r="C102" s="197"/>
      <c r="D102" s="204"/>
      <c r="E102" s="202"/>
      <c r="F102" s="202"/>
      <c r="G102" s="235"/>
      <c r="H102" s="201"/>
    </row>
    <row r="103" spans="1:8" ht="99.75">
      <c r="A103" s="86" t="s">
        <v>131</v>
      </c>
      <c r="B103" s="74" t="s">
        <v>244</v>
      </c>
      <c r="C103" s="163" t="s">
        <v>263</v>
      </c>
      <c r="D103" s="204" t="s">
        <v>288</v>
      </c>
      <c r="E103" s="202">
        <v>1</v>
      </c>
      <c r="F103" s="202">
        <v>1</v>
      </c>
      <c r="G103" s="235"/>
      <c r="H103" s="204" t="s">
        <v>289</v>
      </c>
    </row>
    <row r="104" spans="1:8" ht="42.75">
      <c r="A104" s="86" t="s">
        <v>131</v>
      </c>
      <c r="B104" s="75" t="s">
        <v>254</v>
      </c>
      <c r="C104" s="163"/>
      <c r="D104" s="204"/>
      <c r="E104" s="202"/>
      <c r="F104" s="202"/>
      <c r="G104" s="235"/>
      <c r="H104" s="204"/>
    </row>
    <row r="105" spans="1:8" ht="99.75">
      <c r="A105" s="86" t="s">
        <v>131</v>
      </c>
      <c r="B105" s="76" t="s">
        <v>256</v>
      </c>
      <c r="C105" s="163"/>
      <c r="D105" s="204"/>
      <c r="E105" s="202"/>
      <c r="F105" s="202"/>
      <c r="G105" s="235"/>
      <c r="H105" s="204"/>
    </row>
    <row r="106" spans="1:8" ht="15">
      <c r="A106" s="242" t="s">
        <v>280</v>
      </c>
      <c r="B106" s="243"/>
      <c r="C106" s="243"/>
      <c r="D106" s="243"/>
      <c r="E106" s="243"/>
      <c r="F106" s="243"/>
      <c r="G106" s="243"/>
      <c r="H106" s="244"/>
    </row>
    <row r="107" spans="1:8" ht="43.5" customHeight="1">
      <c r="A107" s="207" t="s">
        <v>295</v>
      </c>
      <c r="B107" s="207" t="s">
        <v>243</v>
      </c>
      <c r="C107" s="207" t="s">
        <v>246</v>
      </c>
      <c r="D107" s="207" t="s">
        <v>230</v>
      </c>
      <c r="E107" s="207" t="s">
        <v>386</v>
      </c>
      <c r="F107" s="207"/>
      <c r="G107" s="207" t="s">
        <v>247</v>
      </c>
      <c r="H107" s="209" t="s">
        <v>124</v>
      </c>
    </row>
    <row r="108" spans="1:8" ht="62.25" customHeight="1">
      <c r="A108" s="226"/>
      <c r="B108" s="226"/>
      <c r="C108" s="226"/>
      <c r="D108" s="226"/>
      <c r="E108" s="81" t="s">
        <v>16</v>
      </c>
      <c r="F108" s="81" t="s">
        <v>250</v>
      </c>
      <c r="G108" s="226"/>
      <c r="H108" s="227"/>
    </row>
    <row r="109" spans="1:8" ht="126" customHeight="1">
      <c r="A109" s="86" t="s">
        <v>131</v>
      </c>
      <c r="B109" s="74" t="s">
        <v>244</v>
      </c>
      <c r="C109" s="197" t="s">
        <v>253</v>
      </c>
      <c r="D109" s="204" t="s">
        <v>284</v>
      </c>
      <c r="E109" s="202">
        <v>1</v>
      </c>
      <c r="F109" s="202">
        <v>1</v>
      </c>
      <c r="G109" s="199" t="s">
        <v>280</v>
      </c>
      <c r="H109" s="163" t="s">
        <v>291</v>
      </c>
    </row>
    <row r="110" spans="1:8" ht="42.75">
      <c r="A110" s="86" t="s">
        <v>131</v>
      </c>
      <c r="B110" s="75" t="s">
        <v>254</v>
      </c>
      <c r="C110" s="197"/>
      <c r="D110" s="204"/>
      <c r="E110" s="202"/>
      <c r="F110" s="202"/>
      <c r="G110" s="200"/>
      <c r="H110" s="163"/>
    </row>
    <row r="111" spans="1:8" ht="99.75">
      <c r="A111" s="86" t="s">
        <v>131</v>
      </c>
      <c r="B111" s="76" t="s">
        <v>256</v>
      </c>
      <c r="C111" s="197"/>
      <c r="D111" s="204"/>
      <c r="E111" s="202"/>
      <c r="F111" s="202"/>
      <c r="G111" s="200"/>
      <c r="H111" s="163"/>
    </row>
    <row r="112" spans="1:8" ht="99.75">
      <c r="A112" s="86" t="s">
        <v>131</v>
      </c>
      <c r="B112" s="74" t="s">
        <v>244</v>
      </c>
      <c r="C112" s="197" t="s">
        <v>248</v>
      </c>
      <c r="D112" s="204" t="s">
        <v>282</v>
      </c>
      <c r="E112" s="202">
        <v>1</v>
      </c>
      <c r="F112" s="202">
        <v>1</v>
      </c>
      <c r="G112" s="200"/>
      <c r="H112" s="163" t="s">
        <v>291</v>
      </c>
    </row>
    <row r="113" spans="1:8" ht="42.75">
      <c r="A113" s="86" t="s">
        <v>131</v>
      </c>
      <c r="B113" s="75" t="s">
        <v>254</v>
      </c>
      <c r="C113" s="197"/>
      <c r="D113" s="204"/>
      <c r="E113" s="202"/>
      <c r="F113" s="202"/>
      <c r="G113" s="200"/>
      <c r="H113" s="163"/>
    </row>
    <row r="114" spans="1:8" ht="99.75">
      <c r="A114" s="86" t="s">
        <v>131</v>
      </c>
      <c r="B114" s="76" t="s">
        <v>256</v>
      </c>
      <c r="C114" s="197"/>
      <c r="D114" s="204"/>
      <c r="E114" s="202"/>
      <c r="F114" s="202"/>
      <c r="G114" s="200"/>
      <c r="H114" s="163"/>
    </row>
    <row r="115" spans="1:8" ht="99.75">
      <c r="A115" s="86" t="s">
        <v>131</v>
      </c>
      <c r="B115" s="74" t="s">
        <v>244</v>
      </c>
      <c r="C115" s="197" t="s">
        <v>252</v>
      </c>
      <c r="D115" s="204" t="s">
        <v>283</v>
      </c>
      <c r="E115" s="202">
        <v>1</v>
      </c>
      <c r="F115" s="202">
        <v>0.99</v>
      </c>
      <c r="G115" s="200"/>
      <c r="H115" s="163" t="s">
        <v>293</v>
      </c>
    </row>
    <row r="116" spans="1:8" ht="42.75">
      <c r="A116" s="86" t="s">
        <v>131</v>
      </c>
      <c r="B116" s="75" t="s">
        <v>254</v>
      </c>
      <c r="C116" s="197"/>
      <c r="D116" s="204"/>
      <c r="E116" s="202"/>
      <c r="F116" s="202"/>
      <c r="G116" s="200"/>
      <c r="H116" s="163"/>
    </row>
    <row r="117" spans="1:8" ht="99.75">
      <c r="A117" s="86" t="s">
        <v>131</v>
      </c>
      <c r="B117" s="76" t="s">
        <v>256</v>
      </c>
      <c r="C117" s="197"/>
      <c r="D117" s="204"/>
      <c r="E117" s="202"/>
      <c r="F117" s="202"/>
      <c r="G117" s="200"/>
      <c r="H117" s="163"/>
    </row>
    <row r="118" spans="1:8" ht="99.75">
      <c r="A118" s="86" t="s">
        <v>131</v>
      </c>
      <c r="B118" s="74" t="s">
        <v>244</v>
      </c>
      <c r="C118" s="197" t="s">
        <v>257</v>
      </c>
      <c r="D118" s="204" t="s">
        <v>285</v>
      </c>
      <c r="E118" s="202">
        <v>1</v>
      </c>
      <c r="F118" s="202">
        <v>1</v>
      </c>
      <c r="G118" s="200"/>
      <c r="H118" s="163" t="s">
        <v>373</v>
      </c>
    </row>
    <row r="119" spans="1:8" ht="42.75">
      <c r="A119" s="86" t="s">
        <v>131</v>
      </c>
      <c r="B119" s="75" t="s">
        <v>254</v>
      </c>
      <c r="C119" s="197"/>
      <c r="D119" s="204"/>
      <c r="E119" s="202"/>
      <c r="F119" s="202"/>
      <c r="G119" s="200"/>
      <c r="H119" s="163"/>
    </row>
    <row r="120" spans="1:8" ht="99.75">
      <c r="A120" s="86" t="s">
        <v>131</v>
      </c>
      <c r="B120" s="76" t="s">
        <v>256</v>
      </c>
      <c r="C120" s="197"/>
      <c r="D120" s="204"/>
      <c r="E120" s="202"/>
      <c r="F120" s="202"/>
      <c r="G120" s="200"/>
      <c r="H120" s="163"/>
    </row>
    <row r="121" spans="1:8" ht="99.75">
      <c r="A121" s="86" t="s">
        <v>131</v>
      </c>
      <c r="B121" s="74" t="s">
        <v>244</v>
      </c>
      <c r="C121" s="163" t="s">
        <v>259</v>
      </c>
      <c r="D121" s="204" t="s">
        <v>286</v>
      </c>
      <c r="E121" s="202">
        <v>1</v>
      </c>
      <c r="F121" s="202">
        <v>1</v>
      </c>
      <c r="G121" s="200"/>
      <c r="H121" s="204" t="s">
        <v>292</v>
      </c>
    </row>
    <row r="122" spans="1:8" ht="42.75">
      <c r="A122" s="86" t="s">
        <v>131</v>
      </c>
      <c r="B122" s="75" t="s">
        <v>254</v>
      </c>
      <c r="C122" s="163"/>
      <c r="D122" s="204"/>
      <c r="E122" s="202"/>
      <c r="F122" s="202"/>
      <c r="G122" s="200"/>
      <c r="H122" s="204"/>
    </row>
    <row r="123" spans="1:8" ht="99.75">
      <c r="A123" s="86" t="s">
        <v>131</v>
      </c>
      <c r="B123" s="76" t="s">
        <v>256</v>
      </c>
      <c r="C123" s="163"/>
      <c r="D123" s="204"/>
      <c r="E123" s="202"/>
      <c r="F123" s="202"/>
      <c r="G123" s="200"/>
      <c r="H123" s="204"/>
    </row>
    <row r="124" spans="1:8" ht="99.75">
      <c r="A124" s="86" t="s">
        <v>131</v>
      </c>
      <c r="B124" s="74" t="s">
        <v>244</v>
      </c>
      <c r="C124" s="163" t="s">
        <v>274</v>
      </c>
      <c r="D124" s="204" t="s">
        <v>287</v>
      </c>
      <c r="E124" s="202">
        <v>1</v>
      </c>
      <c r="F124" s="202">
        <v>1</v>
      </c>
      <c r="G124" s="200"/>
      <c r="H124" s="163" t="s">
        <v>374</v>
      </c>
    </row>
    <row r="125" spans="1:8" ht="42.75">
      <c r="A125" s="86" t="s">
        <v>131</v>
      </c>
      <c r="B125" s="75" t="s">
        <v>254</v>
      </c>
      <c r="C125" s="163"/>
      <c r="D125" s="204"/>
      <c r="E125" s="202"/>
      <c r="F125" s="202"/>
      <c r="G125" s="200"/>
      <c r="H125" s="163"/>
    </row>
    <row r="126" spans="1:8" ht="99.75">
      <c r="A126" s="86" t="s">
        <v>131</v>
      </c>
      <c r="B126" s="76" t="s">
        <v>256</v>
      </c>
      <c r="C126" s="163"/>
      <c r="D126" s="204"/>
      <c r="E126" s="202"/>
      <c r="F126" s="202"/>
      <c r="G126" s="200"/>
      <c r="H126" s="163"/>
    </row>
    <row r="127" spans="1:8" ht="99.75">
      <c r="A127" s="86" t="s">
        <v>131</v>
      </c>
      <c r="B127" s="74" t="s">
        <v>244</v>
      </c>
      <c r="C127" s="163" t="s">
        <v>263</v>
      </c>
      <c r="D127" s="204" t="s">
        <v>288</v>
      </c>
      <c r="E127" s="202">
        <v>1</v>
      </c>
      <c r="F127" s="202">
        <v>0.99</v>
      </c>
      <c r="G127" s="200"/>
      <c r="H127" s="163" t="s">
        <v>384</v>
      </c>
    </row>
    <row r="128" spans="1:8" ht="42.75">
      <c r="A128" s="86" t="s">
        <v>131</v>
      </c>
      <c r="B128" s="75" t="s">
        <v>254</v>
      </c>
      <c r="C128" s="163"/>
      <c r="D128" s="204"/>
      <c r="E128" s="202"/>
      <c r="F128" s="202"/>
      <c r="G128" s="200"/>
      <c r="H128" s="163"/>
    </row>
    <row r="129" spans="1:8" ht="99.75">
      <c r="A129" s="86" t="s">
        <v>131</v>
      </c>
      <c r="B129" s="76" t="s">
        <v>256</v>
      </c>
      <c r="C129" s="163"/>
      <c r="D129" s="204"/>
      <c r="E129" s="202"/>
      <c r="F129" s="202"/>
      <c r="G129" s="201"/>
      <c r="H129" s="163"/>
    </row>
  </sheetData>
  <sheetProtection/>
  <mergeCells count="259">
    <mergeCell ref="H127:H129"/>
    <mergeCell ref="G109:G129"/>
    <mergeCell ref="F109:F111"/>
    <mergeCell ref="F112:F114"/>
    <mergeCell ref="F115:F117"/>
    <mergeCell ref="F118:F120"/>
    <mergeCell ref="F121:F123"/>
    <mergeCell ref="F124:F126"/>
    <mergeCell ref="F127:F129"/>
    <mergeCell ref="H121:H123"/>
    <mergeCell ref="H109:H111"/>
    <mergeCell ref="H112:H114"/>
    <mergeCell ref="H115:H117"/>
    <mergeCell ref="H118:H120"/>
    <mergeCell ref="H124:H126"/>
    <mergeCell ref="E124:E126"/>
    <mergeCell ref="E109:E111"/>
    <mergeCell ref="E112:E114"/>
    <mergeCell ref="E115:E117"/>
    <mergeCell ref="E118:E120"/>
    <mergeCell ref="G91:G105"/>
    <mergeCell ref="E127:E129"/>
    <mergeCell ref="H91:H93"/>
    <mergeCell ref="H103:H105"/>
    <mergeCell ref="H94:H96"/>
    <mergeCell ref="H97:H99"/>
    <mergeCell ref="H100:H102"/>
    <mergeCell ref="F100:F102"/>
    <mergeCell ref="F103:F105"/>
    <mergeCell ref="F91:F93"/>
    <mergeCell ref="D121:D123"/>
    <mergeCell ref="D124:D126"/>
    <mergeCell ref="D127:D129"/>
    <mergeCell ref="E121:E123"/>
    <mergeCell ref="E91:E93"/>
    <mergeCell ref="E94:E96"/>
    <mergeCell ref="E97:E99"/>
    <mergeCell ref="E100:E102"/>
    <mergeCell ref="E103:E105"/>
    <mergeCell ref="C121:C123"/>
    <mergeCell ref="C124:C126"/>
    <mergeCell ref="C127:C129"/>
    <mergeCell ref="D91:D93"/>
    <mergeCell ref="D100:D102"/>
    <mergeCell ref="D103:D105"/>
    <mergeCell ref="D109:D111"/>
    <mergeCell ref="D112:D114"/>
    <mergeCell ref="D115:D117"/>
    <mergeCell ref="D118:D120"/>
    <mergeCell ref="F79:F81"/>
    <mergeCell ref="E82:E84"/>
    <mergeCell ref="F82:F84"/>
    <mergeCell ref="C112:C114"/>
    <mergeCell ref="C115:C117"/>
    <mergeCell ref="C118:C120"/>
    <mergeCell ref="C91:C93"/>
    <mergeCell ref="C94:C96"/>
    <mergeCell ref="C97:C99"/>
    <mergeCell ref="C100:C102"/>
    <mergeCell ref="C103:C105"/>
    <mergeCell ref="F85:F87"/>
    <mergeCell ref="C109:C111"/>
    <mergeCell ref="F94:F96"/>
    <mergeCell ref="H89:H90"/>
    <mergeCell ref="A106:H106"/>
    <mergeCell ref="A107:A108"/>
    <mergeCell ref="B107:B108"/>
    <mergeCell ref="C107:C108"/>
    <mergeCell ref="D107:D108"/>
    <mergeCell ref="E107:F107"/>
    <mergeCell ref="G107:G108"/>
    <mergeCell ref="H107:H108"/>
    <mergeCell ref="F97:F99"/>
    <mergeCell ref="A89:A90"/>
    <mergeCell ref="B89:B90"/>
    <mergeCell ref="C89:C90"/>
    <mergeCell ref="D89:D90"/>
    <mergeCell ref="E89:F89"/>
    <mergeCell ref="G89:G90"/>
    <mergeCell ref="D94:D96"/>
    <mergeCell ref="D97:D99"/>
    <mergeCell ref="H85:H87"/>
    <mergeCell ref="H79:H81"/>
    <mergeCell ref="H73:H75"/>
    <mergeCell ref="H82:H84"/>
    <mergeCell ref="A88:H88"/>
    <mergeCell ref="H76:H78"/>
    <mergeCell ref="F73:F75"/>
    <mergeCell ref="E76:E78"/>
    <mergeCell ref="F76:F78"/>
    <mergeCell ref="E79:E81"/>
    <mergeCell ref="D73:D75"/>
    <mergeCell ref="D76:D78"/>
    <mergeCell ref="D79:D81"/>
    <mergeCell ref="D82:D84"/>
    <mergeCell ref="D85:D87"/>
    <mergeCell ref="E73:E75"/>
    <mergeCell ref="E85:E87"/>
    <mergeCell ref="C73:C75"/>
    <mergeCell ref="C76:C78"/>
    <mergeCell ref="C79:C81"/>
    <mergeCell ref="C82:C84"/>
    <mergeCell ref="C85:C87"/>
    <mergeCell ref="H4:H6"/>
    <mergeCell ref="H7:H9"/>
    <mergeCell ref="H10:H12"/>
    <mergeCell ref="H13:H15"/>
    <mergeCell ref="H16:H18"/>
    <mergeCell ref="A61:A63"/>
    <mergeCell ref="C61:C63"/>
    <mergeCell ref="D61:D63"/>
    <mergeCell ref="E61:E63"/>
    <mergeCell ref="F61:F63"/>
    <mergeCell ref="H61:H63"/>
    <mergeCell ref="G43:G63"/>
    <mergeCell ref="H49:H51"/>
    <mergeCell ref="H55:H57"/>
    <mergeCell ref="C58:C60"/>
    <mergeCell ref="A64:H64"/>
    <mergeCell ref="A65:A66"/>
    <mergeCell ref="B65:B66"/>
    <mergeCell ref="C65:C66"/>
    <mergeCell ref="D65:D66"/>
    <mergeCell ref="E65:F65"/>
    <mergeCell ref="G65:G66"/>
    <mergeCell ref="H65:H66"/>
    <mergeCell ref="D58:D60"/>
    <mergeCell ref="E58:E60"/>
    <mergeCell ref="F58:F60"/>
    <mergeCell ref="H58:H60"/>
    <mergeCell ref="A55:A57"/>
    <mergeCell ref="A58:A60"/>
    <mergeCell ref="C55:C57"/>
    <mergeCell ref="D55:D57"/>
    <mergeCell ref="E55:E57"/>
    <mergeCell ref="F55:F57"/>
    <mergeCell ref="A1:H1"/>
    <mergeCell ref="A40:H40"/>
    <mergeCell ref="A41:A42"/>
    <mergeCell ref="B41:B42"/>
    <mergeCell ref="C41:C42"/>
    <mergeCell ref="D41:D42"/>
    <mergeCell ref="E41:F41"/>
    <mergeCell ref="G41:G42"/>
    <mergeCell ref="H41:H42"/>
    <mergeCell ref="H19:H21"/>
    <mergeCell ref="H26:H27"/>
    <mergeCell ref="A25:H25"/>
    <mergeCell ref="H28:H30"/>
    <mergeCell ref="H31:H33"/>
    <mergeCell ref="H34:H36"/>
    <mergeCell ref="H37:H39"/>
    <mergeCell ref="A37:A39"/>
    <mergeCell ref="C37:C39"/>
    <mergeCell ref="D37:D39"/>
    <mergeCell ref="E37:E39"/>
    <mergeCell ref="D52:D54"/>
    <mergeCell ref="D43:D45"/>
    <mergeCell ref="A46:A48"/>
    <mergeCell ref="A49:A51"/>
    <mergeCell ref="D46:D48"/>
    <mergeCell ref="C46:C48"/>
    <mergeCell ref="A26:A27"/>
    <mergeCell ref="B26:B27"/>
    <mergeCell ref="F37:F39"/>
    <mergeCell ref="E43:E45"/>
    <mergeCell ref="F43:F45"/>
    <mergeCell ref="D31:D33"/>
    <mergeCell ref="E31:E33"/>
    <mergeCell ref="F31:F33"/>
    <mergeCell ref="F34:F36"/>
    <mergeCell ref="A43:A45"/>
    <mergeCell ref="A28:A30"/>
    <mergeCell ref="C28:C30"/>
    <mergeCell ref="D28:D30"/>
    <mergeCell ref="E28:E30"/>
    <mergeCell ref="G28:G39"/>
    <mergeCell ref="A31:A33"/>
    <mergeCell ref="C31:C33"/>
    <mergeCell ref="A34:A36"/>
    <mergeCell ref="C34:C36"/>
    <mergeCell ref="E52:E54"/>
    <mergeCell ref="F52:F54"/>
    <mergeCell ref="E46:E48"/>
    <mergeCell ref="F46:F48"/>
    <mergeCell ref="C49:C51"/>
    <mergeCell ref="C43:C45"/>
    <mergeCell ref="C52:C54"/>
    <mergeCell ref="A52:A54"/>
    <mergeCell ref="G4:G24"/>
    <mergeCell ref="E19:E21"/>
    <mergeCell ref="F19:F21"/>
    <mergeCell ref="E16:E18"/>
    <mergeCell ref="F16:F18"/>
    <mergeCell ref="C26:C27"/>
    <mergeCell ref="D26:D27"/>
    <mergeCell ref="E26:F26"/>
    <mergeCell ref="G26:G27"/>
    <mergeCell ref="D16:D18"/>
    <mergeCell ref="C16:C18"/>
    <mergeCell ref="F22:F24"/>
    <mergeCell ref="E22:E24"/>
    <mergeCell ref="F28:F30"/>
    <mergeCell ref="D34:D36"/>
    <mergeCell ref="E34:E36"/>
    <mergeCell ref="A19:A21"/>
    <mergeCell ref="A22:A24"/>
    <mergeCell ref="C22:C24"/>
    <mergeCell ref="D22:D24"/>
    <mergeCell ref="C19:C21"/>
    <mergeCell ref="D19:D21"/>
    <mergeCell ref="E2:F2"/>
    <mergeCell ref="C13:C15"/>
    <mergeCell ref="D13:D15"/>
    <mergeCell ref="E13:E15"/>
    <mergeCell ref="F13:F15"/>
    <mergeCell ref="D10:D12"/>
    <mergeCell ref="E10:E12"/>
    <mergeCell ref="F10:F12"/>
    <mergeCell ref="H43:H45"/>
    <mergeCell ref="H22:H24"/>
    <mergeCell ref="F4:F6"/>
    <mergeCell ref="A10:A12"/>
    <mergeCell ref="C10:C12"/>
    <mergeCell ref="D2:D3"/>
    <mergeCell ref="C7:C9"/>
    <mergeCell ref="D7:D9"/>
    <mergeCell ref="E7:E9"/>
    <mergeCell ref="F7:F9"/>
    <mergeCell ref="D49:D51"/>
    <mergeCell ref="E49:E51"/>
    <mergeCell ref="F49:F51"/>
    <mergeCell ref="A4:A6"/>
    <mergeCell ref="A7:A9"/>
    <mergeCell ref="C4:C6"/>
    <mergeCell ref="D4:D6"/>
    <mergeCell ref="E4:E6"/>
    <mergeCell ref="A13:A15"/>
    <mergeCell ref="A16:A18"/>
    <mergeCell ref="E67:E69"/>
    <mergeCell ref="F67:F69"/>
    <mergeCell ref="H67:H69"/>
    <mergeCell ref="A2:A3"/>
    <mergeCell ref="B2:B3"/>
    <mergeCell ref="H2:H3"/>
    <mergeCell ref="C2:C3"/>
    <mergeCell ref="G2:G3"/>
    <mergeCell ref="H52:H54"/>
    <mergeCell ref="H46:H48"/>
    <mergeCell ref="A70:A72"/>
    <mergeCell ref="C70:C72"/>
    <mergeCell ref="D70:D72"/>
    <mergeCell ref="E70:E72"/>
    <mergeCell ref="F70:F72"/>
    <mergeCell ref="H70:H72"/>
    <mergeCell ref="G67:G87"/>
    <mergeCell ref="A67:A69"/>
    <mergeCell ref="C67:C69"/>
    <mergeCell ref="D67:D6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Maria Pineda Betancourt</dc:creator>
  <cp:keywords/>
  <dc:description/>
  <cp:lastModifiedBy>Natalia Maria Pineda Betancourt</cp:lastModifiedBy>
  <cp:lastPrinted>2012-04-23T20:02:44Z</cp:lastPrinted>
  <dcterms:created xsi:type="dcterms:W3CDTF">2012-02-17T16:27:28Z</dcterms:created>
  <dcterms:modified xsi:type="dcterms:W3CDTF">2013-01-30T21:47:40Z</dcterms:modified>
  <cp:category/>
  <cp:version/>
  <cp:contentType/>
  <cp:contentStatus/>
</cp:coreProperties>
</file>